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iel\Documents\TEC\4to Semestre\Métodos Numéricos\"/>
    </mc:Choice>
  </mc:AlternateContent>
  <xr:revisionPtr revIDLastSave="0" documentId="13_ncr:1_{53D0DA24-B87D-48B8-96B7-E065E737B37E}" xr6:coauthVersionLast="45" xr6:coauthVersionMax="45" xr10:uidLastSave="{00000000-0000-0000-0000-000000000000}"/>
  <bookViews>
    <workbookView xWindow="-120" yWindow="-120" windowWidth="20730" windowHeight="11760" activeTab="2" xr2:uid="{C676A76D-409C-4D33-84D2-F1A00B3BC73D}"/>
  </bookViews>
  <sheets>
    <sheet name="Euler" sheetId="1" r:id="rId1"/>
    <sheet name="Heun" sheetId="4" r:id="rId2"/>
    <sheet name="Ralston" sheetId="5" r:id="rId3"/>
    <sheet name="Runge_kuta" sheetId="6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4" l="1"/>
  <c r="H10" i="4"/>
  <c r="I10" i="4"/>
  <c r="J10" i="4"/>
  <c r="C11" i="4"/>
  <c r="D9" i="5"/>
  <c r="H5" i="5"/>
  <c r="F9" i="5"/>
  <c r="G9" i="5"/>
  <c r="H9" i="5"/>
  <c r="C10" i="5"/>
  <c r="B10" i="5"/>
  <c r="D10" i="5"/>
  <c r="F10" i="5"/>
  <c r="G10" i="5"/>
  <c r="H10" i="5"/>
  <c r="C11" i="5"/>
  <c r="B11" i="5"/>
  <c r="D11" i="5"/>
  <c r="F11" i="5"/>
  <c r="G11" i="5"/>
  <c r="H11" i="5"/>
  <c r="C12" i="5"/>
  <c r="B12" i="5"/>
  <c r="D12" i="5"/>
  <c r="F12" i="5"/>
  <c r="G12" i="5"/>
  <c r="H12" i="5"/>
  <c r="C13" i="5"/>
  <c r="B13" i="5"/>
  <c r="D13" i="5"/>
  <c r="F13" i="5"/>
  <c r="G13" i="5"/>
  <c r="H13" i="5"/>
  <c r="C14" i="5"/>
  <c r="B14" i="5"/>
  <c r="D14" i="5"/>
  <c r="F14" i="5"/>
  <c r="G14" i="5"/>
  <c r="H14" i="5"/>
  <c r="C15" i="5"/>
  <c r="B15" i="5"/>
  <c r="D15" i="5"/>
  <c r="F15" i="5"/>
  <c r="G15" i="5"/>
  <c r="H15" i="5"/>
  <c r="C16" i="5"/>
  <c r="B16" i="5"/>
  <c r="D16" i="5"/>
  <c r="F16" i="5"/>
  <c r="G16" i="5"/>
  <c r="H16" i="5"/>
  <c r="C17" i="5"/>
  <c r="B17" i="5"/>
  <c r="D17" i="5"/>
  <c r="F17" i="5"/>
  <c r="G17" i="5"/>
  <c r="H17" i="5"/>
  <c r="C18" i="5"/>
  <c r="B18" i="5"/>
  <c r="D18" i="5"/>
  <c r="F18" i="5"/>
  <c r="G18" i="5"/>
  <c r="H18" i="5"/>
  <c r="C19" i="5"/>
  <c r="B19" i="5"/>
  <c r="D19" i="5"/>
  <c r="F19" i="5"/>
  <c r="G19" i="5"/>
  <c r="H19" i="5"/>
  <c r="C20" i="5"/>
  <c r="B20" i="5"/>
  <c r="D20" i="5"/>
  <c r="F20" i="5"/>
  <c r="G20" i="5"/>
  <c r="H20" i="5"/>
  <c r="C21" i="5"/>
  <c r="B21" i="5"/>
  <c r="D21" i="5"/>
  <c r="F21" i="5"/>
  <c r="G21" i="5"/>
  <c r="H21" i="5"/>
  <c r="C22" i="5"/>
  <c r="B22" i="5"/>
  <c r="D22" i="5"/>
  <c r="F22" i="5"/>
  <c r="G22" i="5"/>
  <c r="H22" i="5"/>
  <c r="C23" i="5"/>
  <c r="B23" i="5"/>
  <c r="D23" i="5"/>
  <c r="F23" i="5"/>
  <c r="G23" i="5"/>
  <c r="H23" i="5"/>
  <c r="C24" i="5"/>
  <c r="B24" i="5"/>
  <c r="D24" i="5"/>
  <c r="F24" i="5"/>
  <c r="G24" i="5"/>
  <c r="H24" i="5"/>
  <c r="C25" i="5"/>
  <c r="B25" i="5"/>
  <c r="D25" i="5"/>
  <c r="F25" i="5"/>
  <c r="G25" i="5"/>
  <c r="H25" i="5"/>
  <c r="C26" i="5"/>
  <c r="B26" i="5"/>
  <c r="D26" i="5"/>
  <c r="F26" i="5"/>
  <c r="G26" i="5"/>
  <c r="H26" i="5"/>
  <c r="C27" i="5"/>
  <c r="B27" i="5"/>
  <c r="D27" i="5"/>
  <c r="F27" i="5"/>
  <c r="G27" i="5"/>
  <c r="H27" i="5"/>
  <c r="C28" i="5"/>
  <c r="B28" i="5"/>
  <c r="D28" i="5"/>
  <c r="F28" i="5"/>
  <c r="G28" i="5"/>
  <c r="H28" i="5"/>
  <c r="C29" i="5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0" i="6"/>
  <c r="E9" i="1"/>
  <c r="E8" i="4"/>
  <c r="M11" i="6"/>
  <c r="C12" i="6"/>
  <c r="D12" i="6"/>
  <c r="F12" i="6"/>
  <c r="G12" i="6"/>
  <c r="I12" i="6"/>
  <c r="J12" i="6"/>
  <c r="L12" i="6"/>
  <c r="M12" i="6"/>
  <c r="C13" i="6"/>
  <c r="D13" i="6"/>
  <c r="F13" i="6"/>
  <c r="G13" i="6"/>
  <c r="I13" i="6"/>
  <c r="J13" i="6"/>
  <c r="L13" i="6"/>
  <c r="M13" i="6"/>
  <c r="C14" i="6"/>
  <c r="D14" i="6"/>
  <c r="F14" i="6"/>
  <c r="G14" i="6"/>
  <c r="I14" i="6"/>
  <c r="J14" i="6"/>
  <c r="L14" i="6"/>
  <c r="M14" i="6"/>
  <c r="C15" i="6"/>
  <c r="D15" i="6"/>
  <c r="F15" i="6"/>
  <c r="G15" i="6"/>
  <c r="I15" i="6"/>
  <c r="J15" i="6"/>
  <c r="L15" i="6"/>
  <c r="M15" i="6"/>
  <c r="C16" i="6"/>
  <c r="D16" i="6"/>
  <c r="F16" i="6"/>
  <c r="G16" i="6"/>
  <c r="I16" i="6"/>
  <c r="J16" i="6"/>
  <c r="L16" i="6"/>
  <c r="M16" i="6"/>
  <c r="C17" i="6"/>
  <c r="D17" i="6"/>
  <c r="F17" i="6"/>
  <c r="G17" i="6"/>
  <c r="I17" i="6"/>
  <c r="J17" i="6"/>
  <c r="L17" i="6"/>
  <c r="M17" i="6"/>
  <c r="C18" i="6"/>
  <c r="D18" i="6"/>
  <c r="F18" i="6"/>
  <c r="G18" i="6"/>
  <c r="I18" i="6"/>
  <c r="J18" i="6"/>
  <c r="L18" i="6"/>
  <c r="M18" i="6"/>
  <c r="C19" i="6"/>
  <c r="D19" i="6"/>
  <c r="F19" i="6"/>
  <c r="G19" i="6"/>
  <c r="I19" i="6"/>
  <c r="J19" i="6"/>
  <c r="L19" i="6"/>
  <c r="M19" i="6"/>
  <c r="C20" i="6"/>
  <c r="D20" i="6"/>
  <c r="F20" i="6"/>
  <c r="G20" i="6"/>
  <c r="I20" i="6"/>
  <c r="J20" i="6"/>
  <c r="L20" i="6"/>
  <c r="M20" i="6"/>
  <c r="C21" i="6"/>
  <c r="D21" i="6"/>
  <c r="F21" i="6"/>
  <c r="G21" i="6"/>
  <c r="I21" i="6"/>
  <c r="J21" i="6"/>
  <c r="L21" i="6"/>
  <c r="M21" i="6"/>
  <c r="C22" i="6"/>
  <c r="D22" i="6"/>
  <c r="F22" i="6"/>
  <c r="G22" i="6"/>
  <c r="I22" i="6"/>
  <c r="J22" i="6"/>
  <c r="L22" i="6"/>
  <c r="M22" i="6"/>
  <c r="C23" i="6"/>
  <c r="D23" i="6"/>
  <c r="F23" i="6"/>
  <c r="G23" i="6"/>
  <c r="I23" i="6"/>
  <c r="J23" i="6"/>
  <c r="L23" i="6"/>
  <c r="M23" i="6"/>
  <c r="C24" i="6"/>
  <c r="D24" i="6"/>
  <c r="F24" i="6"/>
  <c r="G24" i="6"/>
  <c r="I24" i="6"/>
  <c r="J24" i="6"/>
  <c r="L24" i="6"/>
  <c r="M24" i="6"/>
  <c r="C25" i="6"/>
  <c r="D25" i="6"/>
  <c r="F25" i="6"/>
  <c r="G25" i="6"/>
  <c r="I25" i="6"/>
  <c r="J25" i="6"/>
  <c r="L25" i="6"/>
  <c r="M25" i="6"/>
  <c r="C26" i="6"/>
  <c r="D26" i="6"/>
  <c r="F26" i="6"/>
  <c r="G26" i="6"/>
  <c r="I26" i="6"/>
  <c r="J26" i="6"/>
  <c r="L26" i="6"/>
  <c r="M26" i="6"/>
  <c r="C27" i="6"/>
  <c r="D27" i="6"/>
  <c r="F27" i="6"/>
  <c r="G27" i="6"/>
  <c r="I27" i="6"/>
  <c r="J27" i="6"/>
  <c r="L27" i="6"/>
  <c r="M27" i="6"/>
  <c r="C28" i="6"/>
  <c r="D28" i="6"/>
  <c r="F28" i="6"/>
  <c r="G28" i="6"/>
  <c r="I28" i="6"/>
  <c r="J28" i="6"/>
  <c r="L28" i="6"/>
  <c r="M28" i="6"/>
  <c r="C29" i="6"/>
  <c r="D29" i="6"/>
  <c r="F29" i="6"/>
  <c r="G29" i="6"/>
  <c r="I29" i="6"/>
  <c r="J29" i="6"/>
  <c r="L29" i="6"/>
  <c r="M29" i="6"/>
  <c r="C30" i="6"/>
  <c r="D30" i="6"/>
  <c r="F30" i="6"/>
  <c r="G30" i="6"/>
  <c r="I30" i="6"/>
  <c r="J30" i="6"/>
  <c r="L30" i="6"/>
  <c r="M30" i="6"/>
  <c r="J11" i="6"/>
  <c r="L11" i="6"/>
  <c r="G11" i="6"/>
  <c r="I11" i="6"/>
  <c r="C11" i="6"/>
  <c r="L10" i="6"/>
  <c r="K10" i="6"/>
  <c r="J10" i="6"/>
  <c r="M10" i="6"/>
  <c r="D11" i="6"/>
  <c r="F11" i="6"/>
  <c r="I10" i="6"/>
  <c r="H10" i="6"/>
  <c r="F10" i="6"/>
  <c r="E10" i="6"/>
  <c r="G10" i="6"/>
  <c r="D10" i="6"/>
  <c r="C10" i="6"/>
  <c r="J6" i="6"/>
  <c r="B11" i="6"/>
  <c r="E11" i="6"/>
  <c r="H11" i="6"/>
  <c r="K11" i="6"/>
  <c r="B12" i="6"/>
  <c r="E12" i="6"/>
  <c r="H12" i="6"/>
  <c r="K12" i="6"/>
  <c r="B13" i="6"/>
  <c r="E13" i="6"/>
  <c r="H13" i="6"/>
  <c r="K13" i="6"/>
  <c r="B14" i="6"/>
  <c r="E14" i="6"/>
  <c r="H14" i="6"/>
  <c r="K14" i="6"/>
  <c r="B15" i="6"/>
  <c r="E15" i="6"/>
  <c r="H15" i="6"/>
  <c r="K15" i="6"/>
  <c r="B16" i="6"/>
  <c r="E16" i="6"/>
  <c r="H16" i="6"/>
  <c r="K16" i="6"/>
  <c r="B17" i="6"/>
  <c r="E17" i="6"/>
  <c r="H17" i="6"/>
  <c r="K17" i="6"/>
  <c r="B18" i="6"/>
  <c r="E18" i="6"/>
  <c r="H18" i="6"/>
  <c r="K18" i="6"/>
  <c r="B19" i="6"/>
  <c r="E19" i="6"/>
  <c r="H19" i="6"/>
  <c r="K19" i="6"/>
  <c r="B20" i="6"/>
  <c r="E20" i="6"/>
  <c r="H20" i="6"/>
  <c r="K20" i="6"/>
  <c r="B21" i="6"/>
  <c r="E21" i="6"/>
  <c r="H21" i="6"/>
  <c r="K21" i="6"/>
  <c r="B22" i="6"/>
  <c r="E22" i="6"/>
  <c r="H22" i="6"/>
  <c r="K22" i="6"/>
  <c r="B23" i="6"/>
  <c r="E23" i="6"/>
  <c r="H23" i="6"/>
  <c r="K23" i="6"/>
  <c r="B24" i="6"/>
  <c r="E24" i="6"/>
  <c r="H24" i="6"/>
  <c r="K24" i="6"/>
  <c r="B25" i="6"/>
  <c r="E25" i="6"/>
  <c r="H25" i="6"/>
  <c r="K25" i="6"/>
  <c r="B26" i="6"/>
  <c r="E26" i="6"/>
  <c r="H26" i="6"/>
  <c r="K26" i="6"/>
  <c r="B27" i="6"/>
  <c r="E27" i="6"/>
  <c r="H27" i="6"/>
  <c r="K27" i="6"/>
  <c r="B28" i="6"/>
  <c r="E28" i="6"/>
  <c r="H28" i="6"/>
  <c r="K28" i="6"/>
  <c r="B29" i="6"/>
  <c r="E29" i="6"/>
  <c r="H29" i="6"/>
  <c r="K29" i="6"/>
  <c r="B30" i="6"/>
  <c r="D9" i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B29" i="5"/>
  <c r="I29" i="5"/>
  <c r="I9" i="5"/>
  <c r="D29" i="5"/>
  <c r="F29" i="5"/>
  <c r="G29" i="5"/>
  <c r="E9" i="5"/>
  <c r="E10" i="5"/>
  <c r="K9" i="4"/>
  <c r="K11" i="4"/>
  <c r="K12" i="4"/>
  <c r="K13" i="4"/>
  <c r="K14" i="4"/>
  <c r="K15" i="4"/>
  <c r="K16" i="4"/>
  <c r="K17" i="4"/>
  <c r="K18" i="4"/>
  <c r="K8" i="4"/>
  <c r="H9" i="4"/>
  <c r="H11" i="4"/>
  <c r="H12" i="4"/>
  <c r="H13" i="4"/>
  <c r="H14" i="4"/>
  <c r="H15" i="4"/>
  <c r="H16" i="4"/>
  <c r="H17" i="4"/>
  <c r="H18" i="4"/>
  <c r="H8" i="4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C10" i="1"/>
  <c r="D10" i="1"/>
  <c r="I8" i="4"/>
  <c r="J8" i="4"/>
  <c r="C9" i="4"/>
  <c r="B11" i="1"/>
  <c r="C11" i="1"/>
  <c r="D11" i="1"/>
  <c r="D9" i="4"/>
  <c r="I9" i="4"/>
  <c r="J9" i="4"/>
  <c r="C10" i="4"/>
  <c r="D10" i="4"/>
  <c r="D11" i="4"/>
  <c r="I11" i="4"/>
  <c r="J11" i="4"/>
  <c r="C12" i="4"/>
  <c r="D12" i="4"/>
  <c r="I12" i="4"/>
  <c r="J12" i="4"/>
  <c r="C13" i="4"/>
  <c r="D13" i="4"/>
  <c r="I13" i="4"/>
  <c r="J13" i="4"/>
  <c r="C14" i="4"/>
  <c r="D14" i="4"/>
  <c r="I14" i="4"/>
  <c r="J14" i="4"/>
  <c r="C15" i="4"/>
  <c r="D15" i="4"/>
  <c r="I15" i="4"/>
  <c r="J15" i="4"/>
  <c r="C16" i="4"/>
  <c r="D16" i="4"/>
  <c r="I16" i="4"/>
  <c r="J16" i="4"/>
  <c r="C17" i="4"/>
  <c r="D17" i="4"/>
  <c r="I17" i="4"/>
  <c r="J17" i="4"/>
  <c r="C18" i="4"/>
  <c r="D18" i="4"/>
  <c r="D8" i="4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E30" i="6"/>
  <c r="H30" i="6"/>
  <c r="K30" i="6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H29" i="5"/>
  <c r="F8" i="4"/>
  <c r="G8" i="4"/>
  <c r="D5" i="4"/>
  <c r="B9" i="4"/>
  <c r="E9" i="4"/>
  <c r="F9" i="4"/>
  <c r="G9" i="4"/>
  <c r="B10" i="4"/>
  <c r="E10" i="4"/>
  <c r="F10" i="4"/>
  <c r="G10" i="4"/>
  <c r="B11" i="4"/>
  <c r="E11" i="4"/>
  <c r="F11" i="4"/>
  <c r="G11" i="4"/>
  <c r="B12" i="4"/>
  <c r="E12" i="4"/>
  <c r="F12" i="4"/>
  <c r="G12" i="4"/>
  <c r="B13" i="4"/>
  <c r="E13" i="4"/>
  <c r="F13" i="4"/>
  <c r="G13" i="4"/>
  <c r="B14" i="4"/>
  <c r="E14" i="4"/>
  <c r="F14" i="4"/>
  <c r="G14" i="4"/>
  <c r="B15" i="4"/>
  <c r="E15" i="4"/>
  <c r="F15" i="4"/>
  <c r="G15" i="4"/>
  <c r="B16" i="4"/>
  <c r="E16" i="4"/>
  <c r="F16" i="4"/>
  <c r="G16" i="4"/>
  <c r="B17" i="4"/>
  <c r="E17" i="4"/>
  <c r="F17" i="4"/>
  <c r="G17" i="4"/>
  <c r="B18" i="4"/>
  <c r="E18" i="4"/>
  <c r="F18" i="4"/>
  <c r="G18" i="4"/>
  <c r="I18" i="4"/>
  <c r="J18" i="4"/>
  <c r="D5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<sst xmlns="http://schemas.openxmlformats.org/spreadsheetml/2006/main" count="68" uniqueCount="32">
  <si>
    <t>x0</t>
  </si>
  <si>
    <t>x1</t>
  </si>
  <si>
    <t>num_segmentos</t>
  </si>
  <si>
    <t>h</t>
  </si>
  <si>
    <t>c=0</t>
  </si>
  <si>
    <t>x</t>
  </si>
  <si>
    <t>y</t>
  </si>
  <si>
    <t>SOLUCION</t>
  </si>
  <si>
    <t xml:space="preserve"> </t>
  </si>
  <si>
    <t>i(t) = (1/1+4π^2) * (2πe^-t + sen(2πt) - 2π cos (2πt)</t>
  </si>
  <si>
    <t>https://www.youtube.com/watch?v=Ja9n0XLm3ww</t>
  </si>
  <si>
    <t>corr</t>
  </si>
  <si>
    <t>prom</t>
  </si>
  <si>
    <t>yn+delta</t>
  </si>
  <si>
    <t>xn+h</t>
  </si>
  <si>
    <t>delta y</t>
  </si>
  <si>
    <t>yn</t>
  </si>
  <si>
    <t>xn</t>
  </si>
  <si>
    <t>Solución</t>
  </si>
  <si>
    <t>y' = x - y + 2</t>
  </si>
  <si>
    <t>k2</t>
  </si>
  <si>
    <t>yi + 0.75*k1*h</t>
  </si>
  <si>
    <t>xi + 0.75h</t>
  </si>
  <si>
    <t>k1</t>
  </si>
  <si>
    <t>k4</t>
  </si>
  <si>
    <t>y + k3*h</t>
  </si>
  <si>
    <t>x + h</t>
  </si>
  <si>
    <t>k3</t>
  </si>
  <si>
    <t>y + (k2*h) /2</t>
  </si>
  <si>
    <t>xi + h/2</t>
  </si>
  <si>
    <t>y0</t>
  </si>
  <si>
    <t>f(x,y) = sen(2πx) -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</si>
</sst>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1" fillId="3" borderId="0" xfId="0" applyFont="1" applyFill="1" applyBorder="1"/>
    <xf numFmtId="0" fontId="3" fillId="0" borderId="0" xfId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/>
    <xf numFmtId="0" fontId="1" fillId="6" borderId="1" xfId="0" applyFont="1" applyFill="1" applyBorder="1"/>
    <xf numFmtId="0" fontId="0" fillId="8" borderId="1" xfId="0" applyFill="1" applyBorder="1"/>
    <xf numFmtId="0" fontId="0" fillId="8" borderId="0" xfId="0" applyFill="1"/>
    <xf numFmtId="0" fontId="4" fillId="6" borderId="1" xfId="0" applyFont="1" applyFill="1" applyBorder="1"/>
    <xf numFmtId="0" fontId="1" fillId="3" borderId="1" xfId="0" applyFont="1" applyFill="1" applyBorder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Euler!$B$9:$B$13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Euler!$C$9:$C$13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0.24999999999831343</c:v>
                </c:pt>
                <c:pt idx="3">
                  <c:v>0.18749816339618341</c:v>
                </c:pt>
                <c:pt idx="4">
                  <c:v>-0.10937637743768347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E-4761-AA6E-8FB1A6E3444A}"/>
            </c:ext>
          </c:extLst>
        </c:ser>
        <c:ser>
          <c:idx val="1"/>
          <c:order val="1"/>
          <c:tx>
            <c:strRef>
              <c:f>Euler!$B$9:$B$13</c:f>
              <c:strCach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Euler!$B$9:$B$13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Euler!$E$9:$E$13</c:f>
              <c:numCache>
                <c:formatCode>General</c:formatCode>
                <c:ptCount val="5"/>
                <c:pt idx="0">
                  <c:v>0</c:v>
                </c:pt>
                <c:pt idx="1">
                  <c:v>0.14559258061154362</c:v>
                </c:pt>
                <c:pt idx="2">
                  <c:v>0.24936992721927201</c:v>
                </c:pt>
                <c:pt idx="3">
                  <c:v>4.8615914999444058E-2</c:v>
                </c:pt>
                <c:pt idx="4">
                  <c:v>-9.8119129168156169E-2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E-4761-AA6E-8FB1A6E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89583"/>
        <c:axId val="1047487119"/>
      </c:scatterChart>
      <c:valAx>
        <c:axId val="9851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7487119"/>
        <c:crosses val="autoZero"/>
        <c:crossBetween val="midCat"/>
      </c:valAx>
      <c:valAx>
        <c:axId val="10474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51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Heun!$B$8:$B$12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Heun!$C$8:$C$12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0.14319907257559966</c:v>
                </c:pt>
                <c:pt idx="3">
                  <c:v>0.15646951110478288</c:v>
                </c:pt>
                <c:pt idx="4">
                  <c:v>1.7987811599205039E-2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4-44A2-AA79-821B7D3FA328}"/>
            </c:ext>
          </c:extLst>
        </c:ser>
        <c:ser>
          <c:idx val="1"/>
          <c:order val="1"/>
          <c:tx>
            <c:v>Serie 2</c:v>
          </c:tx>
          <c:marker>
            <c:symbol val="none"/>
          </c:marker>
          <c:xVal>
            <c:numRef>
              <c:f>Heun!$B$8:$B$12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Heun!$K$8:$K$12</c:f>
              <c:numCache>
                <c:formatCode>General</c:formatCode>
                <c:ptCount val="5"/>
                <c:pt idx="0">
                  <c:v>0</c:v>
                </c:pt>
                <c:pt idx="1">
                  <c:v>0.14559258061154362</c:v>
                </c:pt>
                <c:pt idx="2">
                  <c:v>0.24936992721927201</c:v>
                </c:pt>
                <c:pt idx="3">
                  <c:v>4.8615914999444058E-2</c:v>
                </c:pt>
                <c:pt idx="4">
                  <c:v>-9.8119129168156169E-2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3-43AD-8552-5FAE0722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59224"/>
        <c:axId val="-2145263896"/>
      </c:scatterChart>
      <c:valAx>
        <c:axId val="-214695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263896"/>
        <c:crosses val="autoZero"/>
        <c:crossBetween val="midCat"/>
      </c:valAx>
      <c:valAx>
        <c:axId val="-214526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95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Ralston!$B$9:$B$13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Ralston!$C$9:$C$13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0.11458333333256032</c:v>
                </c:pt>
                <c:pt idx="3">
                  <c:v>0.12055037350079499</c:v>
                </c:pt>
                <c:pt idx="4">
                  <c:v>1.2245705460918438E-2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A-4B6D-99E0-CD5DDD5C0193}"/>
            </c:ext>
          </c:extLst>
        </c:ser>
        <c:ser>
          <c:idx val="1"/>
          <c:order val="1"/>
          <c:tx>
            <c:v>Serie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Ralston!$B$9:$B$13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Ralston!$I$9:$I$13</c:f>
              <c:numCache>
                <c:formatCode>General</c:formatCode>
                <c:ptCount val="5"/>
                <c:pt idx="0">
                  <c:v>0</c:v>
                </c:pt>
                <c:pt idx="1">
                  <c:v>0.14559258061154362</c:v>
                </c:pt>
                <c:pt idx="2">
                  <c:v>0.24936992721927201</c:v>
                </c:pt>
                <c:pt idx="3">
                  <c:v>4.8615914999444058E-2</c:v>
                </c:pt>
                <c:pt idx="4">
                  <c:v>-9.8119129168156169E-2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A-4B6D-99E0-CD5DDD5C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035983"/>
        <c:axId val="973637855"/>
      </c:scatterChart>
      <c:valAx>
        <c:axId val="8930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3637855"/>
        <c:crosses val="autoZero"/>
        <c:crossBetween val="midCat"/>
      </c:valAx>
      <c:valAx>
        <c:axId val="973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303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Runge_kuta!$B$10:$B$14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Runge_kuta!$C$10:$C$14</c:f>
              <c:numCache>
                <c:formatCode>General</c:formatCode>
                <c:ptCount val="5"/>
                <c:pt idx="0">
                  <c:v>0</c:v>
                </c:pt>
                <c:pt idx="1">
                  <c:v>0.1457073086248758</c:v>
                </c:pt>
                <c:pt idx="2">
                  <c:v>0.24990699857851589</c:v>
                </c:pt>
                <c:pt idx="3">
                  <c:v>4.892140724371874E-2</c:v>
                </c:pt>
                <c:pt idx="4">
                  <c:v>-9.8327411636505185E-2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5-438D-B8E8-0A982EFD3E79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Runge_kuta!$B$10:$B$14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Runge_kuta!$N$10:$N$14</c:f>
              <c:numCache>
                <c:formatCode>General</c:formatCode>
                <c:ptCount val="5"/>
                <c:pt idx="0">
                  <c:v>0</c:v>
                </c:pt>
                <c:pt idx="1">
                  <c:v>0.14559258061154362</c:v>
                </c:pt>
                <c:pt idx="2">
                  <c:v>0.24936992721927201</c:v>
                </c:pt>
                <c:pt idx="3">
                  <c:v>4.8615914999444058E-2</c:v>
                </c:pt>
                <c:pt idx="4">
                  <c:v>-9.8119129168156169E-2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F5-438D-B8E8-0A982EFD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02095"/>
        <c:axId val="973632863"/>
      </c:scatterChart>
      <c:valAx>
        <c:axId val="11797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3632863"/>
        <c:crosses val="autoZero"/>
        <c:crossBetween val="midCat"/>
      </c:valAx>
      <c:valAx>
        <c:axId val="9736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970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9525</xdr:rowOff>
    </xdr:from>
    <xdr:to>
      <xdr:col>11</xdr:col>
      <xdr:colOff>285750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769162-7658-428C-A2BE-44C073E98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19</xdr:row>
      <xdr:rowOff>5292</xdr:rowOff>
    </xdr:from>
    <xdr:to>
      <xdr:col>8</xdr:col>
      <xdr:colOff>228600</xdr:colOff>
      <xdr:row>38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7E4736-6A50-4453-B715-8A5B67C9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6</xdr:row>
      <xdr:rowOff>0</xdr:rowOff>
    </xdr:from>
    <xdr:to>
      <xdr:col>15</xdr:col>
      <xdr:colOff>323850</xdr:colOff>
      <xdr:row>19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944376-5DA0-4421-BA2C-4CD2FF8F7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190499</xdr:rowOff>
    </xdr:from>
    <xdr:to>
      <xdr:col>8</xdr:col>
      <xdr:colOff>28575</xdr:colOff>
      <xdr:row>48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B27E10-53F7-4EA7-95B5-A786555E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youtube.com/watch?v=Ja9n0XLm3ww" TargetMode="External"/><Relationship Id="rId1" Type="http://schemas.openxmlformats.org/officeDocument/2006/relationships/hyperlink" Target="https://www.youtube.com/watch?v=lob94xNqq0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6D14-DCCB-48FB-A1CB-86F47F702F8E}">
  <dimension ref="A1:E62"/>
  <sheetViews>
    <sheetView workbookViewId="0">
      <selection activeCell="J5" sqref="J5"/>
    </sheetView>
  </sheetViews>
  <sheetFormatPr baseColWidth="10" defaultRowHeight="15" x14ac:dyDescent="0.25"/>
  <cols>
    <col min="4" max="4" width="19.7109375" customWidth="1"/>
    <col min="5" max="5" width="25.28515625" customWidth="1"/>
  </cols>
  <sheetData>
    <row r="1" spans="2:5" ht="15.75" x14ac:dyDescent="0.25">
      <c r="B1" s="1" t="s">
        <v>0</v>
      </c>
      <c r="C1" s="1"/>
      <c r="D1" s="1">
        <v>0</v>
      </c>
    </row>
    <row r="2" spans="2:5" ht="15.75" x14ac:dyDescent="0.25">
      <c r="B2" s="1" t="s">
        <v>1</v>
      </c>
      <c r="C2" s="1"/>
      <c r="D2" s="1">
        <v>1</v>
      </c>
    </row>
    <row r="3" spans="2:5" ht="15.75" x14ac:dyDescent="0.25">
      <c r="B3" s="1" t="s">
        <v>2</v>
      </c>
      <c r="C3" s="1"/>
      <c r="D3" s="1">
        <v>4</v>
      </c>
    </row>
    <row r="5" spans="2:5" x14ac:dyDescent="0.25">
      <c r="B5" t="s">
        <v>3</v>
      </c>
      <c r="D5">
        <f>(D2-D1)/D3</f>
        <v>0.25</v>
      </c>
    </row>
    <row r="6" spans="2:5" x14ac:dyDescent="0.25">
      <c r="E6" t="s">
        <v>4</v>
      </c>
    </row>
    <row r="7" spans="2:5" ht="15.75" x14ac:dyDescent="0.25">
      <c r="B7" s="2" t="s">
        <v>5</v>
      </c>
      <c r="C7" s="2" t="s">
        <v>6</v>
      </c>
      <c r="D7" s="15" t="s">
        <v>31</v>
      </c>
      <c r="E7" s="5" t="s">
        <v>7</v>
      </c>
    </row>
    <row r="8" spans="2:5" ht="15.75" x14ac:dyDescent="0.25">
      <c r="B8" s="2"/>
      <c r="C8" s="2"/>
      <c r="D8" s="2"/>
      <c r="E8" s="5" t="s">
        <v>9</v>
      </c>
    </row>
    <row r="9" spans="2:5" ht="15.75" x14ac:dyDescent="0.25">
      <c r="B9" s="16">
        <v>0</v>
      </c>
      <c r="C9" s="16">
        <v>0</v>
      </c>
      <c r="D9" s="2">
        <f>SIN(2*3.1416*B9)-C9</f>
        <v>0</v>
      </c>
      <c r="E9" s="5">
        <f>(1/(1+4*3.1416^2)*((2*3.1416*EXP(-B9))+SIN(2*3.1416*B9)-2*3.1416*COS(2*3.1416*B9)))</f>
        <v>0</v>
      </c>
    </row>
    <row r="10" spans="2:5" ht="15.75" x14ac:dyDescent="0.25">
      <c r="B10" s="2">
        <f t="shared" ref="B10:B29" si="0">B9+$D$5</f>
        <v>0.25</v>
      </c>
      <c r="C10" s="2">
        <f t="shared" ref="C10:C29" si="1">C9+$D$5*D9</f>
        <v>0</v>
      </c>
      <c r="D10" s="2">
        <f>SIN(2*3.1416*B10)-C10</f>
        <v>0.99999999999325373</v>
      </c>
      <c r="E10" s="5">
        <f t="shared" ref="E10:E29" si="2">(1/(1+4*3.1416^2)*((2*3.1416*EXP(-B10))+SIN(2*3.1416*B10)-2*3.1416*COS(2*3.1416*B10)))</f>
        <v>0.14559258061154362</v>
      </c>
    </row>
    <row r="11" spans="2:5" ht="15.75" x14ac:dyDescent="0.25">
      <c r="B11" s="2">
        <f>B10+$D$5</f>
        <v>0.5</v>
      </c>
      <c r="C11" s="2">
        <f>C10+$D$5*D10</f>
        <v>0.24999999999831343</v>
      </c>
      <c r="D11" s="2">
        <f>SIN(2*3.1416*B11)-C11</f>
        <v>-0.25000734640852007</v>
      </c>
      <c r="E11" s="5">
        <f t="shared" si="2"/>
        <v>0.24936992721927201</v>
      </c>
    </row>
    <row r="12" spans="2:5" ht="15.75" x14ac:dyDescent="0.25">
      <c r="B12" s="2">
        <f t="shared" si="0"/>
        <v>0.75</v>
      </c>
      <c r="C12" s="2">
        <f t="shared" si="1"/>
        <v>0.18749816339618341</v>
      </c>
      <c r="D12" s="2">
        <f t="shared" ref="D12:D29" si="3">SIN(2*3.1416*B12)-C12</f>
        <v>-1.1874981633354675</v>
      </c>
      <c r="E12" s="5">
        <f t="shared" si="2"/>
        <v>4.8615914999444058E-2</v>
      </c>
    </row>
    <row r="13" spans="2:5" ht="15.75" x14ac:dyDescent="0.25">
      <c r="B13" s="2">
        <f t="shared" si="0"/>
        <v>1</v>
      </c>
      <c r="C13" s="2">
        <f t="shared" si="1"/>
        <v>-0.10937637743768347</v>
      </c>
      <c r="D13" s="2">
        <f t="shared" si="3"/>
        <v>0.10939107025809636</v>
      </c>
      <c r="E13" s="5">
        <f t="shared" si="2"/>
        <v>-9.8119129168156169E-2</v>
      </c>
    </row>
    <row r="14" spans="2:5" ht="15.75" x14ac:dyDescent="0.25">
      <c r="B14" s="2">
        <f t="shared" si="0"/>
        <v>1.25</v>
      </c>
      <c r="C14" s="2">
        <f t="shared" si="1"/>
        <v>-8.202860987315938E-2</v>
      </c>
      <c r="D14" s="2">
        <f t="shared" si="3"/>
        <v>1.082028609704504</v>
      </c>
      <c r="E14" s="5">
        <f t="shared" si="2"/>
        <v>6.9179323936922901E-2</v>
      </c>
    </row>
    <row r="15" spans="2:5" ht="15.75" x14ac:dyDescent="0.25">
      <c r="B15" s="2">
        <f t="shared" si="0"/>
        <v>1.5</v>
      </c>
      <c r="C15" s="2">
        <f t="shared" si="1"/>
        <v>0.18847854255296662</v>
      </c>
      <c r="D15" s="2">
        <f t="shared" si="3"/>
        <v>-0.1885005817835845</v>
      </c>
      <c r="E15" s="5">
        <f t="shared" si="2"/>
        <v>0.18985708389638392</v>
      </c>
    </row>
    <row r="16" spans="2:5" ht="15.75" x14ac:dyDescent="0.25">
      <c r="B16" s="2">
        <f t="shared" si="0"/>
        <v>1.75</v>
      </c>
      <c r="C16" s="2">
        <f t="shared" si="1"/>
        <v>0.14135339710707048</v>
      </c>
      <c r="D16" s="2">
        <f t="shared" si="3"/>
        <v>-1.1413533967765057</v>
      </c>
      <c r="E16" s="5">
        <f t="shared" si="2"/>
        <v>2.2652680766647683E-3</v>
      </c>
    </row>
    <row r="17" spans="1:5" ht="15.75" x14ac:dyDescent="0.25">
      <c r="B17" s="2">
        <f t="shared" si="0"/>
        <v>2</v>
      </c>
      <c r="C17" s="2">
        <f t="shared" si="1"/>
        <v>-0.14398495208705595</v>
      </c>
      <c r="D17" s="2">
        <f t="shared" si="3"/>
        <v>0.14401433772787856</v>
      </c>
      <c r="E17" s="5">
        <f t="shared" si="2"/>
        <v>-0.13421491008514799</v>
      </c>
    </row>
    <row r="18" spans="1:5" ht="15.75" x14ac:dyDescent="0.25">
      <c r="B18" s="2">
        <f t="shared" si="0"/>
        <v>2.25</v>
      </c>
      <c r="C18" s="2">
        <f t="shared" si="1"/>
        <v>-0.10798136765508631</v>
      </c>
      <c r="D18" s="2">
        <f t="shared" si="3"/>
        <v>1.1079813671086427</v>
      </c>
      <c r="E18" s="5">
        <f t="shared" si="2"/>
        <v>4.1069899417588547E-2</v>
      </c>
    </row>
    <row r="19" spans="1:5" ht="15.75" x14ac:dyDescent="0.25">
      <c r="B19" s="2">
        <f t="shared" si="0"/>
        <v>2.5</v>
      </c>
      <c r="C19" s="2">
        <f t="shared" si="1"/>
        <v>0.16901397412207436</v>
      </c>
      <c r="D19" s="2">
        <f t="shared" si="3"/>
        <v>-0.16905070617310008</v>
      </c>
      <c r="E19" s="5">
        <f t="shared" si="2"/>
        <v>0.16796330285202732</v>
      </c>
    </row>
    <row r="20" spans="1:5" ht="15.75" x14ac:dyDescent="0.25">
      <c r="B20" s="2">
        <f t="shared" si="0"/>
        <v>2.75</v>
      </c>
      <c r="C20" s="2">
        <f t="shared" si="1"/>
        <v>0.12675129757879933</v>
      </c>
      <c r="D20" s="2">
        <f t="shared" si="3"/>
        <v>-1.1267512967625071</v>
      </c>
      <c r="E20" s="5">
        <f t="shared" si="2"/>
        <v>-1.4787623653751367E-2</v>
      </c>
    </row>
    <row r="21" spans="1:5" ht="15.75" x14ac:dyDescent="0.25">
      <c r="B21" s="2">
        <f t="shared" si="0"/>
        <v>3</v>
      </c>
      <c r="C21" s="2">
        <f t="shared" si="1"/>
        <v>-0.15493652661182744</v>
      </c>
      <c r="D21" s="2">
        <f t="shared" si="3"/>
        <v>0.15498060507305253</v>
      </c>
      <c r="E21" s="5">
        <f t="shared" si="2"/>
        <v>-0.14749357628673801</v>
      </c>
    </row>
    <row r="22" spans="1:5" ht="15.75" x14ac:dyDescent="0.25">
      <c r="B22" s="2">
        <f t="shared" si="0"/>
        <v>3.25</v>
      </c>
      <c r="C22" s="2">
        <f t="shared" si="1"/>
        <v>-0.1161913753435643</v>
      </c>
      <c r="D22" s="2">
        <f>SIN(2*3.1416*B22)-C22</f>
        <v>1.1161913742034535</v>
      </c>
      <c r="E22" s="5">
        <f t="shared" si="2"/>
        <v>3.0730461674608158E-2</v>
      </c>
    </row>
    <row r="23" spans="1:5" ht="15.75" x14ac:dyDescent="0.25">
      <c r="B23" s="2">
        <f t="shared" si="0"/>
        <v>3.5</v>
      </c>
      <c r="C23" s="2">
        <f t="shared" si="1"/>
        <v>0.16285646820729907</v>
      </c>
      <c r="D23" s="2">
        <f t="shared" si="3"/>
        <v>-0.16290789307872292</v>
      </c>
      <c r="E23" s="5">
        <f t="shared" si="2"/>
        <v>0.15990880139490882</v>
      </c>
    </row>
    <row r="24" spans="1:5" ht="15.75" x14ac:dyDescent="0.25">
      <c r="B24" s="2">
        <f t="shared" si="0"/>
        <v>3.75</v>
      </c>
      <c r="C24" s="2">
        <f t="shared" si="1"/>
        <v>0.12212949493761835</v>
      </c>
      <c r="D24" s="2">
        <f t="shared" si="3"/>
        <v>-1.1221294934197192</v>
      </c>
      <c r="E24" s="5">
        <f t="shared" si="2"/>
        <v>-2.1062473573050928E-2</v>
      </c>
    </row>
    <row r="25" spans="1:5" ht="15.75" x14ac:dyDescent="0.25">
      <c r="B25" s="2">
        <f t="shared" si="0"/>
        <v>4</v>
      </c>
      <c r="C25" s="2">
        <f t="shared" si="1"/>
        <v>-0.15840287841731146</v>
      </c>
      <c r="D25" s="2">
        <f t="shared" si="3"/>
        <v>0.15846164969893131</v>
      </c>
      <c r="E25" s="5">
        <f t="shared" si="2"/>
        <v>-0.15237829505649944</v>
      </c>
    </row>
    <row r="26" spans="1:5" ht="15.75" x14ac:dyDescent="0.25">
      <c r="B26" s="2">
        <f t="shared" si="0"/>
        <v>4.25</v>
      </c>
      <c r="C26" s="2">
        <f t="shared" si="1"/>
        <v>-0.11878746599257864</v>
      </c>
      <c r="D26" s="2">
        <f t="shared" si="3"/>
        <v>1.1187874640429216</v>
      </c>
      <c r="E26" s="5">
        <f t="shared" si="2"/>
        <v>2.6928236733163791E-2</v>
      </c>
    </row>
    <row r="27" spans="1:5" ht="15.75" x14ac:dyDescent="0.25">
      <c r="B27" s="2">
        <f t="shared" si="0"/>
        <v>4.5</v>
      </c>
      <c r="C27" s="2">
        <f t="shared" si="1"/>
        <v>0.16090940001815177</v>
      </c>
      <c r="D27" s="2">
        <f t="shared" si="3"/>
        <v>-0.16097551770996443</v>
      </c>
      <c r="E27" s="5">
        <f t="shared" si="2"/>
        <v>0.15694548635737707</v>
      </c>
    </row>
    <row r="28" spans="1:5" ht="15.75" x14ac:dyDescent="0.25">
      <c r="B28" s="2">
        <f t="shared" si="0"/>
        <v>4.75</v>
      </c>
      <c r="C28" s="2">
        <f t="shared" si="1"/>
        <v>0.12066552059066066</v>
      </c>
      <c r="D28" s="2">
        <f t="shared" si="3"/>
        <v>-1.120665518155276</v>
      </c>
      <c r="E28" s="5">
        <f t="shared" si="2"/>
        <v>-2.3372303490581385E-2</v>
      </c>
    </row>
    <row r="29" spans="1:5" ht="15.75" x14ac:dyDescent="0.25">
      <c r="B29" s="2">
        <f t="shared" si="0"/>
        <v>5</v>
      </c>
      <c r="C29" s="2">
        <f t="shared" si="1"/>
        <v>-0.15950085894815835</v>
      </c>
      <c r="D29" s="2">
        <f t="shared" si="3"/>
        <v>0.15957432305016025</v>
      </c>
      <c r="E29" s="5">
        <f t="shared" si="2"/>
        <v>-0.15417505311463564</v>
      </c>
    </row>
    <row r="30" spans="1:5" x14ac:dyDescent="0.25">
      <c r="B30" s="4" t="s">
        <v>8</v>
      </c>
    </row>
    <row r="32" spans="1:5" ht="15.75" x14ac:dyDescent="0.25">
      <c r="A32" s="3"/>
      <c r="B32" s="3"/>
      <c r="C32" s="3"/>
      <c r="D32" s="3"/>
    </row>
    <row r="33" spans="1:4" ht="15.75" x14ac:dyDescent="0.25">
      <c r="A33" s="3"/>
      <c r="B33" s="3"/>
      <c r="C33" s="3"/>
      <c r="D33" s="3"/>
    </row>
    <row r="34" spans="1:4" ht="15.75" x14ac:dyDescent="0.25">
      <c r="A34" s="3"/>
      <c r="B34" s="3"/>
      <c r="C34" s="3"/>
      <c r="D34" s="3"/>
    </row>
    <row r="35" spans="1:4" ht="15.75" x14ac:dyDescent="0.25">
      <c r="A35" s="3"/>
      <c r="B35" s="3"/>
      <c r="C35" s="3"/>
      <c r="D35" s="3"/>
    </row>
    <row r="36" spans="1:4" ht="15.75" x14ac:dyDescent="0.25">
      <c r="A36" s="3"/>
      <c r="B36" s="3"/>
      <c r="C36" s="3"/>
      <c r="D36" s="3"/>
    </row>
    <row r="38" spans="1:4" ht="15.75" x14ac:dyDescent="0.25">
      <c r="A38" s="3"/>
    </row>
    <row r="61" spans="1:4" ht="15.75" x14ac:dyDescent="0.25">
      <c r="A61" s="3"/>
      <c r="B61" s="3"/>
      <c r="C61" s="3"/>
      <c r="D61" s="3"/>
    </row>
    <row r="62" spans="1:4" ht="15.75" x14ac:dyDescent="0.25">
      <c r="A62" s="3"/>
      <c r="B62" s="3"/>
      <c r="C62" s="3"/>
      <c r="D62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3859-13C7-4161-BD62-D70E901DB930}">
  <dimension ref="B1:K29"/>
  <sheetViews>
    <sheetView topLeftCell="A13" workbookViewId="0">
      <selection activeCell="K27" sqref="K27"/>
    </sheetView>
  </sheetViews>
  <sheetFormatPr baseColWidth="10" defaultRowHeight="15" x14ac:dyDescent="0.25"/>
  <cols>
    <col min="4" max="4" width="19.85546875" customWidth="1"/>
  </cols>
  <sheetData>
    <row r="1" spans="2:11" ht="15.75" x14ac:dyDescent="0.25">
      <c r="B1" s="10" t="s">
        <v>0</v>
      </c>
      <c r="C1" s="10"/>
      <c r="D1" s="10">
        <v>0</v>
      </c>
    </row>
    <row r="2" spans="2:11" ht="15.75" x14ac:dyDescent="0.25">
      <c r="B2" s="10" t="s">
        <v>1</v>
      </c>
      <c r="C2" s="10"/>
      <c r="D2" s="10">
        <v>1</v>
      </c>
    </row>
    <row r="3" spans="2:11" ht="15.75" x14ac:dyDescent="0.25">
      <c r="B3" s="10" t="s">
        <v>2</v>
      </c>
      <c r="C3" s="10"/>
      <c r="D3" s="10">
        <v>4</v>
      </c>
    </row>
    <row r="5" spans="2:11" x14ac:dyDescent="0.25">
      <c r="B5" t="s">
        <v>3</v>
      </c>
      <c r="D5">
        <f>(D2-D1)/D3</f>
        <v>0.25</v>
      </c>
    </row>
    <row r="6" spans="2:11" x14ac:dyDescent="0.25">
      <c r="K6" t="s">
        <v>18</v>
      </c>
    </row>
    <row r="7" spans="2:11" ht="15.75" x14ac:dyDescent="0.25">
      <c r="B7" s="8" t="s">
        <v>17</v>
      </c>
      <c r="C7" s="8" t="s">
        <v>16</v>
      </c>
      <c r="D7" s="9" t="s">
        <v>31</v>
      </c>
      <c r="E7" s="8" t="s">
        <v>15</v>
      </c>
      <c r="F7" s="8" t="s">
        <v>14</v>
      </c>
      <c r="G7" s="8" t="s">
        <v>13</v>
      </c>
      <c r="H7" s="9" t="s">
        <v>9</v>
      </c>
      <c r="I7" s="8" t="s">
        <v>12</v>
      </c>
      <c r="J7" s="8" t="s">
        <v>11</v>
      </c>
      <c r="K7" s="7" t="s">
        <v>9</v>
      </c>
    </row>
    <row r="8" spans="2:11" ht="15.75" x14ac:dyDescent="0.25">
      <c r="B8" s="7">
        <v>0</v>
      </c>
      <c r="C8" s="7">
        <v>0</v>
      </c>
      <c r="D8">
        <f>SIN(2*3.1416*B8)-C8</f>
        <v>0</v>
      </c>
      <c r="E8">
        <f>D8*$D$5</f>
        <v>0</v>
      </c>
      <c r="F8">
        <f t="shared" ref="F8:F18" si="0">B8+$D$5</f>
        <v>0.25</v>
      </c>
      <c r="G8">
        <f t="shared" ref="G8:G18" si="1">C8+E8</f>
        <v>0</v>
      </c>
      <c r="H8">
        <f>(1/(1+4*3.1416^2)*((2*3.1416*EXP(-B8))+SIN(2*3.1416*B8)-2*3.1416*COS(2*3.1416*B8)))</f>
        <v>0</v>
      </c>
      <c r="I8">
        <f t="shared" ref="I8:I18" si="2">(D8+H8)/2</f>
        <v>0</v>
      </c>
      <c r="J8">
        <f t="shared" ref="J8:J18" si="3">I8*$D$5</f>
        <v>0</v>
      </c>
      <c r="K8" s="7">
        <f>(1/(1+4*3.1416^2)*((2*3.1416*EXP(-B8))+SIN(2*3.1416*B8)-2*3.1416*COS(2*3.1416*B8)))</f>
        <v>0</v>
      </c>
    </row>
    <row r="9" spans="2:11" ht="15.75" x14ac:dyDescent="0.25">
      <c r="B9">
        <f t="shared" ref="B9:B18" si="4">B8+$D$5</f>
        <v>0.25</v>
      </c>
      <c r="C9">
        <f>C8+J8</f>
        <v>0</v>
      </c>
      <c r="D9">
        <f t="shared" ref="D9:D18" si="5">SIN(2*3.1416*B9)-C9</f>
        <v>0.99999999999325373</v>
      </c>
      <c r="E9">
        <f t="shared" ref="E9:E18" si="6">D9*$D$5</f>
        <v>0.24999999999831343</v>
      </c>
      <c r="F9">
        <f t="shared" si="0"/>
        <v>0.5</v>
      </c>
      <c r="G9">
        <f t="shared" si="1"/>
        <v>0.24999999999831343</v>
      </c>
      <c r="H9">
        <f t="shared" ref="H9:H18" si="7">(1/(1+4*3.1416^2)*((2*3.1416*EXP(-B9))+SIN(2*3.1416*B9)-2*3.1416*COS(2*3.1416*B9)))</f>
        <v>0.14559258061154362</v>
      </c>
      <c r="I9">
        <f t="shared" si="2"/>
        <v>0.57279629030239865</v>
      </c>
      <c r="J9">
        <f t="shared" si="3"/>
        <v>0.14319907257559966</v>
      </c>
      <c r="K9" s="7">
        <f t="shared" ref="K9:K18" si="8">(1/(1+4*3.1416^2)*((2*3.1416*EXP(-B9))+SIN(2*3.1416*B9)-2*3.1416*COS(2*3.1416*B9)))</f>
        <v>0.14559258061154362</v>
      </c>
    </row>
    <row r="10" spans="2:11" ht="15.75" x14ac:dyDescent="0.25">
      <c r="B10">
        <f t="shared" si="4"/>
        <v>0.5</v>
      </c>
      <c r="C10">
        <f t="shared" ref="C10:C18" si="9">C9+J9</f>
        <v>0.14319907257559966</v>
      </c>
      <c r="D10">
        <f t="shared" si="5"/>
        <v>-0.1432064189858063</v>
      </c>
      <c r="E10">
        <f t="shared" si="6"/>
        <v>-3.5801604746451575E-2</v>
      </c>
      <c r="F10">
        <f t="shared" si="0"/>
        <v>0.75</v>
      </c>
      <c r="G10">
        <f t="shared" si="1"/>
        <v>0.10739746782914808</v>
      </c>
      <c r="H10">
        <f>(1/(1+4*3.1416^2)*((2*3.1416*EXP(-B10))+SIN(2*3.1416*B10)-2*3.1416*COS(2*3.1416*B10)))</f>
        <v>0.24936992721927201</v>
      </c>
      <c r="I10">
        <f t="shared" si="2"/>
        <v>5.3081754116732854E-2</v>
      </c>
      <c r="J10">
        <f>I10*$D$5</f>
        <v>1.3270438529183214E-2</v>
      </c>
      <c r="K10" s="7">
        <f>(1/(1+4*3.1416^2)*((2*3.1416*EXP(-B10))+SIN(2*3.1416*B10)-2*3.1416*COS(2*3.1416*B10)))</f>
        <v>0.24936992721927201</v>
      </c>
    </row>
    <row r="11" spans="2:11" ht="15.75" x14ac:dyDescent="0.25">
      <c r="B11">
        <f t="shared" si="4"/>
        <v>0.75</v>
      </c>
      <c r="C11">
        <f>C10+J10</f>
        <v>0.15646951110478288</v>
      </c>
      <c r="D11">
        <f t="shared" si="5"/>
        <v>-1.1564695110440668</v>
      </c>
      <c r="E11">
        <f t="shared" si="6"/>
        <v>-0.2891173777610167</v>
      </c>
      <c r="F11">
        <f t="shared" si="0"/>
        <v>1</v>
      </c>
      <c r="G11">
        <f t="shared" si="1"/>
        <v>-0.13264786665623382</v>
      </c>
      <c r="H11">
        <f t="shared" si="7"/>
        <v>4.8615914999444058E-2</v>
      </c>
      <c r="I11">
        <f t="shared" si="2"/>
        <v>-0.55392679802231137</v>
      </c>
      <c r="J11">
        <f t="shared" si="3"/>
        <v>-0.13848169950557784</v>
      </c>
      <c r="K11" s="7">
        <f t="shared" si="8"/>
        <v>4.8615914999444058E-2</v>
      </c>
    </row>
    <row r="12" spans="2:11" ht="15.75" x14ac:dyDescent="0.25">
      <c r="B12">
        <f t="shared" si="4"/>
        <v>1</v>
      </c>
      <c r="C12">
        <f t="shared" si="9"/>
        <v>1.7987811599205039E-2</v>
      </c>
      <c r="D12">
        <f t="shared" si="5"/>
        <v>-1.7973118778792149E-2</v>
      </c>
      <c r="E12">
        <f t="shared" si="6"/>
        <v>-4.4932796946980371E-3</v>
      </c>
      <c r="F12">
        <f t="shared" si="0"/>
        <v>1.25</v>
      </c>
      <c r="G12">
        <f t="shared" si="1"/>
        <v>1.3494531904507001E-2</v>
      </c>
      <c r="H12">
        <f t="shared" si="7"/>
        <v>-9.8119129168156169E-2</v>
      </c>
      <c r="I12">
        <f t="shared" si="2"/>
        <v>-5.804612397347416E-2</v>
      </c>
      <c r="J12">
        <f t="shared" si="3"/>
        <v>-1.451153099336854E-2</v>
      </c>
      <c r="K12" s="7">
        <f t="shared" si="8"/>
        <v>-9.8119129168156169E-2</v>
      </c>
    </row>
    <row r="13" spans="2:11" ht="15.75" x14ac:dyDescent="0.25">
      <c r="B13">
        <f t="shared" si="4"/>
        <v>1.25</v>
      </c>
      <c r="C13">
        <f t="shared" si="9"/>
        <v>3.476280605836499E-3</v>
      </c>
      <c r="D13">
        <f t="shared" si="5"/>
        <v>0.99652371922550809</v>
      </c>
      <c r="E13">
        <f t="shared" si="6"/>
        <v>0.24913092980637702</v>
      </c>
      <c r="F13">
        <f t="shared" si="0"/>
        <v>1.5</v>
      </c>
      <c r="G13">
        <f t="shared" si="1"/>
        <v>0.25260721041221351</v>
      </c>
      <c r="H13">
        <f t="shared" si="7"/>
        <v>6.9179323936922901E-2</v>
      </c>
      <c r="I13">
        <f t="shared" si="2"/>
        <v>0.53285152158121551</v>
      </c>
      <c r="J13">
        <f t="shared" si="3"/>
        <v>0.13321288039530388</v>
      </c>
      <c r="K13" s="7">
        <f t="shared" si="8"/>
        <v>6.9179323936922901E-2</v>
      </c>
    </row>
    <row r="14" spans="2:11" ht="15.75" x14ac:dyDescent="0.25">
      <c r="B14">
        <f t="shared" si="4"/>
        <v>1.5</v>
      </c>
      <c r="C14">
        <f t="shared" si="9"/>
        <v>0.13668916100114037</v>
      </c>
      <c r="D14">
        <f t="shared" si="5"/>
        <v>-0.13671120023175826</v>
      </c>
      <c r="E14">
        <f t="shared" si="6"/>
        <v>-3.4177800057939564E-2</v>
      </c>
      <c r="F14">
        <f t="shared" si="0"/>
        <v>1.75</v>
      </c>
      <c r="G14">
        <f t="shared" si="1"/>
        <v>0.1025113609432008</v>
      </c>
      <c r="H14">
        <f t="shared" si="7"/>
        <v>0.18985708389638392</v>
      </c>
      <c r="I14">
        <f t="shared" si="2"/>
        <v>2.6572941832312832E-2</v>
      </c>
      <c r="J14">
        <f t="shared" si="3"/>
        <v>6.6432354580782081E-3</v>
      </c>
      <c r="K14" s="7">
        <f t="shared" si="8"/>
        <v>0.18985708389638392</v>
      </c>
    </row>
    <row r="15" spans="2:11" ht="15.75" x14ac:dyDescent="0.25">
      <c r="B15">
        <f t="shared" si="4"/>
        <v>1.75</v>
      </c>
      <c r="C15">
        <f t="shared" si="9"/>
        <v>0.14333239645921858</v>
      </c>
      <c r="D15">
        <f t="shared" si="5"/>
        <v>-1.1433323961286539</v>
      </c>
      <c r="E15">
        <f t="shared" si="6"/>
        <v>-0.28583309903216347</v>
      </c>
      <c r="F15">
        <f t="shared" si="0"/>
        <v>2</v>
      </c>
      <c r="G15">
        <f t="shared" si="1"/>
        <v>-0.14250070257294489</v>
      </c>
      <c r="H15">
        <f t="shared" si="7"/>
        <v>2.2652680766647683E-3</v>
      </c>
      <c r="I15">
        <f t="shared" si="2"/>
        <v>-0.57053356402599453</v>
      </c>
      <c r="J15">
        <f t="shared" si="3"/>
        <v>-0.14263339100649863</v>
      </c>
      <c r="K15" s="7">
        <f t="shared" si="8"/>
        <v>2.2652680766647683E-3</v>
      </c>
    </row>
    <row r="16" spans="2:11" ht="15.75" x14ac:dyDescent="0.25">
      <c r="B16">
        <f t="shared" si="4"/>
        <v>2</v>
      </c>
      <c r="C16">
        <f t="shared" si="9"/>
        <v>6.9900545271994741E-4</v>
      </c>
      <c r="D16">
        <f t="shared" si="5"/>
        <v>-6.6961981189733808E-4</v>
      </c>
      <c r="E16">
        <f t="shared" si="6"/>
        <v>-1.6740495297433452E-4</v>
      </c>
      <c r="F16">
        <f t="shared" si="0"/>
        <v>2.25</v>
      </c>
      <c r="G16">
        <f t="shared" si="1"/>
        <v>5.3160049974561286E-4</v>
      </c>
      <c r="H16">
        <f t="shared" si="7"/>
        <v>-0.13421491008514799</v>
      </c>
      <c r="I16">
        <f t="shared" si="2"/>
        <v>-6.7442264948522665E-2</v>
      </c>
      <c r="J16">
        <f t="shared" si="3"/>
        <v>-1.6860566237130666E-2</v>
      </c>
      <c r="K16" s="7">
        <f t="shared" si="8"/>
        <v>-0.13421491008514799</v>
      </c>
    </row>
    <row r="17" spans="2:11" ht="15.75" x14ac:dyDescent="0.25">
      <c r="B17">
        <f t="shared" si="4"/>
        <v>2.25</v>
      </c>
      <c r="C17">
        <f t="shared" si="9"/>
        <v>-1.6161560784410719E-2</v>
      </c>
      <c r="D17">
        <f t="shared" si="5"/>
        <v>1.016161560237967</v>
      </c>
      <c r="E17">
        <f t="shared" si="6"/>
        <v>0.25404039005949175</v>
      </c>
      <c r="F17">
        <f t="shared" si="0"/>
        <v>2.5</v>
      </c>
      <c r="G17">
        <f t="shared" si="1"/>
        <v>0.23787882927508103</v>
      </c>
      <c r="H17">
        <f t="shared" si="7"/>
        <v>4.1069899417588547E-2</v>
      </c>
      <c r="I17">
        <f t="shared" si="2"/>
        <v>0.52861572982777782</v>
      </c>
      <c r="J17">
        <f t="shared" si="3"/>
        <v>0.13215393245694446</v>
      </c>
      <c r="K17" s="7">
        <f t="shared" si="8"/>
        <v>4.1069899417588547E-2</v>
      </c>
    </row>
    <row r="18" spans="2:11" ht="15.75" x14ac:dyDescent="0.25">
      <c r="B18">
        <f t="shared" si="4"/>
        <v>2.5</v>
      </c>
      <c r="C18">
        <f t="shared" si="9"/>
        <v>0.11599237167253373</v>
      </c>
      <c r="D18">
        <f t="shared" si="5"/>
        <v>-0.11602910372355947</v>
      </c>
      <c r="E18">
        <f t="shared" si="6"/>
        <v>-2.9007275930889868E-2</v>
      </c>
      <c r="F18">
        <f t="shared" si="0"/>
        <v>2.75</v>
      </c>
      <c r="G18">
        <f t="shared" si="1"/>
        <v>8.698509574164387E-2</v>
      </c>
      <c r="H18">
        <f t="shared" si="7"/>
        <v>0.16796330285202732</v>
      </c>
      <c r="I18">
        <f t="shared" si="2"/>
        <v>2.5967099564233924E-2</v>
      </c>
      <c r="J18">
        <f t="shared" si="3"/>
        <v>6.491774891058481E-3</v>
      </c>
      <c r="K18" s="7">
        <f t="shared" si="8"/>
        <v>0.16796330285202732</v>
      </c>
    </row>
    <row r="20" spans="2:11" x14ac:dyDescent="0.25">
      <c r="D20" t="s">
        <v>8</v>
      </c>
    </row>
    <row r="23" spans="2:11" x14ac:dyDescent="0.25">
      <c r="D23" t="s">
        <v>8</v>
      </c>
      <c r="E23" t="s">
        <v>8</v>
      </c>
    </row>
    <row r="24" spans="2:11" x14ac:dyDescent="0.25">
      <c r="E24" t="s">
        <v>8</v>
      </c>
    </row>
    <row r="27" spans="2:11" x14ac:dyDescent="0.25">
      <c r="D27" s="6" t="s">
        <v>8</v>
      </c>
    </row>
    <row r="29" spans="2:11" x14ac:dyDescent="0.25">
      <c r="D29" s="6" t="s">
        <v>10</v>
      </c>
    </row>
  </sheetData>
  <hyperlinks>
    <hyperlink ref="D27" r:id="rId1" display="https://www.youtube.com/watch?v=lob94xNqq0w" xr:uid="{CCCF8350-E055-4DFD-AFE1-200AA6E27BE3}"/>
    <hyperlink ref="D29" r:id="rId2" xr:uid="{63B03F22-D640-493E-A19D-EF4A8F0A378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2E70-5879-4791-8F06-33471CCD7061}">
  <dimension ref="B1:M30"/>
  <sheetViews>
    <sheetView tabSelected="1" topLeftCell="A3" workbookViewId="0">
      <selection activeCell="N5" sqref="N5"/>
    </sheetView>
  </sheetViews>
  <sheetFormatPr baseColWidth="10" defaultRowHeight="15" x14ac:dyDescent="0.25"/>
  <cols>
    <col min="6" max="6" width="14.85546875" customWidth="1"/>
  </cols>
  <sheetData>
    <row r="1" spans="2:13" ht="15.75" x14ac:dyDescent="0.25">
      <c r="B1" s="1" t="s">
        <v>0</v>
      </c>
      <c r="C1" s="1"/>
      <c r="D1" s="1"/>
      <c r="E1" s="1"/>
      <c r="F1" s="1"/>
      <c r="G1" s="1"/>
      <c r="H1" s="1">
        <v>0</v>
      </c>
    </row>
    <row r="2" spans="2:13" ht="15.75" x14ac:dyDescent="0.25">
      <c r="B2" s="1" t="s">
        <v>1</v>
      </c>
      <c r="C2" s="1"/>
      <c r="D2" s="1"/>
      <c r="E2" s="1"/>
      <c r="F2" s="1"/>
      <c r="G2" s="1"/>
      <c r="H2" s="1">
        <v>1</v>
      </c>
    </row>
    <row r="3" spans="2:13" ht="15.75" x14ac:dyDescent="0.25">
      <c r="B3" s="1" t="s">
        <v>2</v>
      </c>
      <c r="C3" s="1"/>
      <c r="D3" s="1"/>
      <c r="E3" s="1"/>
      <c r="F3" s="1"/>
      <c r="G3" s="1"/>
      <c r="H3" s="1">
        <v>4</v>
      </c>
    </row>
    <row r="5" spans="2:13" x14ac:dyDescent="0.25">
      <c r="B5" t="s">
        <v>3</v>
      </c>
      <c r="H5">
        <f>(H2-H1)/H3</f>
        <v>0.25</v>
      </c>
    </row>
    <row r="7" spans="2:13" ht="15.75" x14ac:dyDescent="0.25">
      <c r="B7" s="13" t="s">
        <v>5</v>
      </c>
      <c r="C7" s="13" t="s">
        <v>6</v>
      </c>
      <c r="D7" s="12" t="s">
        <v>23</v>
      </c>
      <c r="E7" s="13" t="s">
        <v>22</v>
      </c>
      <c r="F7" s="13" t="s">
        <v>21</v>
      </c>
      <c r="G7" s="12" t="s">
        <v>20</v>
      </c>
      <c r="H7" s="13" t="s">
        <v>19</v>
      </c>
      <c r="I7" s="11" t="s">
        <v>7</v>
      </c>
    </row>
    <row r="8" spans="2:13" ht="15.75" x14ac:dyDescent="0.25">
      <c r="B8" s="2"/>
      <c r="C8" s="2"/>
      <c r="D8" s="2"/>
      <c r="E8" s="2"/>
      <c r="F8" s="2"/>
      <c r="G8" s="2"/>
      <c r="H8" s="2"/>
      <c r="I8" s="11" t="s">
        <v>9</v>
      </c>
      <c r="J8" s="17"/>
      <c r="K8" s="17"/>
      <c r="L8" s="17"/>
      <c r="M8" s="17"/>
    </row>
    <row r="9" spans="2:13" ht="15.75" x14ac:dyDescent="0.25">
      <c r="B9" s="16">
        <v>0</v>
      </c>
      <c r="C9" s="16">
        <v>0</v>
      </c>
      <c r="D9" s="2">
        <f>SIN(2*3.1416*B9)-C9</f>
        <v>0</v>
      </c>
      <c r="E9" s="2">
        <f>B9+0.75*$H$5</f>
        <v>0.1875</v>
      </c>
      <c r="F9" s="2">
        <f>C9+(0.75*D9*$H$5)</f>
        <v>0</v>
      </c>
      <c r="G9" s="2">
        <f>F9</f>
        <v>0</v>
      </c>
      <c r="H9" s="2">
        <f>C9+(D9+2*G9)*($H$5/3)</f>
        <v>0</v>
      </c>
      <c r="I9" s="11">
        <f>(1/(1+4*3.1416^2)*((2*3.1416*EXP(-B9))+SIN(2*3.1416*B9)-2*3.1416*COS(2*3.1416*B9)))</f>
        <v>0</v>
      </c>
    </row>
    <row r="10" spans="2:13" ht="15.75" x14ac:dyDescent="0.25">
      <c r="B10" s="2">
        <f t="shared" ref="B10:B29" si="0">B9+$H$5</f>
        <v>0.25</v>
      </c>
      <c r="C10" s="2">
        <f>H9</f>
        <v>0</v>
      </c>
      <c r="D10" s="2">
        <f t="shared" ref="D10:D29" si="1">SIN(2*3.1416*B10)-C10</f>
        <v>0.99999999999325373</v>
      </c>
      <c r="E10" s="2">
        <f>B10+0.75*$H$5</f>
        <v>0.4375</v>
      </c>
      <c r="F10" s="2">
        <f>C10+(0.75*D10*$H$5)</f>
        <v>0.18749999999873507</v>
      </c>
      <c r="G10" s="2">
        <f t="shared" ref="G10:G29" si="2">F10</f>
        <v>0.18749999999873507</v>
      </c>
      <c r="H10" s="2">
        <f t="shared" ref="H10:H29" si="3">C10+(D10+2*G10)*($H$5/3)</f>
        <v>0.11458333333256032</v>
      </c>
      <c r="I10" s="11">
        <f t="shared" ref="I10:I29" si="4">(1/(1+4*3.1416^2)*((2*3.1416*EXP(-B10))+SIN(2*3.1416*B10)-2*3.1416*COS(2*3.1416*B10)))</f>
        <v>0.14559258061154362</v>
      </c>
    </row>
    <row r="11" spans="2:13" ht="15.75" x14ac:dyDescent="0.25">
      <c r="B11" s="2">
        <f t="shared" si="0"/>
        <v>0.5</v>
      </c>
      <c r="C11" s="2">
        <f t="shared" ref="C11:C28" si="5">H10</f>
        <v>0.11458333333256032</v>
      </c>
      <c r="D11" s="2">
        <f t="shared" si="1"/>
        <v>-0.11459067974276696</v>
      </c>
      <c r="E11" s="2">
        <f t="shared" ref="E11:E29" si="6">B11+0.75*$H$5</f>
        <v>0.6875</v>
      </c>
      <c r="F11" s="2">
        <f t="shared" ref="F11:F29" si="7">C11+(0.75*D11*$H$5)</f>
        <v>9.3097580880791508E-2</v>
      </c>
      <c r="G11" s="2">
        <f t="shared" si="2"/>
        <v>9.3097580880791508E-2</v>
      </c>
      <c r="H11" s="2">
        <f t="shared" si="3"/>
        <v>0.12055037350079499</v>
      </c>
      <c r="I11" s="11">
        <f t="shared" si="4"/>
        <v>0.24936992721927201</v>
      </c>
    </row>
    <row r="12" spans="2:13" ht="15.75" x14ac:dyDescent="0.25">
      <c r="B12" s="2">
        <f t="shared" si="0"/>
        <v>0.75</v>
      </c>
      <c r="C12" s="2">
        <f t="shared" si="5"/>
        <v>0.12055037350079499</v>
      </c>
      <c r="D12" s="2">
        <f t="shared" si="1"/>
        <v>-1.120550373440079</v>
      </c>
      <c r="E12" s="2">
        <f t="shared" si="6"/>
        <v>0.9375</v>
      </c>
      <c r="F12" s="2">
        <f t="shared" si="7"/>
        <v>-8.9552821519219825E-2</v>
      </c>
      <c r="G12" s="2">
        <f t="shared" si="2"/>
        <v>-8.9552821519219825E-2</v>
      </c>
      <c r="H12" s="2">
        <f t="shared" si="3"/>
        <v>1.2245705460918438E-2</v>
      </c>
      <c r="I12" s="11">
        <f t="shared" si="4"/>
        <v>4.8615914999444058E-2</v>
      </c>
    </row>
    <row r="13" spans="2:13" ht="15.75" x14ac:dyDescent="0.25">
      <c r="B13" s="2">
        <f t="shared" si="0"/>
        <v>1</v>
      </c>
      <c r="C13" s="2">
        <f t="shared" si="5"/>
        <v>1.2245705460918438E-2</v>
      </c>
      <c r="D13" s="2">
        <f t="shared" si="1"/>
        <v>-1.2231012640505547E-2</v>
      </c>
      <c r="E13" s="2">
        <f t="shared" si="6"/>
        <v>1.1875</v>
      </c>
      <c r="F13" s="2">
        <f t="shared" si="7"/>
        <v>9.9523905908236489E-3</v>
      </c>
      <c r="G13" s="2">
        <f t="shared" si="2"/>
        <v>9.9523905908236489E-3</v>
      </c>
      <c r="H13" s="2">
        <f t="shared" si="3"/>
        <v>1.288518617268025E-2</v>
      </c>
      <c r="I13" s="11">
        <f t="shared" si="4"/>
        <v>-9.8119129168156169E-2</v>
      </c>
    </row>
    <row r="14" spans="2:13" ht="15.75" x14ac:dyDescent="0.25">
      <c r="B14" s="2">
        <f t="shared" si="0"/>
        <v>1.25</v>
      </c>
      <c r="C14" s="2">
        <f t="shared" si="5"/>
        <v>1.288518617268025E-2</v>
      </c>
      <c r="D14" s="2">
        <f t="shared" si="1"/>
        <v>0.98711481365866438</v>
      </c>
      <c r="E14" s="2">
        <f t="shared" si="6"/>
        <v>1.4375</v>
      </c>
      <c r="F14" s="2">
        <f t="shared" si="7"/>
        <v>0.19796921373367982</v>
      </c>
      <c r="G14" s="2">
        <f t="shared" si="2"/>
        <v>0.19796921373367982</v>
      </c>
      <c r="H14" s="2">
        <f t="shared" si="3"/>
        <v>0.12813962293318223</v>
      </c>
      <c r="I14" s="11">
        <f t="shared" si="4"/>
        <v>6.9179323936922901E-2</v>
      </c>
    </row>
    <row r="15" spans="2:13" ht="15.75" x14ac:dyDescent="0.25">
      <c r="B15" s="2">
        <f t="shared" si="0"/>
        <v>1.5</v>
      </c>
      <c r="C15" s="2">
        <f t="shared" si="5"/>
        <v>0.12813962293318223</v>
      </c>
      <c r="D15" s="2">
        <f t="shared" si="1"/>
        <v>-0.12816166216380012</v>
      </c>
      <c r="E15" s="2">
        <f t="shared" si="6"/>
        <v>1.6875</v>
      </c>
      <c r="F15" s="2">
        <f t="shared" si="7"/>
        <v>0.10410931127746971</v>
      </c>
      <c r="G15" s="2">
        <f t="shared" si="2"/>
        <v>0.10410931127746971</v>
      </c>
      <c r="H15" s="2">
        <f t="shared" si="3"/>
        <v>0.13481103629911051</v>
      </c>
      <c r="I15" s="11">
        <f t="shared" si="4"/>
        <v>0.18985708389638392</v>
      </c>
    </row>
    <row r="16" spans="2:13" ht="15.75" x14ac:dyDescent="0.25">
      <c r="B16" s="2">
        <f t="shared" si="0"/>
        <v>1.75</v>
      </c>
      <c r="C16" s="2">
        <f t="shared" si="5"/>
        <v>0.13481103629911051</v>
      </c>
      <c r="D16" s="2">
        <f t="shared" si="1"/>
        <v>-1.1348110359685459</v>
      </c>
      <c r="E16" s="2">
        <f t="shared" si="6"/>
        <v>1.9375</v>
      </c>
      <c r="F16" s="2">
        <f t="shared" si="7"/>
        <v>-7.7966032944991853E-2</v>
      </c>
      <c r="G16" s="2">
        <f t="shared" si="2"/>
        <v>-7.7966032944991853E-2</v>
      </c>
      <c r="H16" s="2">
        <f t="shared" si="3"/>
        <v>2.7249111144233049E-2</v>
      </c>
      <c r="I16" s="11">
        <f t="shared" si="4"/>
        <v>2.2652680766647683E-3</v>
      </c>
    </row>
    <row r="17" spans="2:9" ht="15.75" x14ac:dyDescent="0.25">
      <c r="B17" s="2">
        <f t="shared" si="0"/>
        <v>2</v>
      </c>
      <c r="C17" s="2">
        <f t="shared" si="5"/>
        <v>2.7249111144233049E-2</v>
      </c>
      <c r="D17" s="2">
        <f t="shared" si="1"/>
        <v>-2.7219725503410439E-2</v>
      </c>
      <c r="E17" s="2">
        <f t="shared" si="6"/>
        <v>2.1875</v>
      </c>
      <c r="F17" s="2">
        <f t="shared" si="7"/>
        <v>2.2145412612343592E-2</v>
      </c>
      <c r="G17" s="2">
        <f t="shared" si="2"/>
        <v>2.2145412612343592E-2</v>
      </c>
      <c r="H17" s="2">
        <f t="shared" si="3"/>
        <v>2.8671702787672778E-2</v>
      </c>
      <c r="I17" s="11">
        <f t="shared" si="4"/>
        <v>-0.13421491008514799</v>
      </c>
    </row>
    <row r="18" spans="2:9" ht="15.75" x14ac:dyDescent="0.25">
      <c r="B18" s="2">
        <f t="shared" si="0"/>
        <v>2.25</v>
      </c>
      <c r="C18" s="2">
        <f t="shared" si="5"/>
        <v>2.8671702787672778E-2</v>
      </c>
      <c r="D18" s="2">
        <f t="shared" si="1"/>
        <v>0.97132829666588361</v>
      </c>
      <c r="E18" s="2">
        <f t="shared" si="6"/>
        <v>2.4375</v>
      </c>
      <c r="F18" s="2">
        <f t="shared" si="7"/>
        <v>0.21079575841252596</v>
      </c>
      <c r="G18" s="2">
        <f t="shared" si="2"/>
        <v>0.21079575841252596</v>
      </c>
      <c r="H18" s="2">
        <f t="shared" si="3"/>
        <v>0.1447483539119174</v>
      </c>
      <c r="I18" s="11">
        <f t="shared" si="4"/>
        <v>4.1069899417588547E-2</v>
      </c>
    </row>
    <row r="19" spans="2:9" ht="15.75" x14ac:dyDescent="0.25">
      <c r="B19" s="2">
        <f t="shared" si="0"/>
        <v>2.5</v>
      </c>
      <c r="C19" s="2">
        <f t="shared" si="5"/>
        <v>0.1447483539119174</v>
      </c>
      <c r="D19" s="2">
        <f t="shared" si="1"/>
        <v>-0.14478508596294312</v>
      </c>
      <c r="E19" s="2">
        <f t="shared" si="6"/>
        <v>2.6875</v>
      </c>
      <c r="F19" s="2">
        <f t="shared" si="7"/>
        <v>0.11760115029386556</v>
      </c>
      <c r="G19" s="2">
        <f t="shared" si="2"/>
        <v>0.11760115029386556</v>
      </c>
      <c r="H19" s="2">
        <f t="shared" si="3"/>
        <v>0.1522831217973164</v>
      </c>
      <c r="I19" s="11">
        <f t="shared" si="4"/>
        <v>0.16796330285202732</v>
      </c>
    </row>
    <row r="20" spans="2:9" ht="15.75" x14ac:dyDescent="0.25">
      <c r="B20" s="2">
        <f t="shared" si="0"/>
        <v>2.75</v>
      </c>
      <c r="C20" s="2">
        <f t="shared" si="5"/>
        <v>0.1522831217973164</v>
      </c>
      <c r="D20" s="2">
        <f t="shared" si="1"/>
        <v>-1.152283120981024</v>
      </c>
      <c r="E20" s="2">
        <f t="shared" si="6"/>
        <v>2.9375</v>
      </c>
      <c r="F20" s="2">
        <f t="shared" si="7"/>
        <v>-6.3769963386625605E-2</v>
      </c>
      <c r="G20" s="2">
        <f>F20</f>
        <v>-6.3769963386625605E-2</v>
      </c>
      <c r="H20" s="2">
        <f t="shared" si="3"/>
        <v>4.5631201151126816E-2</v>
      </c>
      <c r="I20" s="11">
        <f t="shared" si="4"/>
        <v>-1.4787623653751367E-2</v>
      </c>
    </row>
    <row r="21" spans="2:9" ht="15.75" x14ac:dyDescent="0.25">
      <c r="B21" s="2">
        <f t="shared" si="0"/>
        <v>3</v>
      </c>
      <c r="C21" s="2">
        <f t="shared" si="5"/>
        <v>4.5631201151126816E-2</v>
      </c>
      <c r="D21" s="2">
        <f t="shared" si="1"/>
        <v>-4.558712268990172E-2</v>
      </c>
      <c r="E21" s="2">
        <f t="shared" si="6"/>
        <v>3.1875</v>
      </c>
      <c r="F21" s="2">
        <f t="shared" si="7"/>
        <v>3.7083615646770242E-2</v>
      </c>
      <c r="G21" s="2">
        <f t="shared" si="2"/>
        <v>3.7083615646770242E-2</v>
      </c>
      <c r="H21" s="2">
        <f t="shared" si="3"/>
        <v>4.8012876868096716E-2</v>
      </c>
      <c r="I21" s="11">
        <f t="shared" si="4"/>
        <v>-0.14749357628673801</v>
      </c>
    </row>
    <row r="22" spans="2:9" ht="15.75" x14ac:dyDescent="0.25">
      <c r="B22" s="2">
        <f t="shared" si="0"/>
        <v>3.25</v>
      </c>
      <c r="C22" s="2">
        <f t="shared" si="5"/>
        <v>4.8012876868096716E-2</v>
      </c>
      <c r="D22" s="2">
        <f>SIN(2*3.1416*B22)-C22</f>
        <v>0.95198712199179247</v>
      </c>
      <c r="E22" s="2">
        <f t="shared" si="6"/>
        <v>3.4375</v>
      </c>
      <c r="F22" s="2">
        <f t="shared" si="7"/>
        <v>0.2265104622415578</v>
      </c>
      <c r="G22" s="2">
        <f t="shared" si="2"/>
        <v>0.2265104622415578</v>
      </c>
      <c r="H22" s="2">
        <f t="shared" si="3"/>
        <v>0.1650968807410057</v>
      </c>
      <c r="I22" s="11">
        <f t="shared" si="4"/>
        <v>3.0730461674608158E-2</v>
      </c>
    </row>
    <row r="23" spans="2:9" ht="15.75" x14ac:dyDescent="0.25">
      <c r="B23" s="2">
        <f t="shared" si="0"/>
        <v>3.5</v>
      </c>
      <c r="C23" s="2">
        <f t="shared" si="5"/>
        <v>0.1650968807410057</v>
      </c>
      <c r="D23" s="2">
        <f t="shared" si="1"/>
        <v>-0.16514830561242955</v>
      </c>
      <c r="E23" s="2">
        <f t="shared" si="6"/>
        <v>3.6875</v>
      </c>
      <c r="F23" s="2">
        <f t="shared" si="7"/>
        <v>0.13413157343867516</v>
      </c>
      <c r="G23" s="2">
        <f t="shared" si="2"/>
        <v>0.13413157343867516</v>
      </c>
      <c r="H23" s="2">
        <f t="shared" si="3"/>
        <v>0.17368978417974909</v>
      </c>
      <c r="I23" s="11">
        <f t="shared" si="4"/>
        <v>0.15990880139490882</v>
      </c>
    </row>
    <row r="24" spans="2:9" ht="15.75" x14ac:dyDescent="0.25">
      <c r="B24" s="2">
        <f t="shared" si="0"/>
        <v>3.75</v>
      </c>
      <c r="C24" s="2">
        <f t="shared" si="5"/>
        <v>0.17368978417974909</v>
      </c>
      <c r="D24" s="2">
        <f t="shared" si="1"/>
        <v>-1.17368978266185</v>
      </c>
      <c r="E24" s="2">
        <f t="shared" si="6"/>
        <v>3.9375</v>
      </c>
      <c r="F24" s="2">
        <f t="shared" si="7"/>
        <v>-4.6377050069347781E-2</v>
      </c>
      <c r="G24" s="2">
        <f t="shared" si="2"/>
        <v>-4.6377050069347781E-2</v>
      </c>
      <c r="H24" s="2">
        <f t="shared" si="3"/>
        <v>6.8152793946370305E-2</v>
      </c>
      <c r="I24" s="11">
        <f t="shared" si="4"/>
        <v>-2.1062473573050928E-2</v>
      </c>
    </row>
    <row r="25" spans="2:9" ht="15.75" x14ac:dyDescent="0.25">
      <c r="B25" s="2">
        <f t="shared" si="0"/>
        <v>4</v>
      </c>
      <c r="C25" s="2">
        <f t="shared" si="5"/>
        <v>6.8152793946370305E-2</v>
      </c>
      <c r="D25" s="2">
        <f t="shared" si="1"/>
        <v>-6.8094022664750467E-2</v>
      </c>
      <c r="E25" s="2">
        <f t="shared" si="6"/>
        <v>4.1875</v>
      </c>
      <c r="F25" s="2">
        <f t="shared" si="7"/>
        <v>5.5385164696729591E-2</v>
      </c>
      <c r="G25" s="2">
        <f t="shared" si="2"/>
        <v>5.5385164696729591E-2</v>
      </c>
      <c r="H25" s="2">
        <f t="shared" si="3"/>
        <v>7.1709152840429363E-2</v>
      </c>
      <c r="I25" s="11">
        <f t="shared" si="4"/>
        <v>-0.15237829505649944</v>
      </c>
    </row>
    <row r="26" spans="2:9" ht="15.75" x14ac:dyDescent="0.25">
      <c r="B26" s="2">
        <f t="shared" si="0"/>
        <v>4.25</v>
      </c>
      <c r="C26" s="2">
        <f t="shared" si="5"/>
        <v>7.1709152840429363E-2</v>
      </c>
      <c r="D26" s="2">
        <f t="shared" si="1"/>
        <v>0.92829084520991367</v>
      </c>
      <c r="E26" s="2">
        <f t="shared" si="6"/>
        <v>4.4375</v>
      </c>
      <c r="F26" s="2">
        <f t="shared" si="7"/>
        <v>0.24576368631728818</v>
      </c>
      <c r="G26" s="2">
        <f t="shared" si="2"/>
        <v>0.24576368631728818</v>
      </c>
      <c r="H26" s="2">
        <f t="shared" si="3"/>
        <v>0.19002733766080354</v>
      </c>
      <c r="I26" s="11">
        <f t="shared" si="4"/>
        <v>2.6928236733163791E-2</v>
      </c>
    </row>
    <row r="27" spans="2:9" ht="15.75" x14ac:dyDescent="0.25">
      <c r="B27" s="2">
        <f t="shared" si="0"/>
        <v>4.5</v>
      </c>
      <c r="C27" s="2">
        <f t="shared" si="5"/>
        <v>0.19002733766080354</v>
      </c>
      <c r="D27" s="2">
        <f t="shared" si="1"/>
        <v>-0.19009345535261621</v>
      </c>
      <c r="E27" s="2">
        <f t="shared" si="6"/>
        <v>4.6875</v>
      </c>
      <c r="F27" s="2">
        <f t="shared" si="7"/>
        <v>0.15438481478218802</v>
      </c>
      <c r="G27" s="2">
        <f t="shared" si="2"/>
        <v>0.15438481478218802</v>
      </c>
      <c r="H27" s="2">
        <f t="shared" si="3"/>
        <v>0.19991701884511687</v>
      </c>
      <c r="I27" s="11">
        <f t="shared" si="4"/>
        <v>0.15694548635737707</v>
      </c>
    </row>
    <row r="28" spans="2:9" ht="15.75" x14ac:dyDescent="0.25">
      <c r="B28" s="2">
        <f t="shared" si="0"/>
        <v>4.75</v>
      </c>
      <c r="C28" s="2">
        <f t="shared" si="5"/>
        <v>0.19991701884511687</v>
      </c>
      <c r="D28" s="2">
        <f t="shared" si="1"/>
        <v>-1.1999170164097321</v>
      </c>
      <c r="E28" s="2">
        <f t="shared" si="6"/>
        <v>4.9375</v>
      </c>
      <c r="F28" s="2">
        <f t="shared" si="7"/>
        <v>-2.5067421731707895E-2</v>
      </c>
      <c r="G28" s="2">
        <f t="shared" si="2"/>
        <v>-2.5067421731707895E-2</v>
      </c>
      <c r="H28" s="2">
        <f t="shared" si="3"/>
        <v>9.5746030522354558E-2</v>
      </c>
      <c r="I28" s="11">
        <f t="shared" si="4"/>
        <v>-2.3372303490581385E-2</v>
      </c>
    </row>
    <row r="29" spans="2:9" ht="15.75" x14ac:dyDescent="0.25">
      <c r="B29" s="2">
        <f t="shared" si="0"/>
        <v>5</v>
      </c>
      <c r="C29" s="2">
        <f>H28</f>
        <v>9.5746030522354558E-2</v>
      </c>
      <c r="D29" s="2">
        <f t="shared" si="1"/>
        <v>-9.5672566420352656E-2</v>
      </c>
      <c r="E29" s="2">
        <f t="shared" si="6"/>
        <v>5.1875</v>
      </c>
      <c r="F29" s="2">
        <f t="shared" si="7"/>
        <v>7.7807424318538432E-2</v>
      </c>
      <c r="G29" s="2">
        <f t="shared" si="2"/>
        <v>7.7807424318538432E-2</v>
      </c>
      <c r="H29" s="2">
        <f t="shared" si="3"/>
        <v>0.10074122070708158</v>
      </c>
      <c r="I29" s="11">
        <f t="shared" si="4"/>
        <v>-0.15417505311463564</v>
      </c>
    </row>
    <row r="30" spans="2:9" x14ac:dyDescent="0.25">
      <c r="B30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86F5-1495-411E-A88E-9B321FF7B696}">
  <dimension ref="B1:N33"/>
  <sheetViews>
    <sheetView workbookViewId="0">
      <selection activeCell="J37" sqref="J37"/>
    </sheetView>
  </sheetViews>
  <sheetFormatPr baseColWidth="10" defaultRowHeight="15" x14ac:dyDescent="0.25"/>
  <cols>
    <col min="6" max="6" width="16.140625" customWidth="1"/>
    <col min="9" max="9" width="14.5703125" customWidth="1"/>
  </cols>
  <sheetData>
    <row r="1" spans="2:14" ht="15.75" x14ac:dyDescent="0.25">
      <c r="B1" s="1" t="s">
        <v>0</v>
      </c>
      <c r="C1" s="1"/>
      <c r="D1" s="1"/>
      <c r="E1" s="1"/>
      <c r="F1" s="1"/>
      <c r="G1" s="1"/>
      <c r="H1" s="1"/>
      <c r="I1" s="1"/>
      <c r="J1" s="1">
        <v>0</v>
      </c>
      <c r="K1" s="1"/>
      <c r="L1" s="1"/>
      <c r="M1" s="1"/>
    </row>
    <row r="2" spans="2:14" ht="15.75" x14ac:dyDescent="0.25">
      <c r="B2" s="1" t="s">
        <v>30</v>
      </c>
      <c r="C2" s="1"/>
      <c r="D2" s="1"/>
      <c r="E2" s="1"/>
      <c r="F2" s="1"/>
      <c r="G2" s="1"/>
      <c r="H2" s="1"/>
      <c r="I2" s="1"/>
      <c r="J2" s="1">
        <v>0</v>
      </c>
      <c r="K2" s="1"/>
      <c r="L2" s="1"/>
      <c r="M2" s="1"/>
    </row>
    <row r="3" spans="2:14" ht="15.75" x14ac:dyDescent="0.25">
      <c r="B3" s="1" t="s">
        <v>1</v>
      </c>
      <c r="C3" s="1"/>
      <c r="D3" s="1"/>
      <c r="E3" s="1"/>
      <c r="F3" s="1"/>
      <c r="G3" s="1"/>
      <c r="H3" s="1"/>
      <c r="I3" s="1"/>
      <c r="J3" s="1">
        <v>1</v>
      </c>
      <c r="K3" s="1"/>
      <c r="L3" s="1"/>
      <c r="M3" s="1"/>
    </row>
    <row r="4" spans="2:14" ht="15.75" x14ac:dyDescent="0.25">
      <c r="B4" s="1" t="s">
        <v>2</v>
      </c>
      <c r="C4" s="1"/>
      <c r="D4" s="1"/>
      <c r="E4" s="1"/>
      <c r="F4" s="1"/>
      <c r="G4" s="1"/>
      <c r="H4" s="1"/>
      <c r="I4" s="1"/>
      <c r="J4" s="1">
        <v>4</v>
      </c>
      <c r="K4" s="1"/>
      <c r="L4" s="1"/>
      <c r="M4" s="1"/>
    </row>
    <row r="6" spans="2:14" x14ac:dyDescent="0.25">
      <c r="B6" t="s">
        <v>3</v>
      </c>
      <c r="J6">
        <f>(J3-J1)/J4</f>
        <v>0.25</v>
      </c>
    </row>
    <row r="8" spans="2:14" ht="15.75" x14ac:dyDescent="0.25">
      <c r="B8" s="14" t="s">
        <v>5</v>
      </c>
      <c r="C8" s="14" t="s">
        <v>6</v>
      </c>
      <c r="D8" s="9" t="s">
        <v>23</v>
      </c>
      <c r="E8" s="14" t="s">
        <v>29</v>
      </c>
      <c r="F8" s="14" t="s">
        <v>21</v>
      </c>
      <c r="G8" s="9" t="s">
        <v>20</v>
      </c>
      <c r="H8" s="14" t="s">
        <v>29</v>
      </c>
      <c r="I8" s="14" t="s">
        <v>28</v>
      </c>
      <c r="J8" s="9" t="s">
        <v>27</v>
      </c>
      <c r="K8" s="14" t="s">
        <v>26</v>
      </c>
      <c r="L8" s="14" t="s">
        <v>25</v>
      </c>
      <c r="M8" s="9" t="s">
        <v>24</v>
      </c>
      <c r="N8" s="11" t="s">
        <v>7</v>
      </c>
    </row>
    <row r="9" spans="2:14" ht="15.75" x14ac:dyDescent="0.25">
      <c r="N9" s="11" t="s">
        <v>9</v>
      </c>
    </row>
    <row r="10" spans="2:14" ht="15.75" x14ac:dyDescent="0.25">
      <c r="B10" s="16">
        <v>0</v>
      </c>
      <c r="C10" s="16">
        <f>J2</f>
        <v>0</v>
      </c>
      <c r="D10" s="2">
        <f>SIN(2*3.1416*B10)-C10</f>
        <v>0</v>
      </c>
      <c r="E10" s="2">
        <f>B10+$J$6/2</f>
        <v>0.125</v>
      </c>
      <c r="F10" s="2">
        <f>C10+(D10*$J$6)/2</f>
        <v>0</v>
      </c>
      <c r="G10" s="2">
        <f>SIN(2*3.1416*E10)-F10</f>
        <v>0.70710807985947355</v>
      </c>
      <c r="H10" s="2">
        <f>E10</f>
        <v>0.125</v>
      </c>
      <c r="I10" s="2">
        <f>C10+(G10*$J$6)/2</f>
        <v>8.8388509982434194E-2</v>
      </c>
      <c r="J10" s="2">
        <f>SIN(2*3.1416*H10)-I10</f>
        <v>0.61871956987703935</v>
      </c>
      <c r="K10">
        <f>B10+$J$6</f>
        <v>0.25</v>
      </c>
      <c r="L10">
        <f>C10+J10*$J$6</f>
        <v>0.15467989246925984</v>
      </c>
      <c r="M10">
        <f>SIN(2*3.1416*K10)-L10</f>
        <v>0.84532010752399389</v>
      </c>
      <c r="N10" s="11">
        <f>(1/(1+4*3.1416^2)*((2*3.1416*EXP(-B10))+SIN(2*3.1416*B10)-2*3.1416*COS(2*3.1416*B10)))</f>
        <v>0</v>
      </c>
    </row>
    <row r="11" spans="2:14" ht="15.75" x14ac:dyDescent="0.25">
      <c r="B11" s="2">
        <f t="shared" ref="B11:B30" si="0">B10+$J$6</f>
        <v>0.25</v>
      </c>
      <c r="C11" s="2">
        <f>C10+($J$6/6*(D10+2*G10+2*J10+M10))</f>
        <v>0.1457073086248758</v>
      </c>
      <c r="D11" s="2">
        <f t="shared" ref="D11:D30" si="1">SIN(2*3.1416*B11)-C11</f>
        <v>0.85429269136837793</v>
      </c>
      <c r="E11" s="2">
        <f t="shared" ref="E11:E30" si="2">B11+$J$6/2</f>
        <v>0.375</v>
      </c>
      <c r="F11" s="2">
        <f t="shared" ref="F11:F30" si="3">C11+(D11*$J$6)/2</f>
        <v>0.25249389504592301</v>
      </c>
      <c r="G11" s="2">
        <f t="shared" ref="G11:G30" si="4">SIN(2*3.1416*E11)-F11</f>
        <v>0.45460899010753553</v>
      </c>
      <c r="H11" s="2">
        <f t="shared" ref="H11:H30" si="5">E11</f>
        <v>0.375</v>
      </c>
      <c r="I11" s="2">
        <f>C11+(G11*$J$6)/2</f>
        <v>0.20253343238831772</v>
      </c>
      <c r="J11" s="2">
        <f t="shared" ref="J11:J30" si="6">SIN(2*3.1416*H11)-I11</f>
        <v>0.50456945276514076</v>
      </c>
      <c r="K11">
        <f t="shared" ref="K11:K30" si="7">B11+$J$6</f>
        <v>0.5</v>
      </c>
      <c r="L11">
        <f>C11+J11*$J$6</f>
        <v>0.27184967181616099</v>
      </c>
      <c r="M11">
        <f t="shared" ref="M11:M30" si="8">SIN(2*3.1416*K11)-L11</f>
        <v>-0.27185701822636765</v>
      </c>
      <c r="N11" s="11">
        <f t="shared" ref="N11:N30" si="9">(1/(1+4*3.1416^2)*((2*3.1416*EXP(-B11))+SIN(2*3.1416*B11)-2*3.1416*COS(2*3.1416*B11)))</f>
        <v>0.14559258061154362</v>
      </c>
    </row>
    <row r="12" spans="2:14" ht="15.75" x14ac:dyDescent="0.25">
      <c r="B12" s="2">
        <f t="shared" si="0"/>
        <v>0.5</v>
      </c>
      <c r="C12" s="2">
        <f>C11+($J$6/6*(D11+2*G11+2*J11+M11))</f>
        <v>0.24990699857851589</v>
      </c>
      <c r="D12" s="2">
        <f t="shared" si="1"/>
        <v>-0.24991434498872253</v>
      </c>
      <c r="E12" s="2">
        <f t="shared" si="2"/>
        <v>0.625</v>
      </c>
      <c r="F12" s="2">
        <f t="shared" si="3"/>
        <v>0.21866770545492559</v>
      </c>
      <c r="G12" s="2">
        <f t="shared" si="4"/>
        <v>-0.92578097998225184</v>
      </c>
      <c r="H12" s="2">
        <f t="shared" si="5"/>
        <v>0.625</v>
      </c>
      <c r="I12" s="2">
        <f t="shared" ref="I12:I30" si="10">C12+(G12*$J$6)/2</f>
        <v>0.13418437608073441</v>
      </c>
      <c r="J12" s="2">
        <f t="shared" si="6"/>
        <v>-0.84129765060806072</v>
      </c>
      <c r="K12">
        <f t="shared" si="7"/>
        <v>0.75</v>
      </c>
      <c r="L12">
        <f t="shared" ref="L12:L30" si="11">C12+J12*$J$6</f>
        <v>3.9582585926500713E-2</v>
      </c>
      <c r="M12">
        <f t="shared" si="8"/>
        <v>-1.0395825858657848</v>
      </c>
      <c r="N12" s="11">
        <f t="shared" si="9"/>
        <v>0.24936992721927201</v>
      </c>
    </row>
    <row r="13" spans="2:14" ht="15.75" x14ac:dyDescent="0.25">
      <c r="B13" s="2">
        <f t="shared" si="0"/>
        <v>0.75</v>
      </c>
      <c r="C13" s="2">
        <f t="shared" ref="C13:C30" si="12">C12+($J$6/6*(D12+2*G12+2*J12+M12))</f>
        <v>4.892140724371874E-2</v>
      </c>
      <c r="D13" s="2">
        <f t="shared" si="1"/>
        <v>-1.0489214071830029</v>
      </c>
      <c r="E13" s="2">
        <f t="shared" si="2"/>
        <v>0.875</v>
      </c>
      <c r="F13" s="2">
        <f t="shared" si="3"/>
        <v>-8.2193768654156618E-2</v>
      </c>
      <c r="G13" s="2">
        <f t="shared" si="4"/>
        <v>-0.62490392175512466</v>
      </c>
      <c r="H13" s="2">
        <f t="shared" si="5"/>
        <v>0.875</v>
      </c>
      <c r="I13" s="2">
        <f t="shared" si="10"/>
        <v>-2.9191582975671843E-2</v>
      </c>
      <c r="J13" s="2">
        <f t="shared" si="6"/>
        <v>-0.67790610743360946</v>
      </c>
      <c r="K13">
        <f t="shared" si="7"/>
        <v>1</v>
      </c>
      <c r="L13">
        <f t="shared" si="11"/>
        <v>-0.12055511961468363</v>
      </c>
      <c r="M13">
        <f t="shared" si="8"/>
        <v>0.12056981243509651</v>
      </c>
      <c r="N13" s="11">
        <f t="shared" si="9"/>
        <v>4.8615914999444058E-2</v>
      </c>
    </row>
    <row r="14" spans="2:14" ht="15.75" x14ac:dyDescent="0.25">
      <c r="B14" s="2">
        <f t="shared" si="0"/>
        <v>1</v>
      </c>
      <c r="C14" s="2">
        <f t="shared" si="12"/>
        <v>-9.8327411636505185E-2</v>
      </c>
      <c r="D14" s="2">
        <f t="shared" si="1"/>
        <v>9.8342104456918072E-2</v>
      </c>
      <c r="E14" s="2">
        <f t="shared" si="2"/>
        <v>1.125</v>
      </c>
      <c r="F14" s="2">
        <f t="shared" si="3"/>
        <v>-8.603464857939043E-2</v>
      </c>
      <c r="G14" s="2">
        <f t="shared" si="4"/>
        <v>0.79315311773640673</v>
      </c>
      <c r="H14" s="2">
        <f t="shared" si="5"/>
        <v>1.125</v>
      </c>
      <c r="I14" s="2">
        <f t="shared" si="10"/>
        <v>8.1672808054565615E-4</v>
      </c>
      <c r="J14" s="2">
        <f t="shared" si="6"/>
        <v>0.70630174107647059</v>
      </c>
      <c r="K14">
        <f t="shared" si="7"/>
        <v>1.25</v>
      </c>
      <c r="L14">
        <f t="shared" si="11"/>
        <v>7.8248023632612462E-2</v>
      </c>
      <c r="M14">
        <f t="shared" si="8"/>
        <v>0.92175197619873206</v>
      </c>
      <c r="N14" s="11">
        <f t="shared" si="9"/>
        <v>-9.8119129168156169E-2</v>
      </c>
    </row>
    <row r="15" spans="2:14" ht="15.75" x14ac:dyDescent="0.25">
      <c r="B15" s="2">
        <f t="shared" si="0"/>
        <v>1.25</v>
      </c>
      <c r="C15" s="2">
        <f t="shared" si="12"/>
        <v>6.913107995855336E-2</v>
      </c>
      <c r="D15" s="2">
        <f t="shared" si="1"/>
        <v>0.93086891987279119</v>
      </c>
      <c r="E15" s="2">
        <f t="shared" si="2"/>
        <v>1.375</v>
      </c>
      <c r="F15" s="2">
        <f t="shared" si="3"/>
        <v>0.18548969494265227</v>
      </c>
      <c r="G15" s="2">
        <f t="shared" si="4"/>
        <v>0.52160280068428944</v>
      </c>
      <c r="H15" s="2">
        <f t="shared" si="5"/>
        <v>1.375</v>
      </c>
      <c r="I15" s="2">
        <f t="shared" si="10"/>
        <v>0.13433143004408954</v>
      </c>
      <c r="J15" s="2">
        <f t="shared" si="6"/>
        <v>0.57276106558285222</v>
      </c>
      <c r="K15">
        <f t="shared" si="7"/>
        <v>1.5</v>
      </c>
      <c r="L15">
        <f t="shared" si="11"/>
        <v>0.21232134635426642</v>
      </c>
      <c r="M15">
        <f t="shared" si="8"/>
        <v>-0.2123433855848843</v>
      </c>
      <c r="N15" s="11">
        <f t="shared" si="9"/>
        <v>6.9179323936922901E-2</v>
      </c>
    </row>
    <row r="16" spans="2:14" ht="15.75" x14ac:dyDescent="0.25">
      <c r="B16" s="2">
        <f t="shared" si="0"/>
        <v>1.5</v>
      </c>
      <c r="C16" s="2">
        <f t="shared" si="12"/>
        <v>0.1902666327428113</v>
      </c>
      <c r="D16" s="2">
        <f t="shared" si="1"/>
        <v>-0.19028867197342919</v>
      </c>
      <c r="E16" s="2">
        <f t="shared" si="2"/>
        <v>1.625</v>
      </c>
      <c r="F16" s="2">
        <f t="shared" si="3"/>
        <v>0.16648054874613266</v>
      </c>
      <c r="G16" s="2">
        <f t="shared" si="4"/>
        <v>-0.87360421249467612</v>
      </c>
      <c r="H16" s="2">
        <f t="shared" si="5"/>
        <v>1.625</v>
      </c>
      <c r="I16" s="2">
        <f t="shared" si="10"/>
        <v>8.1066106180976788E-2</v>
      </c>
      <c r="J16" s="2">
        <f t="shared" si="6"/>
        <v>-0.78818976992952028</v>
      </c>
      <c r="K16">
        <f t="shared" si="7"/>
        <v>1.75</v>
      </c>
      <c r="L16">
        <f t="shared" si="11"/>
        <v>-6.7808097395687661E-3</v>
      </c>
      <c r="M16">
        <f t="shared" si="8"/>
        <v>-0.99321918992986657</v>
      </c>
      <c r="N16" s="11">
        <f t="shared" si="9"/>
        <v>0.18985708389638392</v>
      </c>
    </row>
    <row r="17" spans="2:14" ht="15.75" x14ac:dyDescent="0.25">
      <c r="B17" s="2">
        <f t="shared" si="0"/>
        <v>1.75</v>
      </c>
      <c r="C17" s="2">
        <f t="shared" si="12"/>
        <v>2.470973294824319E-3</v>
      </c>
      <c r="D17" s="2">
        <f t="shared" si="1"/>
        <v>-1.0024709729642596</v>
      </c>
      <c r="E17" s="2">
        <f t="shared" si="2"/>
        <v>1.875</v>
      </c>
      <c r="F17" s="2">
        <f t="shared" si="3"/>
        <v>-0.12283789832570813</v>
      </c>
      <c r="G17" s="2">
        <f t="shared" si="4"/>
        <v>-0.58424940248073265</v>
      </c>
      <c r="H17" s="2">
        <f t="shared" si="5"/>
        <v>1.875</v>
      </c>
      <c r="I17" s="2">
        <f t="shared" si="10"/>
        <v>-7.0560202015267262E-2</v>
      </c>
      <c r="J17" s="2">
        <f t="shared" si="6"/>
        <v>-0.63652709879117353</v>
      </c>
      <c r="K17">
        <f t="shared" si="7"/>
        <v>2</v>
      </c>
      <c r="L17">
        <f t="shared" si="11"/>
        <v>-0.15666080140296906</v>
      </c>
      <c r="M17">
        <f t="shared" si="8"/>
        <v>0.15669018704379167</v>
      </c>
      <c r="N17" s="11">
        <f t="shared" si="9"/>
        <v>2.2652680766647683E-3</v>
      </c>
    </row>
    <row r="18" spans="2:14" ht="15.75" x14ac:dyDescent="0.25">
      <c r="B18" s="2">
        <f t="shared" si="0"/>
        <v>2</v>
      </c>
      <c r="C18" s="2">
        <f t="shared" si="12"/>
        <v>-0.13450126789118735</v>
      </c>
      <c r="D18" s="2">
        <f t="shared" si="1"/>
        <v>0.13453065353200996</v>
      </c>
      <c r="E18" s="2">
        <f t="shared" si="2"/>
        <v>2.125</v>
      </c>
      <c r="F18" s="2">
        <f t="shared" si="3"/>
        <v>-0.1176849361996861</v>
      </c>
      <c r="G18" s="2">
        <f t="shared" si="4"/>
        <v>0.82481379450159242</v>
      </c>
      <c r="H18" s="2">
        <f t="shared" si="5"/>
        <v>2.125</v>
      </c>
      <c r="I18" s="2">
        <f t="shared" si="10"/>
        <v>-3.1399543578488301E-2</v>
      </c>
      <c r="J18" s="2">
        <f t="shared" si="6"/>
        <v>0.73852840188039459</v>
      </c>
      <c r="K18">
        <f t="shared" si="7"/>
        <v>2.25</v>
      </c>
      <c r="L18">
        <f t="shared" si="11"/>
        <v>5.0130832578911294E-2</v>
      </c>
      <c r="M18">
        <f t="shared" si="8"/>
        <v>0.94986916687464507</v>
      </c>
      <c r="N18" s="11">
        <f t="shared" si="9"/>
        <v>-0.13421491008514799</v>
      </c>
    </row>
    <row r="19" spans="2:14" ht="15.75" x14ac:dyDescent="0.25">
      <c r="B19" s="2">
        <f t="shared" si="0"/>
        <v>2.25</v>
      </c>
      <c r="C19" s="2">
        <f t="shared" si="12"/>
        <v>4.0960574324255511E-2</v>
      </c>
      <c r="D19" s="2">
        <f t="shared" si="1"/>
        <v>0.95903942512930085</v>
      </c>
      <c r="E19" s="2">
        <f t="shared" si="2"/>
        <v>2.375</v>
      </c>
      <c r="F19" s="2">
        <f t="shared" si="3"/>
        <v>0.16084050246541812</v>
      </c>
      <c r="G19" s="2">
        <f t="shared" si="4"/>
        <v>0.5462416034823615</v>
      </c>
      <c r="H19" s="2">
        <f t="shared" si="5"/>
        <v>2.375</v>
      </c>
      <c r="I19" s="2">
        <f t="shared" si="10"/>
        <v>0.1092407747595507</v>
      </c>
      <c r="J19" s="2">
        <f t="shared" si="6"/>
        <v>0.59784133118822891</v>
      </c>
      <c r="K19">
        <f t="shared" si="7"/>
        <v>2.5</v>
      </c>
      <c r="L19">
        <f t="shared" si="11"/>
        <v>0.19042090712131274</v>
      </c>
      <c r="M19">
        <f t="shared" si="8"/>
        <v>-0.19045763917233846</v>
      </c>
      <c r="N19" s="11">
        <f t="shared" si="9"/>
        <v>4.1069899417588547E-2</v>
      </c>
    </row>
    <row r="20" spans="2:14" ht="15.75" x14ac:dyDescent="0.25">
      <c r="B20" s="2">
        <f t="shared" si="0"/>
        <v>2.5</v>
      </c>
      <c r="C20" s="2">
        <f t="shared" si="12"/>
        <v>0.16832505996167813</v>
      </c>
      <c r="D20" s="2">
        <f t="shared" si="1"/>
        <v>-0.16836179201270385</v>
      </c>
      <c r="E20" s="2">
        <f t="shared" si="2"/>
        <v>2.625</v>
      </c>
      <c r="F20" s="2">
        <f t="shared" si="3"/>
        <v>0.14727983596009014</v>
      </c>
      <c r="G20" s="2">
        <f t="shared" si="4"/>
        <v>-0.85441388877719815</v>
      </c>
      <c r="H20" s="2">
        <f t="shared" si="5"/>
        <v>2.625</v>
      </c>
      <c r="I20" s="2">
        <f t="shared" si="10"/>
        <v>6.1523323864528356E-2</v>
      </c>
      <c r="J20" s="2">
        <f t="shared" si="6"/>
        <v>-0.76865737668163625</v>
      </c>
      <c r="K20">
        <f t="shared" si="7"/>
        <v>2.75</v>
      </c>
      <c r="L20">
        <f t="shared" si="11"/>
        <v>-2.3839284208730938E-2</v>
      </c>
      <c r="M20">
        <f t="shared" si="8"/>
        <v>-0.9761607149749767</v>
      </c>
      <c r="N20" s="11">
        <f t="shared" si="9"/>
        <v>0.16796330285202732</v>
      </c>
    </row>
    <row r="21" spans="2:14" ht="15.75" x14ac:dyDescent="0.25">
      <c r="B21" s="2">
        <f t="shared" si="0"/>
        <v>2.75</v>
      </c>
      <c r="C21" s="2">
        <f t="shared" si="12"/>
        <v>-1.4619316617711431E-2</v>
      </c>
      <c r="D21" s="2">
        <f t="shared" si="1"/>
        <v>-0.9853806825659962</v>
      </c>
      <c r="E21" s="2">
        <f t="shared" si="2"/>
        <v>2.875</v>
      </c>
      <c r="F21" s="2">
        <f t="shared" si="3"/>
        <v>-0.13779190193846097</v>
      </c>
      <c r="G21" s="2">
        <f t="shared" si="4"/>
        <v>-0.56928500911249524</v>
      </c>
      <c r="H21" s="2">
        <f t="shared" si="5"/>
        <v>2.875</v>
      </c>
      <c r="I21" s="2">
        <f t="shared" si="10"/>
        <v>-8.5779942756773336E-2</v>
      </c>
      <c r="J21" s="2">
        <f t="shared" si="6"/>
        <v>-0.62129696829418279</v>
      </c>
      <c r="K21">
        <f t="shared" si="7"/>
        <v>3</v>
      </c>
      <c r="L21">
        <f t="shared" si="11"/>
        <v>-0.16994355869125713</v>
      </c>
      <c r="M21">
        <f t="shared" si="8"/>
        <v>0.16998763715248222</v>
      </c>
      <c r="N21" s="11">
        <f t="shared" si="9"/>
        <v>-1.4787623653751367E-2</v>
      </c>
    </row>
    <row r="22" spans="2:14" ht="15.75" x14ac:dyDescent="0.25">
      <c r="B22" s="2">
        <f t="shared" si="0"/>
        <v>3</v>
      </c>
      <c r="C22" s="2">
        <f t="shared" si="12"/>
        <v>-0.14780919162716433</v>
      </c>
      <c r="D22" s="2">
        <f t="shared" si="1"/>
        <v>0.14785327008838942</v>
      </c>
      <c r="E22" s="2">
        <f t="shared" si="2"/>
        <v>3.125</v>
      </c>
      <c r="F22" s="2">
        <f t="shared" si="3"/>
        <v>-0.12932753286611565</v>
      </c>
      <c r="G22" s="2">
        <f t="shared" si="4"/>
        <v>0.83646678016025766</v>
      </c>
      <c r="H22" s="2">
        <f t="shared" si="5"/>
        <v>3.125</v>
      </c>
      <c r="I22" s="2">
        <f t="shared" si="10"/>
        <v>-4.3250844107132119E-2</v>
      </c>
      <c r="J22" s="2">
        <f t="shared" si="6"/>
        <v>0.75039009140127411</v>
      </c>
      <c r="K22">
        <f t="shared" si="7"/>
        <v>3.25</v>
      </c>
      <c r="L22">
        <f t="shared" si="11"/>
        <v>3.97883312231542E-2</v>
      </c>
      <c r="M22">
        <f t="shared" si="8"/>
        <v>0.96021166763673504</v>
      </c>
      <c r="N22" s="11">
        <f t="shared" si="9"/>
        <v>-0.14749357628673801</v>
      </c>
    </row>
    <row r="23" spans="2:14" ht="15.75" x14ac:dyDescent="0.25">
      <c r="B23" s="2">
        <f t="shared" si="0"/>
        <v>3.25</v>
      </c>
      <c r="C23" s="2">
        <f t="shared" si="12"/>
        <v>3.0598253408176845E-2</v>
      </c>
      <c r="D23" s="2">
        <f t="shared" si="1"/>
        <v>0.96940174545171232</v>
      </c>
      <c r="E23" s="2">
        <f t="shared" si="2"/>
        <v>3.375</v>
      </c>
      <c r="F23" s="2">
        <f t="shared" si="3"/>
        <v>0.15177347158964088</v>
      </c>
      <c r="G23" s="2">
        <f t="shared" si="4"/>
        <v>0.55529824452633103</v>
      </c>
      <c r="H23" s="2">
        <f t="shared" si="5"/>
        <v>3.375</v>
      </c>
      <c r="I23" s="2">
        <f t="shared" si="10"/>
        <v>0.10001053397396822</v>
      </c>
      <c r="J23" s="2">
        <f t="shared" si="6"/>
        <v>0.60706118214200377</v>
      </c>
      <c r="K23">
        <f t="shared" si="7"/>
        <v>3.5</v>
      </c>
      <c r="L23">
        <f t="shared" si="11"/>
        <v>0.18236354894367779</v>
      </c>
      <c r="M23">
        <f t="shared" si="8"/>
        <v>-0.18241497381510163</v>
      </c>
      <c r="N23" s="11">
        <f t="shared" si="9"/>
        <v>3.0730461674608158E-2</v>
      </c>
    </row>
    <row r="24" spans="2:14" ht="15.75" x14ac:dyDescent="0.25">
      <c r="B24" s="2">
        <f t="shared" si="0"/>
        <v>3.5</v>
      </c>
      <c r="C24" s="2">
        <f t="shared" si="12"/>
        <v>0.16025265444873019</v>
      </c>
      <c r="D24" s="2">
        <f t="shared" si="1"/>
        <v>-0.16030407932015403</v>
      </c>
      <c r="E24" s="2">
        <f t="shared" si="2"/>
        <v>3.625</v>
      </c>
      <c r="F24" s="2">
        <f t="shared" si="3"/>
        <v>0.14021464453371094</v>
      </c>
      <c r="G24" s="2">
        <f t="shared" si="4"/>
        <v>-0.8473590862667254</v>
      </c>
      <c r="H24" s="2">
        <f t="shared" si="5"/>
        <v>3.625</v>
      </c>
      <c r="I24" s="2">
        <f t="shared" si="10"/>
        <v>5.4332768665389511E-2</v>
      </c>
      <c r="J24" s="2">
        <f t="shared" si="6"/>
        <v>-0.76147721039840399</v>
      </c>
      <c r="K24">
        <f t="shared" si="7"/>
        <v>3.75</v>
      </c>
      <c r="L24">
        <f t="shared" si="11"/>
        <v>-3.0116648150870812E-2</v>
      </c>
      <c r="M24">
        <f t="shared" si="8"/>
        <v>-0.96988335033123019</v>
      </c>
      <c r="N24" s="11">
        <f t="shared" si="9"/>
        <v>0.15990880139490882</v>
      </c>
    </row>
    <row r="25" spans="2:14" ht="15.75" x14ac:dyDescent="0.25">
      <c r="B25" s="2">
        <f t="shared" si="0"/>
        <v>3.75</v>
      </c>
      <c r="C25" s="2">
        <f t="shared" si="12"/>
        <v>-2.0908179842171609E-2</v>
      </c>
      <c r="D25" s="2">
        <f t="shared" si="1"/>
        <v>-0.97909181863992933</v>
      </c>
      <c r="E25" s="2">
        <f t="shared" si="2"/>
        <v>3.875</v>
      </c>
      <c r="F25" s="2">
        <f t="shared" si="3"/>
        <v>-0.14329465717216278</v>
      </c>
      <c r="G25" s="2">
        <f t="shared" si="4"/>
        <v>-0.56377186397066459</v>
      </c>
      <c r="H25" s="2">
        <f t="shared" si="5"/>
        <v>3.875</v>
      </c>
      <c r="I25" s="2">
        <f t="shared" si="10"/>
        <v>-9.1379662838504683E-2</v>
      </c>
      <c r="J25" s="2">
        <f t="shared" si="6"/>
        <v>-0.61568685830432268</v>
      </c>
      <c r="K25">
        <f t="shared" si="7"/>
        <v>4</v>
      </c>
      <c r="L25">
        <f t="shared" si="11"/>
        <v>-0.17482989441825228</v>
      </c>
      <c r="M25">
        <f t="shared" si="8"/>
        <v>0.17488866569987213</v>
      </c>
      <c r="N25" s="11">
        <f t="shared" si="9"/>
        <v>-2.1062473573050928E-2</v>
      </c>
    </row>
    <row r="26" spans="2:14" ht="15.75" x14ac:dyDescent="0.25">
      <c r="B26" s="2">
        <f t="shared" si="0"/>
        <v>4</v>
      </c>
      <c r="C26" s="2">
        <f t="shared" si="12"/>
        <v>-0.15270487140425623</v>
      </c>
      <c r="D26" s="2">
        <f t="shared" si="1"/>
        <v>0.15276364268587608</v>
      </c>
      <c r="E26" s="2">
        <f t="shared" si="2"/>
        <v>4.125</v>
      </c>
      <c r="F26" s="2">
        <f t="shared" si="3"/>
        <v>-0.13360941606852172</v>
      </c>
      <c r="G26" s="2">
        <f t="shared" si="4"/>
        <v>0.84075905220224423</v>
      </c>
      <c r="H26" s="2">
        <f t="shared" si="5"/>
        <v>4.125</v>
      </c>
      <c r="I26" s="2">
        <f t="shared" si="10"/>
        <v>-4.7609989878975703E-2</v>
      </c>
      <c r="J26" s="2">
        <f t="shared" si="6"/>
        <v>0.75475962601269819</v>
      </c>
      <c r="K26">
        <f t="shared" si="7"/>
        <v>4.25</v>
      </c>
      <c r="L26">
        <f t="shared" si="11"/>
        <v>3.5985035098918317E-2</v>
      </c>
      <c r="M26">
        <f t="shared" si="8"/>
        <v>0.96401496295142475</v>
      </c>
      <c r="N26" s="11">
        <f t="shared" si="9"/>
        <v>-0.15237829505649944</v>
      </c>
    </row>
    <row r="27" spans="2:14" ht="15.75" x14ac:dyDescent="0.25">
      <c r="B27" s="2">
        <f t="shared" si="0"/>
        <v>4.25</v>
      </c>
      <c r="C27" s="2">
        <f t="shared" si="12"/>
        <v>2.6787460348543152E-2</v>
      </c>
      <c r="D27" s="2">
        <f t="shared" si="1"/>
        <v>0.97321253770179983</v>
      </c>
      <c r="E27" s="2">
        <f t="shared" si="2"/>
        <v>4.375</v>
      </c>
      <c r="F27" s="2">
        <f t="shared" si="3"/>
        <v>0.14843902756126814</v>
      </c>
      <c r="G27" s="2">
        <f t="shared" si="4"/>
        <v>0.55862229857025425</v>
      </c>
      <c r="H27" s="2">
        <f t="shared" si="5"/>
        <v>4.375</v>
      </c>
      <c r="I27" s="2">
        <f t="shared" si="10"/>
        <v>9.6615247669824933E-2</v>
      </c>
      <c r="J27" s="2">
        <f t="shared" si="6"/>
        <v>0.61044607846169741</v>
      </c>
      <c r="K27">
        <f t="shared" si="7"/>
        <v>4.5</v>
      </c>
      <c r="L27">
        <f t="shared" si="11"/>
        <v>0.1793989799639675</v>
      </c>
      <c r="M27">
        <f t="shared" si="8"/>
        <v>-0.17946509765578017</v>
      </c>
      <c r="N27" s="11">
        <f t="shared" si="9"/>
        <v>2.6928236733163791E-2</v>
      </c>
    </row>
    <row r="28" spans="2:14" ht="15.75" x14ac:dyDescent="0.25">
      <c r="B28" s="2">
        <f t="shared" si="0"/>
        <v>4.5</v>
      </c>
      <c r="C28" s="2">
        <f t="shared" si="12"/>
        <v>0.15728263510312326</v>
      </c>
      <c r="D28" s="2">
        <f t="shared" si="1"/>
        <v>-0.15734875279493593</v>
      </c>
      <c r="E28" s="2">
        <f t="shared" si="2"/>
        <v>4.625</v>
      </c>
      <c r="F28" s="2">
        <f t="shared" si="3"/>
        <v>0.13761404100375627</v>
      </c>
      <c r="G28" s="2">
        <f t="shared" si="4"/>
        <v>-0.84476887150002222</v>
      </c>
      <c r="H28" s="2">
        <f t="shared" si="5"/>
        <v>4.625</v>
      </c>
      <c r="I28" s="2">
        <f t="shared" si="10"/>
        <v>5.1686526165620486E-2</v>
      </c>
      <c r="J28" s="2">
        <f t="shared" si="6"/>
        <v>-0.75884135666188646</v>
      </c>
      <c r="K28">
        <f t="shared" si="7"/>
        <v>4.75</v>
      </c>
      <c r="L28">
        <f t="shared" si="11"/>
        <v>-3.242770406234835E-2</v>
      </c>
      <c r="M28">
        <f t="shared" si="8"/>
        <v>-0.96757229350226703</v>
      </c>
      <c r="N28" s="11">
        <f t="shared" si="9"/>
        <v>0.15694548635737707</v>
      </c>
    </row>
    <row r="29" spans="2:14" ht="15.75" x14ac:dyDescent="0.25">
      <c r="B29" s="2">
        <f t="shared" si="0"/>
        <v>4.75</v>
      </c>
      <c r="C29" s="2">
        <f t="shared" si="12"/>
        <v>-2.3223260839419252E-2</v>
      </c>
      <c r="D29" s="2">
        <f t="shared" si="1"/>
        <v>-0.97677673672519605</v>
      </c>
      <c r="E29" s="2">
        <f t="shared" si="2"/>
        <v>4.875</v>
      </c>
      <c r="F29" s="2">
        <f t="shared" si="3"/>
        <v>-0.14532035293006876</v>
      </c>
      <c r="G29" s="2">
        <f t="shared" si="4"/>
        <v>-0.56173577815198894</v>
      </c>
      <c r="H29" s="2">
        <f t="shared" si="5"/>
        <v>4.875</v>
      </c>
      <c r="I29" s="2">
        <f t="shared" si="10"/>
        <v>-9.3440233108417869E-2</v>
      </c>
      <c r="J29" s="2">
        <f t="shared" si="6"/>
        <v>-0.6136158979736398</v>
      </c>
      <c r="K29">
        <f t="shared" si="7"/>
        <v>5</v>
      </c>
      <c r="L29">
        <f t="shared" si="11"/>
        <v>-0.1766272353328292</v>
      </c>
      <c r="M29">
        <f t="shared" si="8"/>
        <v>0.1767006994348311</v>
      </c>
      <c r="N29" s="11">
        <f t="shared" si="9"/>
        <v>-2.3372303490581385E-2</v>
      </c>
    </row>
    <row r="30" spans="2:14" ht="15.75" x14ac:dyDescent="0.25">
      <c r="B30" s="12">
        <f t="shared" si="0"/>
        <v>5</v>
      </c>
      <c r="C30" s="12">
        <f t="shared" si="12"/>
        <v>-0.1545057354036535</v>
      </c>
      <c r="D30" s="2">
        <f t="shared" si="1"/>
        <v>0.15457919950565541</v>
      </c>
      <c r="E30" s="2">
        <f t="shared" si="2"/>
        <v>5.125</v>
      </c>
      <c r="F30" s="2">
        <f t="shared" si="3"/>
        <v>-0.13518333546544659</v>
      </c>
      <c r="G30" s="2">
        <f t="shared" si="4"/>
        <v>0.84234336028609091</v>
      </c>
      <c r="H30" s="2">
        <f t="shared" si="5"/>
        <v>5.125</v>
      </c>
      <c r="I30" s="2">
        <f t="shared" si="10"/>
        <v>-4.921281536789214E-2</v>
      </c>
      <c r="J30" s="2">
        <f t="shared" si="6"/>
        <v>0.75637284018853645</v>
      </c>
      <c r="K30">
        <f t="shared" si="7"/>
        <v>5.25</v>
      </c>
      <c r="L30">
        <f t="shared" si="11"/>
        <v>3.4587474643480609E-2</v>
      </c>
      <c r="M30">
        <f t="shared" si="8"/>
        <v>0.96541252238143738</v>
      </c>
      <c r="N30" s="11">
        <f t="shared" si="9"/>
        <v>-0.15417505311463564</v>
      </c>
    </row>
    <row r="31" spans="2:14" x14ac:dyDescent="0.25">
      <c r="B31" t="s">
        <v>8</v>
      </c>
    </row>
    <row r="32" spans="2:14" x14ac:dyDescent="0.25">
      <c r="B32" t="s">
        <v>8</v>
      </c>
    </row>
    <row r="33" spans="2:2" x14ac:dyDescent="0.25">
      <c r="B3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Euler</vt:lpstr>
      <vt:lpstr>Heun</vt:lpstr>
      <vt:lpstr>Ralston</vt:lpstr>
      <vt:lpstr>Runge_kuta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Uziel Hdez</dc:creator>
  <cp:lastModifiedBy>Uziel Hdez</cp:lastModifiedBy>
  <dcterms:created xsi:type="dcterms:W3CDTF">2020-06-15T23:42:34Z</dcterms:created>
  <dcterms:modified xsi:type="dcterms:W3CDTF">2020-06-17T00:19:00Z</dcterms:modified>
</cp:coreProperties>
</file>