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s\EXCEL AVANZADO\Excel Demo Workbooks\"/>
    </mc:Choice>
  </mc:AlternateContent>
  <xr:revisionPtr revIDLastSave="0" documentId="13_ncr:1_{0CD69E73-756B-4592-B761-44E973BDDC21}" xr6:coauthVersionLast="47" xr6:coauthVersionMax="47" xr10:uidLastSave="{00000000-0000-0000-0000-000000000000}"/>
  <bookViews>
    <workbookView xWindow="0" yWindow="615" windowWidth="20490" windowHeight="10305" tabRatio="748" firstSheet="1" activeTab="5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Hoja1" sheetId="9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G3" i="7" a="1"/>
  <c r="G3" i="7" s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E6" i="2"/>
  <c r="E7" i="2"/>
  <c r="E8" i="2"/>
  <c r="E9" i="2"/>
  <c r="E5" i="2"/>
  <c r="D6" i="2"/>
  <c r="D7" i="2"/>
  <c r="D8" i="2"/>
  <c r="D9" i="2"/>
  <c r="D5" i="2"/>
  <c r="C6" i="2"/>
  <c r="C7" i="2"/>
  <c r="C8" i="2"/>
  <c r="C9" i="2"/>
  <c r="C5" i="2"/>
  <c r="G27" i="5"/>
  <c r="E18" i="5"/>
  <c r="D23" i="5"/>
  <c r="E23" i="5"/>
  <c r="F23" i="5"/>
  <c r="G23" i="5"/>
  <c r="D24" i="5"/>
  <c r="E24" i="5"/>
  <c r="F24" i="5"/>
  <c r="G24" i="5"/>
  <c r="D25" i="5"/>
  <c r="E25" i="5"/>
  <c r="F25" i="5"/>
  <c r="G25" i="5"/>
  <c r="E22" i="5"/>
  <c r="F22" i="5"/>
  <c r="G22" i="5"/>
  <c r="D22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J8" i="8" l="1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<sst xmlns="http://schemas.openxmlformats.org/spreadsheetml/2006/main" count="12590" uniqueCount="1723">
  <si>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</si>
  <si>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</si>
  <si>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</si>
  <si>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</si>
  <si>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</si>
  <si>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</si>
  <si>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</si>
  <si>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</si>
  <si>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</si>
  <si>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</si>
  <si>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</si>
  <si>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</si>
  <si>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</si>
  <si>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</si>
  <si>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</si>
  <si>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</si>
  <si>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</si>
  <si>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</si>
  <si>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</si>
  <si>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</si>
  <si>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</si>
  <si>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</si>
  <si>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</si>
  <si>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</si>
  <si>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</si>
  <si>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</si>
  <si>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</si>
  <si>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</si>
  <si>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</si>
  <si>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</si>
  <si>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</si>
  <si>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</si>
  <si>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</si>
  <si>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</si>
  <si>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</si>
  <si>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</si>
  <si>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</si>
  <si>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</si>
  <si>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</si>
  <si>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</si>
  <si>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</si>
  <si>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</si>
  <si>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</si>
  <si>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</si>
  <si>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</si>
  <si>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</si>
  <si>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</si>
  <si>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</si>
  <si>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</si>
  <si>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</si>
  <si>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</si>
  <si>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</si>
  <si>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</si>
  <si>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</si>
  <si>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</si>
  <si>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</si>
  <si>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</si>
  <si>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</si>
  <si>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</si>
  <si>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</si>
  <si>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</si>
  <si>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</si>
  <si>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</si>
  <si>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</si>
  <si>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</si>
  <si>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</si>
  <si>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</si>
  <si>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</si>
  <si>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</si>
  <si>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</si>
  <si>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</si>
  <si>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</si>
  <si>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</si>
  <si>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</si>
  <si>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</si>
  <si>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</si>
  <si>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</si>
  <si>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</si>
  <si>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</si>
  <si>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</si>
  <si>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</si>
  <si>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</si>
  <si>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</si>
  <si>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</si>
  <si>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</si>
  <si>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</si>
  <si>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</si>
  <si>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</si>
  <si>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</si>
  <si>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</si>
  <si>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</si>
  <si>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</si>
  <si>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</si>
  <si>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</si>
  <si>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</si>
  <si>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</si>
  <si>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</si>
  <si>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</si>
  <si>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</si>
  <si>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</si>
  <si>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</si>
  <si>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</si>
  <si>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</si>
  <si>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</si>
  <si>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</si>
  <si>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</si>
  <si>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</si>
  <si>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</si>
  <si>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</si>
  <si>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</si>
  <si>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</si>
  <si>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</si>
  <si>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</si>
  <si>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</si>
  <si>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</si>
  <si>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</si>
  <si>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</si>
  <si>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</si>
  <si>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</si>
  <si>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</si>
  <si>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</si>
  <si>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</si>
  <si>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</si>
  <si>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</si>
  <si>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</si>
  <si>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</si>
  <si>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</si>
  <si>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</si>
  <si>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</si>
  <si>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</si>
  <si>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</si>
  <si>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</si>
  <si>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</si>
  <si>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</si>
  <si>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</si>
  <si>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</si>
  <si>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</si>
  <si>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</si>
  <si>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</si>
  <si>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</si>
  <si>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</si>
  <si>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</si>
  <si>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</si>
  <si>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</si>
  <si>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</si>
  <si>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</si>
  <si>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</si>
  <si>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</si>
  <si>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</si>
  <si>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</si>
  <si>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</si>
  <si>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</si>
  <si>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</si>
  <si>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</si>
  <si>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</si>
  <si>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</si>
  <si>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</si>
  <si>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</si>
  <si>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</si>
  <si>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</si>
  <si>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</si>
  <si>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</si>
  <si>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</si>
  <si>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</si>
  <si>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</si>
  <si>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</si>
  <si>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</si>
  <si>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</si>
  <si>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</si>
  <si>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</si>
  <si>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</si>
  <si>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</si>
  <si>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</si>
  <si>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</si>
  <si>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</si>
  <si>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</si>
  <si>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</si>
  <si>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</si>
  <si>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</si>
  <si>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</si>
  <si>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</si>
  <si>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</si>
  <si>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</si>
  <si>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</si>
  <si>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</si>
  <si>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</si>
  <si>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</si>
  <si>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</si>
  <si>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</si>
  <si>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</si>
  <si>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</si>
  <si>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</si>
  <si>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</si>
  <si>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</si>
  <si>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</si>
  <si>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</si>
  <si>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</si>
  <si>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</si>
  <si>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</si>
  <si>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</si>
  <si>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</si>
  <si>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</si>
  <si>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</si>
  <si>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</si>
  <si>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</si>
  <si>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</si>
  <si>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</si>
  <si>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</si>
  <si>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</si>
  <si>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</si>
  <si>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</si>
  <si>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</si>
  <si>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</si>
  <si>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</si>
  <si>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</si>
  <si>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</si>
  <si>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</si>
  <si>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</si>
  <si>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</si>
  <si>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</si>
  <si>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</si>
  <si>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</si>
  <si>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</si>
  <si>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</si>
  <si>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</si>
  <si>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</si>
  <si>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</si>
  <si>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</si>
  <si>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</si>
  <si>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</si>
  <si>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</si>
  <si>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</si>
  <si>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</si>
  <si>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</si>
  <si>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</si>
  <si>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</si>
  <si>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</si>
  <si>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</si>
  <si>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</si>
  <si>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</si>
  <si>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</si>
  <si>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</si>
  <si>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</si>
  <si>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</si>
  <si>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</si>
  <si>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</si>
  <si>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</si>
  <si>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</si>
  <si>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</si>
  <si>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</si>
  <si>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</si>
  <si>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</si>
  <si>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</si>
  <si>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</si>
  <si>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</si>
  <si>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</si>
  <si>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</si>
  <si>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</si>
  <si>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</si>
  <si>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</si>
  <si>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</si>
  <si>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</si>
  <si>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</si>
  <si>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</si>
  <si>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</si>
  <si>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</si>
  <si>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</si>
  <si>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</si>
  <si>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</si>
  <si>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</si>
  <si>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</si>
  <si>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</si>
  <si>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</si>
  <si>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</si>
  <si>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</si>
  <si>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</si>
  <si>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</si>
  <si>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</si>
  <si>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</si>
  <si>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</si>
  <si>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</si>
  <si>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</si>
  <si>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</si>
  <si>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</si>
  <si>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</si>
  <si>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</si>
  <si>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</si>
  <si>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</si>
  <si>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</si>
  <si>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</si>
  <si>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</si>
  <si>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</si>
  <si>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</si>
  <si>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</si>
  <si>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</si>
  <si>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</si>
  <si>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</si>
  <si>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</si>
  <si>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</si>
  <si>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</si>
  <si>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</si>
  <si>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</si>
  <si>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</si>
  <si>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</si>
  <si>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</si>
  <si>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</si>
  <si>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</si>
  <si>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</si>
  <si>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</si>
  <si>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</si>
  <si>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</si>
  <si>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</si>
  <si>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</si>
  <si>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</si>
  <si>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</si>
  <si>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</si>
  <si>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</si>
  <si>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</si>
  <si>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</si>
  <si>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</si>
  <si>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</si>
  <si>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</si>
  <si>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</si>
  <si>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</si>
  <si>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</si>
  <si>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</si>
  <si>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</si>
  <si>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</si>
  <si>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</si>
  <si>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</si>
  <si>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</si>
  <si>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</si>
  <si>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</si>
  <si>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</si>
  <si>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</si>
  <si>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</si>
  <si>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</si>
  <si>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</si>
  <si>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</si>
  <si>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</si>
  <si>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</si>
  <si>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</si>
  <si>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</si>
  <si>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</si>
  <si>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</si>
  <si>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</si>
  <si>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</si>
  <si>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</si>
  <si>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</si>
  <si>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</si>
  <si>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</si>
  <si>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</si>
  <si>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</si>
  <si>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</si>
  <si>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</si>
  <si>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</si>
  <si>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</si>
  <si>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</si>
  <si>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</si>
  <si>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</si>
  <si>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</si>
  <si>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</si>
  <si>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</si>
  <si>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</si>
  <si>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</si>
  <si>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</si>
  <si>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</si>
  <si>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</si>
  <si>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</si>
  <si>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</si>
  <si>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</si>
  <si>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</si>
  <si>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</si>
  <si>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</si>
  <si>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</si>
  <si>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</si>
  <si>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</si>
  <si>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</si>
  <si>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</si>
  <si>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</si>
  <si>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</si>
  <si>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</si>
  <si>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</si>
  <si>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</si>
  <si>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</si>
  <si>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</si>
  <si>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</si>
  <si>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</si>
  <si>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</si>
  <si>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</si>
  <si>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</si>
  <si>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</si>
  <si>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</si>
  <si>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</si>
  <si>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</si>
  <si>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</si>
  <si>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</si>
  <si>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</si>
  <si>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</si>
  <si>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</si>
  <si>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</si>
  <si>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</si>
  <si>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</si>
  <si>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</si>
  <si>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</si>
  <si>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</si>
  <si>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</si>
  <si>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</si>
  <si>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</si>
  <si>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</si>
  <si>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</si>
  <si>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</si>
  <si>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</si>
  <si>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</si>
  <si>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</si>
  <si>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</si>
  <si>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</si>
  <si>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</si>
  <si>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</si>
  <si>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</si>
  <si>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</si>
  <si>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</si>
  <si>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</si>
  <si>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</si>
  <si>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</si>
  <si>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</si>
  <si>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</si>
  <si>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</si>
  <si>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</si>
  <si>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</si>
  <si>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</si>
  <si>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</si>
  <si>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</si>
  <si>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</si>
  <si>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</si>
  <si>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</si>
  <si>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</si>
  <si>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</si>
  <si>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</si>
  <si>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</si>
  <si>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</si>
  <si>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</si>
  <si>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</si>
  <si>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</si>
  <si>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</si>
  <si>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</si>
  <si>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</si>
  <si>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</si>
  <si>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</si>
  <si>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</si>
  <si>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</si>
  <si>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</si>
  <si>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</si>
  <si>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</si>
  <si>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</si>
  <si>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</si>
  <si>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</si>
  <si>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</si>
  <si>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</si>
  <si>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</si>
  <si>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</si>
  <si>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</si>
  <si>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</si>
  <si>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</si>
  <si>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</si>
  <si>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</si>
  <si>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</si>
  <si>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</si>
  <si>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</si>
  <si>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</si>
  <si>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</si>
  <si>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</si>
  <si>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</si>
  <si>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</si>
  <si>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</si>
  <si>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</si>
  <si>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</si>
  <si>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</si>
  <si>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</si>
  <si>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</si>
  <si>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</si>
  <si>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</si>
  <si>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</si>
  <si>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</si>
  <si>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</si>
  <si>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</si>
  <si>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</si>
  <si>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</si>
  <si>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</si>
  <si>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</si>
  <si>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</si>
  <si>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</si>
  <si>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</si>
  <si>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</si>
  <si>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</si>
  <si>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</si>
  <si>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</si>
  <si>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</si>
  <si>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</si>
  <si>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</si>
  <si>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</si>
  <si>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</si>
  <si>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</si>
  <si>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</si>
  <si>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</si>
  <si>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</si>
  <si>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</si>
  <si>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</si>
  <si>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</si>
  <si>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</si>
  <si>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</si>
  <si>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</si>
  <si>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</si>
  <si>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</si>
  <si>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</si>
  <si>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</si>
  <si>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</si>
  <si>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</si>
  <si>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</si>
  <si>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</si>
  <si>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</si>
  <si>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</si>
  <si>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</si>
  <si>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</si>
  <si>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</si>
  <si>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</si>
  <si>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</si>
  <si>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</si>
  <si>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</si>
  <si>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</si>
  <si>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</si>
  <si>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</si>
  <si>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</si>
  <si>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</si>
  <si>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</si>
  <si>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</si>
  <si>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</si>
  <si>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</si>
  <si>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</si>
  <si>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</si>
  <si>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</si>
  <si>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</si>
  <si>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</si>
  <si>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</si>
  <si>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</si>
  <si>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</si>
  <si>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</si>
  <si>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</si>
  <si>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</si>
  <si>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</si>
  <si>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</si>
  <si>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</si>
  <si>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</si>
  <si>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</si>
  <si>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</si>
  <si>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</si>
  <si>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</si>
  <si>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</si>
  <si>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</si>
  <si>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</si>
  <si>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</si>
  <si>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</si>
  <si>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</si>
  <si>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</si>
  <si>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</si>
  <si>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</si>
  <si>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</si>
  <si>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</si>
  <si>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</si>
  <si>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</si>
  <si>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</si>
  <si>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</si>
  <si>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</si>
  <si>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</si>
  <si>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</si>
  <si>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</si>
  <si>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</si>
  <si>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</si>
  <si>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</si>
  <si>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</si>
  <si>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</si>
  <si>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</si>
  <si>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</si>
  <si>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</si>
  <si>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</si>
  <si>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</si>
  <si>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</si>
  <si>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</si>
  <si>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</si>
  <si>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</si>
  <si>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</si>
  <si>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</si>
  <si>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</si>
  <si>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</si>
  <si>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</si>
  <si>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</si>
  <si>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</si>
  <si>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</si>
  <si>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</si>
  <si>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</si>
  <si>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</si>
  <si>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</si>
  <si>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</si>
  <si>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</si>
  <si>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</si>
  <si>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</si>
  <si>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</si>
  <si>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</si>
  <si>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</si>
  <si>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</si>
  <si>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</si>
  <si>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</si>
  <si>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</si>
  <si>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</si>
  <si>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</si>
  <si>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</si>
  <si>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</si>
  <si>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</si>
  <si>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</si>
  <si>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</si>
  <si>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</si>
  <si>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</si>
  <si>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</si>
  <si>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</si>
  <si>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</si>
  <si>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</si>
  <si>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</si>
  <si>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</si>
  <si>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</si>
  <si>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</si>
  <si>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</si>
  <si>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</si>
  <si>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</si>
  <si>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</si>
  <si>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</si>
  <si>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</si>
  <si>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</si>
  <si>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</si>
  <si>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</si>
  <si>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</si>
  <si>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</si>
  <si>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</si>
  <si>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</si>
  <si>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</si>
  <si>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</si>
  <si>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</si>
  <si>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</si>
  <si>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</si>
  <si>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</si>
  <si>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</si>
  <si>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</si>
  <si>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</si>
  <si>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</si>
  <si>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</si>
  <si>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</si>
  <si>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</si>
  <si>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</si>
  <si>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</si>
  <si>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</si>
  <si>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</si>
  <si>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</si>
  <si>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</si>
  <si>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</si>
  <si>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</si>
  <si>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</si>
  <si>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</si>
  <si>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</si>
  <si>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</si>
  <si>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</si>
  <si>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</si>
  <si>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</si>
  <si>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</si>
  <si>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</si>
  <si>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</si>
  <si>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</si>
  <si>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</si>
  <si>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</si>
  <si>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</si>
  <si>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</si>
  <si>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</si>
  <si>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</si>
  <si>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</si>
  <si>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</si>
  <si>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</si>
  <si>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</si>
  <si>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</si>
  <si>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</si>
  <si>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</si>
  <si>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</si>
  <si>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</si>
  <si>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</si>
  <si>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</si>
  <si>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</si>
  <si>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</si>
  <si>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</si>
  <si>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</si>
  <si>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</si>
  <si>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</si>
  <si>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</si>
  <si>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</si>
  <si>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</si>
  <si>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</si>
  <si>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</si>
  <si>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</si>
  <si>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</si>
  <si>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</si>
  <si>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</si>
  <si>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</si>
  <si>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</si>
  <si>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</si>
  <si>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</si>
  <si>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</si>
  <si>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</si>
  <si>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</si>
  <si>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</si>
  <si>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</si>
  <si>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</si>
  <si>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</si>
  <si>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</si>
  <si>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</si>
  <si>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</si>
  <si>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</si>
  <si>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</si>
  <si>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</si>
  <si>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</si>
  <si>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</si>
  <si>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</si>
  <si>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</si>
  <si>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</si>
  <si>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</si>
  <si>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</si>
  <si>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</si>
  <si>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</si>
  <si>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</si>
  <si>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</si>
  <si>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</si>
  <si>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</si>
  <si>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</si>
  <si>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</si>
  <si>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</si>
  <si>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</si>
  <si>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</si>
  <si>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</si>
  <si>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</si>
  <si>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</si>
  <si>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</si>
  <si>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</si>
  <si>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</si>
  <si>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</si>
  <si>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</si>
  <si>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</si>
  <si>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</si>
  <si>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</si>
  <si>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</si>
  <si>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</si>
  <si>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</si>
  <si>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</si>
  <si>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</si>
  <si>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</si>
  <si>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</si>
  <si>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</si>
  <si>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</si>
  <si>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</si>
  <si>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</si>
  <si>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</si>
  <si>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</si>
  <si>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</si>
  <si>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</si>
  <si>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</si>
  <si>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</si>
  <si>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</si>
  <si>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</si>
  <si>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</si>
  <si>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</si>
  <si>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</si>
  <si>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</si>
  <si>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</si>
  <si>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</si>
  <si>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</si>
  <si>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</si>
  <si>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</si>
  <si>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</si>
  <si>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</si>
  <si>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</si>
  <si>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</si>
  <si>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</si>
  <si>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</si>
  <si>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</si>
  <si>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</si>
  <si>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</si>
  <si>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</si>
  <si>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</si>
  <si>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</si>
  <si>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</si>
  <si>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</si>
  <si>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</si>
  <si>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</si>
  <si>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</si>
  <si>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</si>
  <si>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</si>
  <si>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</si>
  <si>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</si>
  <si>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</si>
  <si>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</si>
  <si>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</si>
  <si>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</si>
  <si>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</si>
  <si>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</si>
  <si>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</si>
  <si>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</si>
  <si>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</si>
  <si>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</si>
  <si>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</si>
  <si>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</si>
  <si>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</si>
  <si>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</si>
  <si>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</si>
  <si>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</si>
  <si>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</si>
  <si>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</si>
  <si>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</si>
  <si>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</si>
  <si>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</si>
  <si>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</si>
  <si>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</si>
  <si>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</si>
  <si>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</si>
  <si>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</si>
  <si>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</si>
  <si>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</si>
  <si>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</si>
  <si>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</si>
  <si>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</si>
  <si>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</si>
  <si>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</si>
  <si>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</si>
  <si>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</si>
  <si>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</si>
  <si>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</si>
  <si>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</si>
  <si>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</si>
  <si>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</si>
  <si>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</si>
  <si>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</si>
  <si>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</si>
  <si>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</si>
  <si>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</si>
  <si>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</si>
  <si>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</si>
  <si>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</si>
  <si>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</si>
  <si>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</si>
  <si>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</si>
  <si>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</si>
  <si>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</si>
  <si>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</si>
  <si>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</si>
  <si>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</si>
  <si>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</si>
  <si>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</si>
  <si>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</si>
  <si>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</si>
  <si>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</si>
  <si>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</si>
  <si>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</si>
  <si>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</si>
  <si>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</si>
  <si>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</si>
  <si>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</si>
  <si>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</si>
  <si>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</si>
  <si>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</si>
  <si>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</si>
  <si>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</si>
  <si>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</si>
  <si>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</si>
  <si>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</si>
  <si>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</si>
  <si>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</si>
  <si>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</si>
  <si>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</si>
  <si>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</si>
  <si>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</si>
  <si>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</si>
  <si>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</si>
  <si>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</si>
  <si>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</si>
  <si>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</si>
  <si>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</si>
  <si>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</si>
  <si>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</si>
  <si>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</si>
  <si>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</si>
  <si>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</si>
  <si>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</si>
  <si>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</si>
  <si>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</si>
  <si>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</si>
  <si>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</si>
  <si>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</si>
  <si>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</si>
  <si>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</si>
  <si>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</si>
  <si>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</si>
  <si>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</si>
  <si>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</si>
  <si>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</si>
  <si>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</si>
  <si>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</si>
  <si>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</si>
  <si>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</si>
  <si>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</si>
  <si>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</si>
  <si>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</si>
  <si>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</si>
  <si>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</si>
  <si>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</si>
  <si>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</si>
  <si>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</si>
  <si>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</si>
  <si>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</si>
  <si>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</si>
  <si>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</si>
  <si>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</si>
  <si>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</si>
  <si>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</si>
  <si>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</si>
  <si>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</si>
  <si>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</si>
  <si>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</si>
  <si>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</si>
  <si>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</si>
  <si>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</si>
  <si>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</si>
  <si>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</si>
  <si>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</si>
  <si>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</si>
  <si>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</si>
  <si>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</si>
  <si>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</si>
  <si>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</si>
  <si>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</si>
  <si>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</si>
  <si>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</si>
  <si>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</si>
  <si>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</si>
  <si>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</si>
  <si>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</si>
  <si>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</si>
  <si>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</si>
  <si>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</si>
  <si>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</si>
  <si>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</si>
  <si>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</si>
  <si>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</si>
  <si>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</si>
  <si>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</si>
  <si>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</si>
  <si>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</si>
  <si>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</si>
  <si>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</si>
  <si>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</si>
  <si>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</si>
  <si>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</si>
  <si>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</si>
  <si>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</si>
  <si>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</si>
  <si>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</si>
  <si>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</si>
  <si>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</si>
  <si>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</si>
  <si>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</si>
  <si>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</si>
  <si>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</si>
  <si>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</si>
  <si>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</si>
  <si>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</si>
  <si>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</si>
  <si>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</si>
  <si>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</si>
  <si>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</si>
  <si>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</si>
  <si>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</si>
  <si>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</si>
  <si>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</si>
  <si>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</si>
  <si>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</si>
  <si>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</si>
  <si>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</si>
  <si>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</si>
  <si>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</si>
  <si>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</si>
  <si>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</si>
  <si>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</si>
  <si>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</si>
  <si>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</si>
  <si>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</si>
  <si>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</si>
  <si>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</si>
  <si>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</si>
  <si>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</si>
  <si>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</si>
  <si>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</si>
  <si>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</si>
  <si>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</si>
  <si>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</si>
  <si>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</si>
  <si>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</si>
  <si>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</si>
  <si>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</si>
  <si>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</si>
  <si>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</si>
  <si>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</si>
  <si>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</si>
  <si>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</si>
  <si>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</si>
  <si>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</si>
  <si>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</si>
  <si>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</si>
  <si>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</si>
  <si>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</si>
  <si>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</si>
  <si>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</si>
  <si>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</si>
  <si>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</si>
  <si>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</si>
  <si>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</si>
  <si>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</si>
  <si>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</si>
  <si>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</si>
  <si>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</si>
  <si>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</si>
  <si>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</si>
  <si>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</si>
  <si>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</si>
  <si>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</si>
  <si>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</si>
  <si>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</si>
  <si>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</si>
  <si>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</si>
  <si>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</si>
  <si>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</si>
  <si>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</si>
  <si>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</si>
  <si>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</si>
  <si>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</si>
  <si>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</si>
  <si>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</si>
  <si>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</si>
  <si>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</si>
  <si>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</si>
  <si>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</si>
  <si>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</si>
  <si>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</si>
  <si>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</si>
  <si>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</si>
  <si>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</si>
  <si>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</si>
  <si>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</si>
  <si>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</si>
  <si>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</si>
  <si>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</si>
  <si>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</si>
  <si>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</si>
  <si>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</si>
  <si>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</si>
  <si>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</si>
  <si>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</si>
  <si>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</si>
  <si>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</si>
  <si>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</si>
  <si>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</si>
  <si>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</si>
  <si>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</si>
  <si>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</si>
  <si>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</si>
  <si>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</si>
  <si>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</si>
  <si>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</si>
  <si>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</si>
  <si>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</si>
  <si>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</si>
  <si>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</si>
  <si>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</si>
  <si>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</si>
  <si>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</si>
  <si>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</si>
  <si>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</si>
  <si>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</si>
  <si>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</si>
  <si>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</si>
  <si>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</si>
  <si>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</si>
  <si>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</si>
  <si>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</si>
  <si>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</si>
  <si>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</si>
  <si>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</si>
  <si>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</si>
  <si>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</si>
  <si>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</si>
  <si>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</si>
  <si>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</si>
  <si>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</si>
  <si>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</si>
  <si>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</si>
  <si>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</si>
  <si>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</si>
  <si>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</si>
  <si>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</si>
  <si>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</si>
  <si>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</si>
  <si>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</si>
  <si>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</si>
  <si>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</si>
  <si>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</si>
  <si>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</si>
  <si>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</si>
  <si>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</si>
  <si>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</si>
  <si>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</si>
  <si>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</si>
  <si>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</si>
  <si>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</si>
  <si>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</si>
  <si>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</si>
  <si>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</si>
  <si>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</si>
  <si>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</si>
  <si>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</si>
  <si>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</si>
  <si>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</si>
  <si>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</si>
  <si>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</si>
  <si>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</si>
  <si>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</si>
  <si>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</si>
  <si>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</si>
  <si>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</si>
  <si>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</si>
  <si>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</si>
  <si>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</si>
  <si>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</si>
  <si>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</si>
  <si>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</si>
  <si>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</si>
  <si>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</si>
  <si>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</si>
  <si>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</si>
  <si>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</si>
  <si>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</si>
  <si>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</si>
  <si>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</si>
  <si>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</si>
  <si>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</si>
  <si>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</si>
  <si>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</si>
  <si>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</si>
  <si>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</si>
  <si>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</si>
  <si>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</si>
  <si>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</si>
  <si>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</si>
  <si>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</si>
  <si>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</si>
  <si>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</si>
  <si>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</si>
  <si>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</si>
  <si>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</si>
  <si>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</si>
  <si>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</si>
  <si>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</si>
  <si>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</si>
  <si>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</si>
  <si>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</si>
  <si>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</si>
  <si>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</si>
  <si>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</si>
  <si>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</si>
  <si>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</si>
  <si>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</si>
  <si>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</si>
  <si>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</si>
  <si>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</si>
  <si>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</si>
  <si>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</si>
  <si>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</si>
  <si>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</si>
  <si>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</si>
  <si>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</si>
  <si>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</si>
  <si>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</si>
  <si>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</si>
  <si>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</si>
  <si>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</si>
  <si>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</si>
  <si>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</si>
  <si>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</si>
  <si>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</si>
  <si>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</si>
  <si>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</si>
  <si>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</si>
  <si>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</si>
  <si>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</si>
  <si>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</si>
  <si>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</si>
  <si>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</si>
  <si>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</si>
  <si>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</si>
  <si>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</si>
  <si>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</si>
  <si>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</si>
  <si>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</si>
  <si>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</si>
  <si>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</si>
  <si>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</si>
  <si>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</si>
  <si>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</si>
  <si>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</si>
  <si>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</si>
  <si>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</si>
  <si>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</si>
  <si>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</si>
  <si>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</si>
  <si>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</si>
  <si>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</si>
  <si>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</si>
  <si>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</si>
  <si>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</si>
  <si>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</si>
  <si>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</si>
  <si>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</si>
  <si>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</si>
  <si>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</si>
  <si>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</si>
  <si>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</si>
  <si>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</si>
  <si>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</si>
  <si>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</si>
  <si>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</si>
  <si>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</si>
  <si>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</si>
  <si>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</si>
  <si>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</si>
  <si>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</si>
  <si>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</si>
  <si>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</si>
  <si>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</si>
  <si>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</si>
  <si>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</si>
  <si>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</si>
  <si>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</si>
  <si>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</si>
  <si>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</si>
  <si>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</si>
  <si>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</si>
  <si>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</si>
  <si>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</si>
  <si>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</si>
  <si>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</si>
  <si>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</si>
  <si>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</si>
  <si>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</si>
  <si>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</si>
  <si>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</si>
  <si>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</si>
  <si>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</si>
  <si>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</si>
  <si>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</si>
  <si>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</si>
  <si>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</si>
  <si>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</si>
  <si>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</si>
  <si>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</si>
  <si>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</si>
  <si>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</si>
  <si>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</si>
  <si>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</si>
  <si>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</si>
  <si>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</si>
  <si>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</si>
  <si>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</si>
  <si>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</si>
  <si>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</si>
  <si>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</si>
  <si>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</si>
  <si>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</si>
  <si>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</si>
  <si>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</si>
  <si>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</si>
  <si>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</si>
  <si>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</si>
  <si>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</si>
  <si>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</si>
  <si>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</si>
  <si>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</si>
  <si>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</si>
  <si>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</si>
  <si>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</si>
  <si>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</si>
  <si>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</si>
  <si>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</si>
  <si>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</si>
  <si>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</si>
  <si>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</si>
  <si>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</si>
  <si>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</si>
  <si>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</si>
  <si>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</si>
  <si>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</si>
  <si>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</si>
  <si>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</si>
  <si>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</si>
  <si>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</si>
  <si>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</si>
  <si>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</si>
  <si>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</si>
  <si>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</si>
  <si>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</si>
  <si>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</si>
  <si>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</si>
  <si>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</si>
  <si>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</si>
  <si>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</si>
  <si>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</si>
  <si>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</si>
  <si>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</si>
  <si>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</si>
  <si>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</si>
  <si>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</si>
  <si>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</si>
  <si>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</si>
  <si>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</si>
  <si>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</si>
  <si>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</si>
  <si>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</si>
  <si>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</si>
  <si>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</si>
  <si>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</si>
  <si>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</si>
  <si>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</si>
  <si>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</si>
  <si>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</si>
  <si>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</si>
  <si>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</si>
  <si>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</si>
  <si>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</si>
  <si>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</si>
  <si>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</si>
  <si>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</si>
  <si>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</si>
  <si>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</si>
  <si>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</si>
  <si>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</si>
  <si>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</si>
  <si>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</si>
  <si>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</si>
  <si>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</si>
  <si>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</si>
  <si>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</si>
  <si>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</si>
  <si>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</si>
  <si>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</si>
  <si>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</si>
  <si>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</si>
  <si>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</si>
  <si>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</si>
  <si>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</si>
  <si>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</si>
  <si>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</si>
  <si>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</si>
  <si>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</si>
  <si>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</si>
  <si>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</si>
  <si>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</si>
  <si>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</si>
  <si>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</si>
  <si>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</si>
  <si>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</si>
  <si>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</si>
  <si>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</si>
  <si>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</si>
  <si>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</si>
  <si>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</si>
  <si>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</si>
  <si>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</si>
  <si>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</si>
  <si>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</si>
  <si>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</si>
  <si>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</si>
  <si>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</si>
  <si>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</si>
  <si>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</si>
  <si>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</si>
  <si>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</si>
  <si>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</si>
  <si>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</si>
  <si>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</si>
  <si>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</si>
  <si>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</si>
  <si>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</si>
  <si>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</si>
  <si>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</si>
  <si>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</si>
  <si>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</si>
  <si>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</si>
  <si>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</si>
  <si>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</si>
  <si>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</si>
  <si>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</si>
  <si>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</si>
  <si>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</si>
  <si>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</si>
  <si>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</si>
  <si>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</si>
  <si>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</si>
  <si>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</si>
  <si>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</si>
  <si>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</si>
  <si>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</si>
  <si>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</si>
  <si>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</si>
  <si>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</si>
  <si>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</si>
  <si>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</si>
  <si>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</si>
  <si>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</si>
  <si>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</si>
  <si>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</si>
  <si>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</si>
  <si>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</si>
  <si>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</si>
  <si>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</si>
  <si>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</si>
  <si>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</si>
  <si>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</si>
  <si>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</si>
  <si>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</si>
  <si>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</si>
  <si>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</si>
  <si>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</si>
  <si>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</si>
  <si>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</si>
  <si>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</si>
  <si>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</si>
  <si>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</si>
  <si>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</si>
  <si>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</si>
  <si>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</si>
  <si>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</si>
  <si>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</si>
  <si>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</si>
  <si>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</si>
  <si>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</si>
  <si>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</si>
  <si>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</si>
  <si>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</si>
  <si>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</si>
  <si>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</si>
  <si>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</si>
  <si>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</si>
  <si>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</si>
  <si>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</si>
  <si>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</si>
  <si>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</si>
  <si>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</si>
  <si>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</si>
  <si>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</si>
  <si>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</si>
  <si>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</si>
  <si>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</si>
  <si>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</si>
  <si>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</si>
  <si>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</si>
  <si>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</si>
  <si>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</si>
  <si>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</si>
  <si>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</si>
  <si>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</si>
  <si>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</si>
  <si>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</si>
  <si>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</si>
  <si>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</si>
  <si>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</si>
  <si>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</si>
  <si>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</si>
  <si>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</si>
  <si>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</si>
  <si>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</si>
  <si>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</si>
  <si>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</si>
  <si>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</si>
  <si>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</si>
  <si>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</si>
  <si>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</si>
  <si>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</si>
  <si>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</si>
  <si>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</si>
  <si>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</si>
  <si>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</si>
  <si>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</si>
  <si>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</si>
  <si>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</si>
  <si>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</si>
  <si>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</si>
  <si>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</si>
  <si>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</si>
  <si>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</si>
  <si>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</si>
  <si>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</si>
  <si>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</si>
  <si>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</si>
  <si>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</si>
  <si>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</si>
  <si>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</si>
  <si>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</si>
  <si>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</si>
  <si>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</si>
  <si>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</si>
  <si>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</si>
  <si>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</si>
  <si>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</si>
  <si>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</si>
  <si>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</si>
  <si>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</si>
  <si>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</si>
  <si>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</si>
  <si>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</si>
  <si>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</si>
  <si>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</si>
  <si>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</si>
  <si>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</si>
  <si>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</si>
  <si>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</si>
  <si>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</si>
  <si>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</si>
  <si>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</si>
  <si>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</si>
  <si>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</si>
  <si>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</si>
  <si>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</si>
  <si>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</si>
  <si>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</si>
  <si>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</si>
  <si>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</si>
  <si>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</si>
  <si>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</si>
  <si>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</si>
  <si>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</si>
  <si>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</si>
  <si>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</si>
  <si>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</si>
  <si>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</si>
  <si>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</si>
  <si>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</si>
  <si>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</si>
  <si>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</si>
  <si>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</si>
  <si>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</si>
  <si>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</si>
  <si>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</si>
  <si>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</si>
  <si>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</si>
  <si>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</si>
  <si>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</si>
  <si>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</si>
  <si>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</si>
  <si>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</si>
  <si>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</si>
  <si>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</si>
  <si>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</si>
  <si>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</si>
  <si>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</si>
  <si>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</si>
  <si>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</si>
  <si>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</si>
  <si>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</si>
  <si>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</si>
  <si>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</si>
  <si>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</si>
  <si>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</si>
  <si>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</si>
  <si>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</si>
  <si>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</si>
  <si>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</si>
  <si>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</si>
  <si>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</si>
  <si>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</si>
  <si>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</si>
  <si>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</si>
  <si>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</si>
  <si>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</si>
  <si>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</si>
  <si>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</si>
  <si>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</si>
  <si>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</si>
  <si>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</si>
  <si>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</si>
  <si>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</si>
  <si>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</si>
  <si>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</si>
  <si>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</si>
  <si>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</si>
  <si>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</si>
  <si>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</si>
  <si>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</si>
  <si>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</si>
  <si>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</si>
  <si>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</si>
  <si>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</si>
  <si>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</si>
  <si>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</si>
  <si>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</si>
  <si>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</si>
  <si>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</si>
  <si>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</si>
  <si>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</si>
  <si>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</si>
  <si>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</si>
  <si>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</si>
  <si>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</si>
  <si>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</si>
  <si>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</si>
  <si>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</si>
  <si>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</si>
  <si>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</si>
  <si>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</si>
  <si>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</si>
  <si>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</si>
  <si>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</si>
  <si>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</si>
  <si>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</si>
  <si>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</si>
  <si>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</si>
  <si>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</si>
  <si>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</si>
  <si>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</si>
  <si>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</si>
  <si>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</si>
  <si>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</si>
  <si>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</si>
  <si>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</si>
  <si>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</si>
  <si>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</si>
  <si>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</si>
  <si>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</si>
  <si>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</si>
  <si>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</si>
  <si>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</si>
  <si>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</si>
  <si>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</si>
  <si>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</si>
  <si>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</si>
  <si>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</si>
  <si>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</si>
  <si>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</si>
  <si>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</si>
  <si>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</si>
  <si>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</si>
  <si>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</si>
  <si>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</si>
  <si>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</si>
  <si>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</si>
  <si>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</si>
  <si>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</si>
  <si>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</si>
  <si>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</si>
  <si>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</si>
  <si>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</si>
  <si>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</si>
  <si>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</si>
  <si>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</si>
  <si>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</si>
  <si>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</si>
  <si>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</si>
  <si>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</si>
  <si>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</si>
  <si>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</si>
  <si>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</si>
  <si>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</si>
  <si>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</si>
  <si>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</si>
  <si>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</si>
  <si>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</si>
  <si>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</si>
  <si>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</si>
  <si>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</si>
  <si>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</si>
  <si>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</si>
  <si>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</si>
  <si>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</si>
  <si>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</si>
  <si>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</si>
  <si>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</si>
  <si>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</si>
  <si>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</si>
  <si>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</si>
  <si>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</si>
  <si>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</si>
  <si>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</si>
  <si>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</si>
  <si>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</si>
  <si>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</si>
  <si>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</si>
  <si>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</si>
  <si>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</si>
  <si>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</si>
  <si>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</si>
  <si>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</si>
  <si>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</si>
  <si>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</si>
  <si>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</si>
  <si>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</si>
  <si>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</si>
  <si>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</si>
  <si>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</si>
  <si>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</si>
  <si>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</si>
  <si>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</si>
  <si>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</si>
  <si>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</si>
  <si>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Duplicates in Ben's list</t>
  </si>
  <si>
    <t>Duplicates in Jerry's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</si>
</sst>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"/>
    <numFmt numFmtId="167" formatCode="0.0%"/>
    <numFmt numFmtId="168" formatCode="&quot;$&quot;#,##0.00"/>
    <numFmt numFmtId="169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16" fillId="3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6" fontId="16" fillId="33" borderId="10" xfId="0" applyNumberFormat="1" applyFont="1" applyFill="1" applyBorder="1" applyAlignment="1">
      <alignment horizontal="center"/>
    </xf>
    <xf numFmtId="166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7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6" fontId="0" fillId="34" borderId="10" xfId="0" applyNumberFormat="1" applyFill="1" applyBorder="1" applyAlignment="1">
      <alignment horizontal="center"/>
    </xf>
    <xf numFmtId="166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6" fontId="0" fillId="0" borderId="0" xfId="0" applyNumberFormat="1"/>
    <xf numFmtId="0" fontId="21" fillId="0" borderId="0" xfId="0" applyFont="1" applyAlignment="1">
      <alignment horizontal="right"/>
    </xf>
    <xf numFmtId="167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164" fontId="0" fillId="0" borderId="0" xfId="0" applyNumberFormat="1"/>
    <xf numFmtId="164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9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8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60718166</c:v>
                </c:pt>
                <c:pt idx="1">
                  <c:v>53639833</c:v>
                </c:pt>
                <c:pt idx="2">
                  <c:v>73804833</c:v>
                </c:pt>
                <c:pt idx="3">
                  <c:v>90132000</c:v>
                </c:pt>
                <c:pt idx="4">
                  <c:v>97861500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2335314.076923077</c:v>
                </c:pt>
                <c:pt idx="1">
                  <c:v>1986660.4814814816</c:v>
                </c:pt>
                <c:pt idx="2">
                  <c:v>2733512.3333333335</c:v>
                </c:pt>
                <c:pt idx="3">
                  <c:v>3004400</c:v>
                </c:pt>
                <c:pt idx="4">
                  <c:v>3763903.846153846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D12" sqref="D12"/>
    </sheetView>
  </sheetViews>
  <sheetFormatPr baseColWidth="10" defaultColWidth="9.140625"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85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Data'!$E:$E,'Salary Data'!$B:$B,'Team Salary Dashboard'!$C$2,'Salary Data'!$A:$A,'Team Salary Dashboard'!$B5)</f>
        <v>60718166</v>
      </c>
      <c r="D5" s="17">
        <f>COUNTIFS('Salary Data'!$B:$B,'Team Salary Dashboard'!$C$2,'Salary Data'!$A:$A,'Team Salary Dashboard'!$B5)</f>
        <v>26</v>
      </c>
      <c r="E5" s="15">
        <f>C5/D5</f>
        <v>2335314.076923077</v>
      </c>
      <c r="F5" s="4"/>
      <c r="M5" s="2"/>
    </row>
    <row r="6" spans="2:13" ht="16.5" thickTop="1" thickBot="1" x14ac:dyDescent="0.3">
      <c r="B6" s="12">
        <v>2011</v>
      </c>
      <c r="C6" s="16">
        <f>SUMIFS('Salary Data'!$E:$E,'Salary Data'!$B:$B,'Team Salary Dashboard'!$C$2,'Salary Data'!$A:$A,'Team Salary Dashboard'!$B6)</f>
        <v>53639833</v>
      </c>
      <c r="D6" s="17">
        <f>COUNTIFS('Salary Data'!$B:$B,'Team Salary Dashboard'!$C$2,'Salary Data'!$A:$A,'Team Salary Dashboard'!$B6)</f>
        <v>27</v>
      </c>
      <c r="E6" s="15">
        <f t="shared" ref="E6:E9" si="0">C6/D6</f>
        <v>1986660.4814814816</v>
      </c>
      <c r="F6" s="4"/>
      <c r="M6" s="2"/>
    </row>
    <row r="7" spans="2:13" ht="16.5" thickTop="1" thickBot="1" x14ac:dyDescent="0.3">
      <c r="B7" s="12">
        <v>2012</v>
      </c>
      <c r="C7" s="16">
        <f>SUMIFS('Salary Data'!$E:$E,'Salary Data'!$B:$B,'Team Salary Dashboard'!$C$2,'Salary Data'!$A:$A,'Team Salary Dashboard'!$B7)</f>
        <v>73804833</v>
      </c>
      <c r="D7" s="17">
        <f>COUNTIFS('Salary Data'!$B:$B,'Team Salary Dashboard'!$C$2,'Salary Data'!$A:$A,'Team Salary Dashboard'!$B7)</f>
        <v>27</v>
      </c>
      <c r="E7" s="15">
        <f t="shared" si="0"/>
        <v>2733512.3333333335</v>
      </c>
      <c r="F7" s="4"/>
      <c r="M7" s="2"/>
    </row>
    <row r="8" spans="2:13" ht="16.5" thickTop="1" thickBot="1" x14ac:dyDescent="0.3">
      <c r="B8" s="12">
        <v>2013</v>
      </c>
      <c r="C8" s="16">
        <f>SUMIFS('Salary Data'!$E:$E,'Salary Data'!$B:$B,'Team Salary Dashboard'!$C$2,'Salary Data'!$A:$A,'Team Salary Dashboard'!$B8)</f>
        <v>90132000</v>
      </c>
      <c r="D8" s="17">
        <f>COUNTIFS('Salary Data'!$B:$B,'Team Salary Dashboard'!$C$2,'Salary Data'!$A:$A,'Team Salary Dashboard'!$B8)</f>
        <v>30</v>
      </c>
      <c r="E8" s="15">
        <f t="shared" si="0"/>
        <v>3004400</v>
      </c>
      <c r="F8" s="4"/>
      <c r="M8" s="2"/>
    </row>
    <row r="9" spans="2:13" ht="16.5" thickTop="1" thickBot="1" x14ac:dyDescent="0.3">
      <c r="B9" s="12">
        <v>2014</v>
      </c>
      <c r="C9" s="16">
        <f>SUMIFS('Salary Data'!$E:$E,'Salary Data'!$B:$B,'Team Salary Dashboard'!$C$2,'Salary Data'!$A:$A,'Team Salary Dashboard'!$B9)</f>
        <v>97861500</v>
      </c>
      <c r="D9" s="17">
        <f>COUNTIFS('Salary Data'!$B:$B,'Team Salary Dashboard'!$C$2,'Salary Data'!$A:$A,'Team Salary Dashboard'!$B9)</f>
        <v>26</v>
      </c>
      <c r="E9" s="15">
        <f t="shared" si="0"/>
        <v>3763903.846153846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21CFE8-21E7-4325-A582-327295B4444C}">
          <x14:formula1>
            <xm:f>Hoja1!$A$1:$A$33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14" sqref="B14"/>
    </sheetView>
  </sheetViews>
  <sheetFormatPr baseColWidth="10" defaultColWidth="9.140625"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Data'!E:E)</f>
        <v>4134</v>
      </c>
    </row>
    <row r="3" spans="1:3" ht="16.5" thickTop="1" thickBot="1" x14ac:dyDescent="0.3">
      <c r="A3" s="19" t="s">
        <v>1596</v>
      </c>
      <c r="B3" s="7">
        <f>AVERAGE('Salary Data'!E:E)</f>
        <v>3547520.469037252</v>
      </c>
    </row>
    <row r="4" spans="1:3" ht="16.5" thickTop="1" thickBot="1" x14ac:dyDescent="0.3">
      <c r="A4" s="19" t="s">
        <v>1597</v>
      </c>
      <c r="B4" s="7">
        <f>MEDIAN('Salary Data'!E:E)</f>
        <v>1218750</v>
      </c>
    </row>
    <row r="5" spans="1:3" ht="16.5" thickTop="1" thickBot="1" x14ac:dyDescent="0.3">
      <c r="A5" s="19" t="s">
        <v>1598</v>
      </c>
      <c r="B5" s="7">
        <f>MODE('Salary Data'!E:E)</f>
        <v>1000000</v>
      </c>
    </row>
    <row r="6" spans="1:3" ht="16.5" thickTop="1" thickBot="1" x14ac:dyDescent="0.3">
      <c r="A6" s="19" t="s">
        <v>1599</v>
      </c>
      <c r="B6" s="7">
        <f>MAX('Salary Data'!E:E)</f>
        <v>33000000</v>
      </c>
    </row>
    <row r="7" spans="1:3" ht="16.5" thickTop="1" thickBot="1" x14ac:dyDescent="0.3">
      <c r="A7" s="19" t="s">
        <v>1600</v>
      </c>
      <c r="B7" s="7">
        <f>MIN('Salary Data'!E:E)</f>
        <v>400000</v>
      </c>
    </row>
    <row r="8" spans="1:3" ht="16.5" thickTop="1" thickBot="1" x14ac:dyDescent="0.3">
      <c r="A8" s="19" t="s">
        <v>1601</v>
      </c>
      <c r="B8" s="7">
        <f>PERCENTILE('Salary Data'!E:E,0.75)</f>
        <v>4750000</v>
      </c>
    </row>
    <row r="9" spans="1:3" ht="16.5" thickTop="1" thickBot="1" x14ac:dyDescent="0.3">
      <c r="A9" s="19" t="s">
        <v>1602</v>
      </c>
      <c r="B9" s="7">
        <f>PERCENTILE('Salary Data'!E:E,0.25)</f>
        <v>498143</v>
      </c>
    </row>
    <row r="10" spans="1:3" ht="16.5" thickTop="1" thickBot="1" x14ac:dyDescent="0.3">
      <c r="A10" s="19" t="s">
        <v>1603</v>
      </c>
      <c r="B10" s="6">
        <f>STDEV('Salary Data'!E:E)</f>
        <v>4774199.8537435522</v>
      </c>
    </row>
    <row r="11" spans="1:3" ht="15.75" thickTop="1" x14ac:dyDescent="0.25">
      <c r="A11" s="19" t="s">
        <v>1604</v>
      </c>
      <c r="B11" s="3">
        <f>VAR('Salary Data'!E:E)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LARGE('Salary Data'!E:E,10)</f>
        <v>24642857</v>
      </c>
    </row>
    <row r="14" spans="1:3" ht="16.5" thickTop="1" thickBot="1" x14ac:dyDescent="0.3">
      <c r="A14" s="19" t="s">
        <v>1609</v>
      </c>
      <c r="B14" s="7">
        <f>SMALL('Salary Data'!E:E,100)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2" sqref="B2:B4135"/>
    </sheetView>
  </sheetViews>
  <sheetFormatPr baseColWidth="10" defaultColWidth="9.140625"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25.85546875" style="4" customWidth="1"/>
    <col min="6" max="6" width="25" style="10" customWidth="1"/>
    <col min="7" max="7" width="14.7109375" style="20" customWidth="1"/>
  </cols>
  <sheetData>
    <row r="1" spans="1:7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RANK(E2,$E$2:$E$4135)</f>
        <v>4014</v>
      </c>
      <c r="G2" s="20">
        <f>PERCENTRANK($E$2:$E$4135,E2)</f>
        <v>2.8000000000000001E-2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RANK(E3,$E$2:$E$4135)</f>
        <v>2457</v>
      </c>
      <c r="G3" s="20">
        <f t="shared" ref="G3:G66" si="1">PERCENTRANK($E$2:$E$4135,E3)</f>
        <v>0.40400000000000003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0.68100000000000005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3.6999999999999998E-2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0.59499999999999997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0.57299999999999995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0.66300000000000003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0.74399999999999999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0.60799999999999998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1.7999999999999999E-2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0.73599999999999999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0.39200000000000002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0.57299999999999995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0.42699999999999999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2.5000000000000001E-2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0.72399999999999998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0.42799999999999999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3.2000000000000001E-2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1.0999999999999999E-2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0.77500000000000002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0.40300000000000002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0.02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0.86499999999999999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0.68200000000000005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0.66300000000000003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5.7000000000000002E-2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0.625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0.115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0.55600000000000005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0.115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0.45800000000000002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0.872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0.59899999999999998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0.94299999999999995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0.14299999999999999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0.84099999999999997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0.95299999999999996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0.79200000000000004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0.75600000000000001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0.03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0.49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0.122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0.122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3.3000000000000002E-2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0.54600000000000004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0.66800000000000004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1.6E-2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0.82199999999999995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0.39700000000000002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0.70799999999999996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2.1000000000000001E-2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0.79900000000000004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0.64700000000000002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0.49399999999999999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1.6E-2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0.626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0.122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0.13900000000000001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0.879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RANK(E67,$E$2:$E$4135)</f>
        <v>677</v>
      </c>
      <c r="G67" s="20">
        <f t="shared" ref="G67:G130" si="3">PERCENTRANK($E$2:$E$4135,E67)</f>
        <v>0.83599999999999997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0.50900000000000001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0.42899999999999999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0.91600000000000004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0.51300000000000001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8.1000000000000003E-2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0.88700000000000001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0.72099999999999997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0.79900000000000004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0.75600000000000001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0.68300000000000005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8.1000000000000003E-2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6.0999999999999999E-2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0.92300000000000004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0.872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0.39200000000000002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0.127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0.85199999999999998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0.44800000000000001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0.94299999999999995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0.24299999999999999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0.86899999999999999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0.67900000000000005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0.97799999999999998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0.69699999999999995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0.92600000000000005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0.114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0.85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0.86499999999999999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0.63300000000000001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0.93100000000000005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0.88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0.69699999999999995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0.49299999999999999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0.252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0.78100000000000003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0.48199999999999998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0.64700000000000002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0.68300000000000005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0.88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0.129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0.94299999999999995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0.41799999999999998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0.68200000000000005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0.63300000000000001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0.45800000000000002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0.84299999999999997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0.252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0.91600000000000004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0.52800000000000002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0.75600000000000001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8.1000000000000003E-2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0.95299999999999996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0.49399999999999999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0.82599999999999996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0.82199999999999995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0.64700000000000002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0.66800000000000004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0.5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0.89700000000000002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RANK(E131,$E$2:$E$4135)</f>
        <v>4094</v>
      </c>
      <c r="G131" s="20">
        <f t="shared" ref="G131:G194" si="5">PERCENTRANK($E$2:$E$4135,E131)</f>
        <v>0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0.69699999999999995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0.6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0.51900000000000002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5.7000000000000002E-2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0.45600000000000002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1.7999999999999999E-2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0.64700000000000002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1.7999999999999999E-2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1.0999999999999999E-2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0.93899999999999995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0.45800000000000002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0.94299999999999995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0.41799999999999998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0.63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0.42699999999999999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0.39700000000000002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0.93899999999999995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0.93100000000000005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0.59399999999999997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0.45200000000000001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0.67600000000000005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0.97199999999999998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0.64700000000000002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0.93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0.97899999999999998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0.38300000000000001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0.626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0.44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0.10299999999999999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0.97799999999999998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0.91400000000000003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7.2999999999999995E-2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6.3E-2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0.122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0.58799999999999997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0.92300000000000004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0.129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5.7000000000000002E-2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0.41799999999999998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5.7000000000000002E-2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0.92600000000000005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0.70499999999999996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3.7999999999999999E-2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3.7999999999999999E-2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0.61699999999999999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0.47799999999999998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0.63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0.122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0.82499999999999996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0.57299999999999995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0.84899999999999998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0.129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0.36199999999999999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1.0999999999999999E-2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0.52800000000000002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0.129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0.77100000000000002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0.13800000000000001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RANK(E195,$E$2:$E$4135)</f>
        <v>2524</v>
      </c>
      <c r="G195" s="20">
        <f t="shared" ref="G195:G258" si="7">PERCENTRANK($E$2:$E$4135,E195)</f>
        <v>0.38500000000000001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0.91200000000000003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3.6999999999999998E-2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0.40600000000000003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8.8999999999999996E-2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1.7000000000000001E-2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0.09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1.4E-2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4.1000000000000002E-2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0.10299999999999999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0.753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9.2999999999999999E-2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0.41799999999999998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0.42899999999999999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9.6000000000000002E-2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2.9000000000000001E-2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0.79600000000000004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0.105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0.01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5.6000000000000001E-2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0.90400000000000003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0.9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0.44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0.67800000000000005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0.42899999999999999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0.70199999999999996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0.48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0.88600000000000001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0.63300000000000001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1.9E-2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0.79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0.39200000000000002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2.5999999999999999E-2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0.79300000000000004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0.55600000000000005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2.5999999999999999E-2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0.56899999999999995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0.84299999999999997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0.97399999999999998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0.55600000000000005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0.5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2.5999999999999999E-2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0.50700000000000001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0.57299999999999995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1.7999999999999999E-2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1.0999999999999999E-2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2.5999999999999999E-2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2.8000000000000001E-2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0.50900000000000001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0.03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0.83699999999999997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0.68300000000000005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2.1000000000000001E-2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0.92600000000000005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1.9E-2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0.98299999999999998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9.6000000000000002E-2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0.85399999999999998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0.54500000000000004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0.93100000000000005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0.82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2.1000000000000001E-2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0.70699999999999996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RANK(E259,$E$2:$E$4135)</f>
        <v>2251</v>
      </c>
      <c r="G259" s="20">
        <f t="shared" ref="G259:G322" si="9">PERCENTRANK($E$2:$E$4135,E259)</f>
        <v>0.45200000000000001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0.03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0.97499999999999998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3.1E-2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0.57099999999999995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0.12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0.5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0.52800000000000002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0.61599999999999999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0.45800000000000002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0.82499999999999996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0.82399999999999995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0.91600000000000004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0.44900000000000001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0.03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5.7000000000000002E-2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5.7000000000000002E-2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8.1000000000000003E-2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0.79900000000000004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1.9E-2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0.14199999999999999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0.45200000000000001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9.6000000000000002E-2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0.69699999999999995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0.252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2.1000000000000001E-2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5.7000000000000002E-2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0.56399999999999995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0.70299999999999996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0.57299999999999995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0.48199999999999998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0.48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0.82599999999999996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0.88700000000000001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0.73499999999999999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0.5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3.7999999999999999E-2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1.0999999999999999E-2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0.85299999999999998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0.376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8.1000000000000003E-2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6.0999999999999999E-2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0.95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0.52800000000000002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0.61099999999999999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0.54600000000000004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0.73599999999999999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9.6000000000000002E-2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1.6E-2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0.49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0.97899999999999998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0.55100000000000005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0.72499999999999998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0.78100000000000003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0.41799999999999998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0.64700000000000002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0.66300000000000003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1.0999999999999999E-2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0.95299999999999996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5.7000000000000002E-2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RANK(E323,$E$2:$E$4135)</f>
        <v>1281</v>
      </c>
      <c r="G323" s="20">
        <f t="shared" ref="G323:G386" si="11">PERCENTRANK($E$2:$E$4135,E323)</f>
        <v>0.68300000000000005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0.40600000000000003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0.75600000000000001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0.42499999999999999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0.39700000000000002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2.7E-2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0.63300000000000001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0.108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0.60499999999999998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0.67600000000000005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0.55400000000000005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0.14000000000000001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0.13700000000000001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0.39600000000000002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0.67100000000000004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0.56499999999999995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0.746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0.73599999999999999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8.8999999999999996E-2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5.5E-2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0.49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0.83799999999999997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0.91600000000000004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0.56299999999999994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8.9999999999999993E-3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0.6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0.92600000000000005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2.7E-2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0.38500000000000001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0.106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0.55200000000000005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0.64700000000000002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0.45200000000000001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0.872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0.58899999999999997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1.6E-2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7.2999999999999995E-2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2.1000000000000001E-2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0.872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0.97699999999999998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0.64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5.7000000000000002E-2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0.85399999999999998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0.55600000000000005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0.50900000000000001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0.79900000000000004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0.49399999999999999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0.69099999999999995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8.1000000000000003E-2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0.85399999999999998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0.72499999999999998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0.78100000000000003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0.79900000000000004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0.69499999999999995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0.77900000000000003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0.115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0.73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0.39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1.4E-2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3.3000000000000002E-2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0.376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0.42899999999999999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RANK(E387,$E$2:$E$4135)</f>
        <v>3967</v>
      </c>
      <c r="G387" s="20">
        <f t="shared" ref="G387:G450" si="13">PERCENTRANK($E$2:$E$4135,E387)</f>
        <v>3.7999999999999999E-2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0.42699999999999999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0.70499999999999996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0.81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0.70799999999999996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0.54400000000000004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3.3000000000000002E-2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0.79300000000000004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0.88100000000000001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3.6999999999999998E-2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0.41799999999999998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0.70799999999999996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0.122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0.45200000000000001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0.96099999999999997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0.66300000000000003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0.76900000000000002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0.45800000000000002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0.76900000000000002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0.97799999999999998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0.73599999999999999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6.3E-2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0.02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0.41799999999999998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0.50800000000000001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0.72499999999999998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0.58899999999999997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0.59199999999999997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0.72499999999999998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0.42899999999999999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2.5000000000000001E-2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0.90400000000000003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0.13100000000000001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2.7E-2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0.57299999999999995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0.48199999999999998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0.75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0.67100000000000004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0.84299999999999997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6.3E-2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3.1E-2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0.105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2.7E-2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0.122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0.73599999999999999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8.1000000000000003E-2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0.93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0.44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0.45200000000000001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0.63300000000000001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0.872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0.56899999999999995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0.64700000000000002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0.40600000000000003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0.11899999999999999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0.44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0.57299999999999995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0.88100000000000001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7.1999999999999995E-2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0.66700000000000004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RANK(E451,$E$2:$E$4135)</f>
        <v>943</v>
      </c>
      <c r="G451" s="20">
        <f t="shared" ref="G451:G514" si="15">PERCENTRANK($E$2:$E$4135,E451)</f>
        <v>0.77100000000000002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0.52500000000000002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0.75600000000000001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0.72099999999999997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0.54600000000000004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0.92600000000000005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0.11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3.7999999999999999E-2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0.95299999999999996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0.91100000000000003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0.39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0.82599999999999996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0.70799999999999996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0.64300000000000002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0.14000000000000001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0.40600000000000003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0.52800000000000002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0.626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0.11700000000000001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0.97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0.872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3.6999999999999998E-2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0.191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0.13400000000000001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0.78100000000000003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0.13100000000000001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0.99199999999999999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0.78100000000000003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0.70799999999999996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0.42899999999999999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0.49399999999999999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3.7999999999999999E-2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0.91500000000000004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0.93700000000000006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0.95299999999999996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0.10299999999999999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1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0.997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0.82399999999999995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0.98799999999999999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0.44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0.91200000000000003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0.48199999999999998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0.252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0.87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0.98199999999999998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0.40600000000000003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0.81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0.39200000000000002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0.56699999999999995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0.5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0.64300000000000002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0.75600000000000001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0.45600000000000002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0.5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0.44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0.67600000000000005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0.91200000000000003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7.6999999999999999E-2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1.4E-2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4.1000000000000002E-2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0.52800000000000002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0.252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0.91600000000000004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RANK(E515,$E$2:$E$4135)</f>
        <v>492</v>
      </c>
      <c r="G515" s="20">
        <f t="shared" ref="G515:G578" si="17">PERCENTRANK($E$2:$E$4135,E515)</f>
        <v>0.88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0.92400000000000004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0.98599999999999999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0.45800000000000002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0.42899999999999999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0.89700000000000002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3.3000000000000002E-2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0.115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3.3000000000000002E-2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2.1000000000000001E-2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8.1000000000000003E-2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9.6000000000000002E-2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3.3000000000000002E-2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3.3000000000000002E-2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0.92600000000000005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0.75600000000000001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0.51300000000000001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0.38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0.55600000000000005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0.78100000000000003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2.1000000000000001E-2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0.39700000000000002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2.1000000000000001E-2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0.40600000000000003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0.66300000000000003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2.1000000000000001E-2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3.3000000000000002E-2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2.1000000000000001E-2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2.1000000000000001E-2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0.105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3.3000000000000002E-2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0.88700000000000001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8.1000000000000003E-2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8.1000000000000003E-2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0.69099999999999995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0.59699999999999998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3.3000000000000002E-2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0.61699999999999999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2.1000000000000001E-2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0.64700000000000002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1.0999999999999999E-2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0.39700000000000002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0.52800000000000002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0.51300000000000001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0.59399999999999997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0.14000000000000001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0.45800000000000002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0.96299999999999997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0.82099999999999995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0.14000000000000001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0.97899999999999998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0.92400000000000004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0.14299999999999999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0.91600000000000004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0.751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0.85399999999999998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0.77300000000000002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0.86499999999999999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0.72499999999999998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0.56899999999999995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0.48899999999999999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RANK(E579,$E$2:$E$4135)</f>
        <v>164</v>
      </c>
      <c r="G579" s="20">
        <f t="shared" ref="G579:G642" si="19">PERCENTRANK($E$2:$E$4135,E579)</f>
        <v>0.95899999999999996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0.75600000000000001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0.84299999999999997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3.3000000000000002E-2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0.45200000000000001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0.48899999999999999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0.52800000000000002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2.1000000000000001E-2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0.45800000000000002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0.51300000000000001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0.67100000000000004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0.69299999999999995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0.73099999999999998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0.13500000000000001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0.753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6.6000000000000003E-2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9.6000000000000002E-2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0.13300000000000001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0.41599999999999998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0.75600000000000001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0.09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1.4E-2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4.1000000000000002E-2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0.13300000000000001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0.09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0.121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1.4E-2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0.42799999999999999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0.129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0.45800000000000002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0.70799999999999996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3.5999999999999997E-2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7.5999999999999998E-2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0.69099999999999995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0.45800000000000002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4.1000000000000002E-2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0.746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0.754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6.6000000000000003E-2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8.1000000000000003E-2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0.59399999999999997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0.61399999999999999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0.106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6.3E-2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0.03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8.1000000000000003E-2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1.4E-2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9.2999999999999999E-2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3.1E-2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0.39700000000000002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6.0999999999999999E-2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0.04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0.40600000000000003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0.04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0.81299999999999994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0.63300000000000001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0.52800000000000002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0.90400000000000003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0.86499999999999999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2.7E-2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0.60799999999999998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0.60699999999999998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RANK(E643,$E$2:$E$4135)</f>
        <v>3852</v>
      </c>
      <c r="G643" s="20">
        <f t="shared" ref="G643:G706" si="21">PERCENTRANK($E$2:$E$4135,E643)</f>
        <v>6.6000000000000003E-2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0.83699999999999997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3.7999999999999999E-2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3.7999999999999999E-2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0.69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0.36199999999999999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0.48199999999999998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0.872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0.64700000000000002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0.49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1.0999999999999999E-2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0.122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0.73499999999999999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0.97499999999999998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0.39200000000000002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1.0999999999999999E-2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3.7999999999999999E-2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5.7000000000000002E-2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0.75600000000000001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0.70799999999999996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3.3000000000000002E-2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3.3000000000000002E-2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0.74399999999999999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0.79900000000000004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0.64700000000000002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6.9000000000000006E-2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8.9999999999999993E-3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0.13500000000000001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0.872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0.42599999999999999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0.73599999999999999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0.40600000000000003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0.88700000000000001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6.6000000000000003E-2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0.94199999999999995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8.9999999999999993E-3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0.79900000000000004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0.59199999999999997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0.13900000000000001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6.6000000000000003E-2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0.10100000000000001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0.67100000000000004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6.3E-2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0.45800000000000002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2.1000000000000001E-2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0.81499999999999995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0.97699999999999998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1.4E-2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0.96399999999999997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0.66200000000000003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1.4E-2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0.97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0.45200000000000001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0.879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0.45800000000000002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0.78100000000000003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9.6000000000000002E-2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0.57299999999999995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0.73299999999999998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RANK(E707,$E$2:$E$4135)</f>
        <v>3976</v>
      </c>
      <c r="G707" s="20">
        <f t="shared" ref="G707:G770" si="23">PERCENTRANK($E$2:$E$4135,E707)</f>
        <v>3.6999999999999998E-2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0.84299999999999997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0.95099999999999996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7.2999999999999995E-2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0.57299999999999995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9.6000000000000002E-2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0.57299999999999995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0.752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0.51300000000000001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0.58899999999999997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0.70799999999999996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1.9E-2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0.872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0.39700000000000002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0.49399999999999999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0.88700000000000001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2.1000000000000001E-2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1.7000000000000001E-2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0.67900000000000005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0.56499999999999995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2.5999999999999999E-2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0.47899999999999998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0.45200000000000001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0.59199999999999997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0.47799999999999998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0.89600000000000002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0.56699999999999995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2.5000000000000001E-2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0.61699999999999999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0.6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6.8000000000000005E-2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0.83799999999999997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0.64700000000000002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0.68300000000000005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0.12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7.5999999999999998E-2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1.4E-2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0.32700000000000001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0.38500000000000001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0.122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5.3999999999999999E-2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0.61399999999999999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1.4E-2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0.67600000000000005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0.376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0.78100000000000003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0.67100000000000004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0.81499999999999995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2.7E-2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3.2000000000000001E-2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1.0999999999999999E-2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0.72399999999999998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0.55600000000000005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2.1000000000000001E-2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2.9000000000000001E-2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0.106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0.39600000000000002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0.10299999999999999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0.64700000000000002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0.45600000000000002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7.5999999999999998E-2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2.9000000000000001E-2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0.66300000000000003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RANK(E771,$E$2:$E$4135)</f>
        <v>253</v>
      </c>
      <c r="G771" s="20">
        <f t="shared" ref="G771:G834" si="25">PERCENTRANK($E$2:$E$4135,E771)</f>
        <v>0.93899999999999995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0.48099999999999998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0.61099999999999999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0.57299999999999995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0.49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0.70799999999999996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0.77300000000000002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0.08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0.629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0.63300000000000001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0.57299999999999995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2.1000000000000001E-2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0.70799999999999996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0.39700000000000002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0.376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5.6000000000000001E-2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0.42899999999999999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0.01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0.52800000000000002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0.252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0.41799999999999998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3.2000000000000001E-2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0.85399999999999998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3.3000000000000002E-2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3.1E-2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0.02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1.9E-2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2.5000000000000001E-2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0.57299999999999995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3.2000000000000001E-2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0.96199999999999997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0.45800000000000002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0.40600000000000003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0.52800000000000002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0.41599999999999998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0.68300000000000005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1.0999999999999999E-2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0.39200000000000002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0.91600000000000004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0.40600000000000003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6.0999999999999999E-2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0.85399999999999998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0.52800000000000002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0.5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0.13600000000000001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0.84299999999999997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3.6999999999999998E-2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0.10199999999999999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3.3000000000000002E-2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0.39700000000000002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0.64700000000000002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1.4E-2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0.39200000000000002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0.57299999999999995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0.74399999999999999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1.0999999999999999E-2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0.81200000000000006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0.45800000000000002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0.44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0.51300000000000001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RANK(E835,$E$2:$E$4135)</f>
        <v>2160</v>
      </c>
      <c r="G835" s="20">
        <f t="shared" ref="G835:G898" si="27">PERCENTRANK($E$2:$E$4135,E835)</f>
        <v>0.45800000000000002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6.9000000000000006E-2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0.745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0.68300000000000005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7.2999999999999995E-2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0.60499999999999998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0.111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0.57299999999999995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9.2999999999999999E-2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7.6999999999999999E-2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0.79700000000000004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9.0999999999999998E-2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6.9000000000000006E-2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8.1000000000000003E-2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0.66800000000000004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0.60799999999999998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0.55600000000000005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0.10100000000000001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4.1000000000000002E-2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0.70799999999999996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9.2999999999999999E-2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0.78100000000000003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0.73599999999999999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0.77300000000000002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6.6000000000000003E-2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0.104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4.1000000000000002E-2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0.61699999999999999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0.13600000000000001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0.24299999999999999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4.1000000000000002E-2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0.51300000000000001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0.872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0.94299999999999995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0.67100000000000004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7.6999999999999999E-2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0.78100000000000003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0.95299999999999996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7.6999999999999999E-2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0.82199999999999995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0.82599999999999996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0.109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0.57299999999999995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0.44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0.66300000000000003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0.55100000000000005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0.49399999999999999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0.879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0.109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4.1000000000000002E-2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0.48099999999999998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8.7999999999999995E-2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7.6999999999999999E-2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0.114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0.10199999999999999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0.39700000000000002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9.4E-2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0.79900000000000004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0.72399999999999998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0.84899999999999998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0.79300000000000004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0.79700000000000004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0.52800000000000002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0.45600000000000002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RANK(E899,$E$2:$E$4135)</f>
        <v>1340</v>
      </c>
      <c r="G899" s="20">
        <f t="shared" ref="G899:G962" si="29">PERCENTRANK($E$2:$E$4135,E899)</f>
        <v>0.67100000000000004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0.83799999999999997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0.90300000000000002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0.51300000000000001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0.45800000000000002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0.77900000000000003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0.88700000000000001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0.14199999999999999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0.81399999999999995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6.9000000000000006E-2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0.64700000000000002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0.13400000000000001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0.437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0.30499999999999999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0.97199999999999998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0.38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0.85199999999999998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0.95199999999999996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6.9000000000000006E-2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0.94299999999999995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0.61099999999999999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0.81200000000000006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0.79900000000000004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0.96399999999999997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0.79300000000000004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0.13100000000000001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0.89900000000000002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0.14000000000000001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0.92600000000000005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0.91600000000000004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0.79300000000000004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0.44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0.40600000000000003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0.78100000000000003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0.52800000000000002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0.57299999999999995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0.57299999999999995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0.64700000000000002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0.92500000000000004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0.18099999999999999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0.94299999999999995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0.49399999999999999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0.70799999999999996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0.79900000000000004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0.91600000000000004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0.75600000000000001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0.252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0.87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0.91600000000000004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0.11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0.252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4.1000000000000002E-2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0.52800000000000002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0.96499999999999997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0.54600000000000004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0.86499999999999999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0.57299999999999995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0.76900000000000002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0.63300000000000001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0.92600000000000005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9.6000000000000002E-2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0.115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0.747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0.64700000000000002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RANK(E963,$E$2:$E$4135)</f>
        <v>1639</v>
      </c>
      <c r="G963" s="20">
        <f t="shared" ref="G963:G1026" si="31">PERCENTRANK($E$2:$E$4135,E963)</f>
        <v>0.6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0.55600000000000005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0.49299999999999999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6.9000000000000006E-2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0.78100000000000003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0.105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0.122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0.122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0.93899999999999995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0.13700000000000001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0.95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0.79900000000000004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0.75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0.42899999999999999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0.44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0.624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0.54600000000000004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6.9000000000000006E-2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0.88700000000000001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0.95099999999999996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0.105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0.67600000000000005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0.97899999999999998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0.64700000000000002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0.14199999999999999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0.52800000000000002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0.97799999999999998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0.14299999999999999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0.84899999999999998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0.125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0.39200000000000002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0.64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0.40600000000000003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0.45800000000000002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0.70399999999999996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0.92300000000000004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0.68100000000000005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4.1000000000000002E-2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0.55600000000000005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0.376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7.6999999999999999E-2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0.64500000000000002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0.11899999999999999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9.6000000000000002E-2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4.1000000000000002E-2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0.44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5.7000000000000002E-2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0.55600000000000005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7.2999999999999995E-2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0.91200000000000003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0.59099999999999997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0.86199999999999999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6.6000000000000003E-2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0.13100000000000001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0.55100000000000005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0.84299999999999997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0.09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8.8999999999999996E-2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0.39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0.58799999999999997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0.45800000000000002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0.81200000000000006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6.3E-2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0.70799999999999996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RANK(E1027,$E$2:$E$4135)</f>
        <v>3647</v>
      </c>
      <c r="G1027" s="20">
        <f t="shared" ref="G1027:G1090" si="33">PERCENTRANK($E$2:$E$4135,E1027)</f>
        <v>0.11700000000000001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9.1999999999999998E-2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0.252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0.41799999999999998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0.39700000000000002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6.2E-2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0.93100000000000005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0.252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8.1000000000000003E-2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0.50900000000000001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0.112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9.5000000000000001E-2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0.14000000000000001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0.59899999999999998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0.51300000000000001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5.3999999999999999E-2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6.8000000000000005E-2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0.11799999999999999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0.84899999999999998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0.437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0.112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7.1999999999999995E-2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0.60799999999999998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0.70199999999999996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7.6999999999999999E-2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0.88600000000000001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0.88700000000000001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9.4E-2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0.45800000000000002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0.52500000000000002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0.64700000000000002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0.98699999999999999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7.6999999999999999E-2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0.625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0.64100000000000001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0.64100000000000001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0.69099999999999995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9.4E-2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8.1000000000000003E-2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0.41799999999999998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5.7000000000000002E-2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6.9000000000000006E-2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0.108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0.57099999999999995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0.60399999999999998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0.84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0.78100000000000003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0.68300000000000005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9.6000000000000002E-2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0.78100000000000003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0.11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0.98299999999999998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0.122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0.115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0.93100000000000005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0.78100000000000003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0.122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9.0999999999999998E-2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0.91600000000000004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0.88700000000000001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0.64700000000000002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0.77500000000000002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0.11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0.54400000000000004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RANK(E1091,$E$2:$E$4135)</f>
        <v>2016</v>
      </c>
      <c r="G1091" s="20">
        <f t="shared" ref="G1091:G1154" si="35">PERCENTRANK($E$2:$E$4135,E1091)</f>
        <v>0.50900000000000001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7.6999999999999999E-2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0.51300000000000001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0.38500000000000001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7.2999999999999995E-2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0.41799999999999998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0.82599999999999996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0.93100000000000005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4.1000000000000002E-2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7.2999999999999995E-2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0.52100000000000002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6.9000000000000006E-2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9.6000000000000002E-2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0.75600000000000001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0.45800000000000002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0.19600000000000001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4.1000000000000002E-2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0.38500000000000001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4.1000000000000002E-2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4.1000000000000002E-2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0.45800000000000002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0.52100000000000002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0.61699999999999999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0.85199999999999998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4.1000000000000002E-2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0.41799999999999998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9.6000000000000002E-2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0.79900000000000004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0.69299999999999995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0.90400000000000003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0.69499999999999995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9.6000000000000002E-2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0.111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6.3E-2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0.82599999999999996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0.129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4.1000000000000002E-2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7.2999999999999995E-2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0.121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0.70699999999999996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9.0999999999999998E-2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0.73399999999999999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8.7999999999999995E-2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6.9000000000000006E-2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8.6999999999999994E-2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0.44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0.13900000000000001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0.64700000000000002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0.14199999999999999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9.4E-2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0.60499999999999998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0.97899999999999998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0.127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0.77500000000000002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8.6999999999999994E-2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0.44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0.85399999999999998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0.11899999999999999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0.82499999999999996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0.45800000000000002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4.1000000000000002E-2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0.84299999999999997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0.40400000000000003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0.113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RANK(E1155,$E$2:$E$4135)</f>
        <v>3739</v>
      </c>
      <c r="G1155" s="20">
        <f t="shared" ref="G1155:G1218" si="37">PERCENTRANK($E$2:$E$4135,E1155)</f>
        <v>9.4E-2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7.2999999999999995E-2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4.1000000000000002E-2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0.39200000000000002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0.45800000000000002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0.68300000000000005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0.5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0.57299999999999995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4.1000000000000002E-2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0.52100000000000002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0.66800000000000004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4.1000000000000002E-2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0.106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0.57299999999999995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0.61699999999999999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0.127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0.52100000000000002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0.56299999999999994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5.5E-2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7.6999999999999999E-2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0.69699999999999995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0.13700000000000001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8.6999999999999994E-2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0.39600000000000002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0.70799999999999996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0.54500000000000004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0.10100000000000001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0.42899999999999999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0.872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0.64700000000000002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4.1000000000000002E-2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9.0999999999999998E-2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0.57299999999999995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4.1000000000000002E-2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4.1000000000000002E-2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0.75600000000000001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0.93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0.97699999999999998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0.67600000000000005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0.115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0.91600000000000004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0.67600000000000005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4.1000000000000002E-2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0.55400000000000005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0.64600000000000002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4.1000000000000002E-2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0.85399999999999998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0.78100000000000003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4.1000000000000002E-2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0.85399999999999998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0.70299999999999996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7.2999999999999995E-2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4.1000000000000002E-2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4.1000000000000002E-2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0.84199999999999997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0.999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0.41599999999999998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6.3E-2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8.1000000000000003E-2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0.67100000000000004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0.81100000000000005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0.78100000000000003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0.82599999999999996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0.60399999999999998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RANK(E1219,$E$2:$E$4135)</f>
        <v>2069</v>
      </c>
      <c r="G1219" s="20">
        <f t="shared" ref="G1219:G1282" si="39">PERCENTRANK($E$2:$E$4135,E1219)</f>
        <v>0.49399999999999999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4.1000000000000002E-2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8.6999999999999994E-2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0.88100000000000001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0.93100000000000005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0.73499999999999999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0.39200000000000002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9.6000000000000002E-2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0.61599999999999999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0.39600000000000002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0.10100000000000001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6.3E-2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0.83599999999999997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0.252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0.63200000000000001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0.91500000000000004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0.86199999999999999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0.754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0.252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0.252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0.45800000000000002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0.57299999999999995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0.08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0.45800000000000002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0.77800000000000002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4.1000000000000002E-2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0.127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0.73099999999999998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9.4E-2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0.73099999999999998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0.52100000000000002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0.96099999999999997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0.68300000000000005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0.52800000000000002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0.437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0.93899999999999995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0.82399999999999995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0.72499999999999998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4.1000000000000002E-2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0.41799999999999998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0.122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0.5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9.4E-2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0.70699999999999996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0.14199999999999999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0.44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0.14099999999999999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0.126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0.41599999999999998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0.49399999999999999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0.376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0.55600000000000005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0.10299999999999999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0.73599999999999999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0.88100000000000001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0.75600000000000001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0.64700000000000002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0.108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0.83599999999999997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0.436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0.9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0.13800000000000001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0.108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0.77500000000000002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RANK(E1283,$E$2:$E$4135)</f>
        <v>1105</v>
      </c>
      <c r="G1283" s="20">
        <f t="shared" ref="G1283:G1346" si="41">PERCENTRANK($E$2:$E$4135,E1283)</f>
        <v>0.73099999999999998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7.6999999999999999E-2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0.99299999999999999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0.129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0.95299999999999996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0.91100000000000003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0.64700000000000002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0.85399999999999998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0.39700000000000002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0.38500000000000001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0.63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0.45800000000000002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0.64700000000000002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9.6000000000000002E-2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0.11899999999999999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0.78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0.39200000000000002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0.97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0.88700000000000001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0.13600000000000001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0.52100000000000002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0.52800000000000002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0.44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8.5999999999999993E-2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0.69699999999999995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0.52800000000000002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0.36699999999999999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0.86299999999999999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0.63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0.95199999999999996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0.52800000000000002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0.49399999999999999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0.70799999999999996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0.70799999999999996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0.13500000000000001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0.114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0.08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0.93700000000000006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0.95199999999999996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0.13700000000000001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0.999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0.997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0.88700000000000001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0.879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0.995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0.97599999999999998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4.1000000000000002E-2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0.98199999999999998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0.40400000000000003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0.38500000000000001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0.44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0.52800000000000002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0.49399999999999999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0.113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0.63300000000000001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4.1000000000000002E-2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4.1000000000000002E-2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0.48199999999999998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0.41799999999999998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8.1000000000000003E-2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8.8999999999999996E-2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4.1000000000000002E-2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0.13300000000000001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0.68300000000000005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RANK(E1347,$E$2:$E$4135)</f>
        <v>3661</v>
      </c>
      <c r="G1347" s="20">
        <f t="shared" ref="G1347:G1410" si="43">PERCENTRANK($E$2:$E$4135,E1347)</f>
        <v>0.114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0.70699999999999996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0.90400000000000003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0.92400000000000004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0.99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8.1000000000000003E-2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0.94899999999999995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0.48199999999999998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0.5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0.13900000000000001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0.69699999999999995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9.6000000000000002E-2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8.1000000000000003E-2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0.67900000000000005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0.52100000000000002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0.122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4.1000000000000002E-2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0.79300000000000004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0.79900000000000004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0.79900000000000004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0.75600000000000001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8.1000000000000003E-2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0.52800000000000002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0.66800000000000004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0.747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0.38500000000000001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0.72499999999999998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0.45800000000000002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8.1000000000000003E-2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8.1000000000000003E-2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9.6000000000000002E-2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0.68100000000000005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0.52100000000000002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0.79900000000000004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0.64100000000000001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0.5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0.63300000000000001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7.6999999999999999E-2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0.9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4.1000000000000002E-2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4.1000000000000002E-2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0.61699999999999999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0.49299999999999999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0.54600000000000004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0.98299999999999998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0.88100000000000001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9.6000000000000002E-2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0.98299999999999998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0.92400000000000004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0.61399999999999999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0.90400000000000003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0.91600000000000004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0.751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4.1000000000000002E-2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4.1000000000000002E-2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0.38500000000000001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0.96499999999999997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0.78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0.86499999999999999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0.51300000000000001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0.63300000000000001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4.1000000000000002E-2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0.55100000000000005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0.95899999999999996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RANK(E1411,$E$2:$E$4135)</f>
        <v>2554</v>
      </c>
      <c r="G1411" s="20">
        <f t="shared" ref="G1411:G1474" si="45">PERCENTRANK($E$2:$E$4135,E1411)</f>
        <v>0.38100000000000001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0.84299999999999997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0.58899999999999997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6.3E-2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0.126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0.56699999999999995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0.70799999999999996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4.1000000000000002E-2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0.59399999999999997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0.77300000000000002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0.52100000000000002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6.9000000000000006E-2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0.09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0.13500000000000001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0.48199999999999998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5.5E-2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0.81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0.13400000000000001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0.127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0.13800000000000001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0.125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0.58799999999999997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0.13100000000000001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0.11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0.75600000000000001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0.105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0.112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4.1000000000000002E-2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0.81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0.106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0.11899999999999999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0.624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0.70799999999999996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5.3999999999999999E-2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0.84299999999999997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9.6000000000000002E-2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0.42899999999999999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5.5E-2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0.41799999999999998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7.0999999999999994E-2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0.38500000000000001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0.13100000000000001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0.68300000000000005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0.57299999999999995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0.60799999999999998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5.6000000000000001E-2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0.70799999999999996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0.121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4.1000000000000002E-2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8.7999999999999995E-2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0.13800000000000001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0.82399999999999995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6.2E-2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0.109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0.44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0.39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9.1999999999999998E-2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0.52800000000000002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0.14000000000000001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0.48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0.114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0.129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0.73599999999999999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0.45800000000000002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RANK(E1475,$E$2:$E$4135)</f>
        <v>260</v>
      </c>
      <c r="G1475" s="20">
        <f t="shared" ref="G1475:G1538" si="47">PERCENTRANK($E$2:$E$4135,E1475)</f>
        <v>0.93100000000000005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0.61699999999999999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0.88100000000000001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0.11799999999999999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0.73299999999999998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0.91400000000000003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8.1000000000000003E-2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0.40600000000000003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0.112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0.36199999999999999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0.6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4.1000000000000002E-2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5.5E-2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7.1999999999999995E-2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0.61699999999999999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8.8999999999999996E-2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4.1000000000000002E-2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0.45800000000000002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0.38500000000000001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0.45800000000000002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8.1000000000000003E-2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7.6999999999999999E-2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0.97499999999999998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0.61399999999999999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4.1000000000000002E-2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0.75600000000000001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0.44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0.73599999999999999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4.1000000000000002E-2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0.13100000000000001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0.45800000000000002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0.84099999999999997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0.79900000000000004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0.47799999999999998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0.50900000000000001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0.88700000000000001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0.94299999999999995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0.61099999999999999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0.45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0.38300000000000001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0.55200000000000005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0.13100000000000001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0.81200000000000006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0.94199999999999995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7.5999999999999998E-2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0.79900000000000004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0.75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0.252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0.113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0.81499999999999995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0.59699999999999998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9.6000000000000002E-2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0.81499999999999995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0.97699999999999998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4.1000000000000002E-2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0.40600000000000003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0.85399999999999998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0.111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0.94899999999999995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4.1000000000000002E-2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4.1000000000000002E-2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0.67100000000000004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6.3E-2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0.11899999999999999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RANK(E1539,$E$2:$E$4135)</f>
        <v>3875</v>
      </c>
      <c r="G1539" s="20">
        <f t="shared" ref="G1539:G1602" si="49">PERCENTRANK($E$2:$E$4135,E1539)</f>
        <v>6.0999999999999999E-2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0.96899999999999997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6.3E-2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0.45800000000000002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0.92500000000000004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0.51900000000000002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0.57299999999999995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0.77900000000000003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0.115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0.95099999999999996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0.40600000000000003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0.127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0.63300000000000001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0.40600000000000003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0.67600000000000005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0.82099999999999995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0.85399999999999998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0.10100000000000001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0.42899999999999999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0.77500000000000002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0.115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0.626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7.4999999999999997E-2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7.4999999999999997E-2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0.48199999999999998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0.104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0.45800000000000002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5.7000000000000002E-2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0.10199999999999999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0.57299999999999995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6.0999999999999999E-2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0.44800000000000001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0.45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0.59099999999999997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0.58799999999999997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6.8000000000000005E-2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0.107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8.6999999999999994E-2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0.72499999999999998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0.64700000000000002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0.44800000000000001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0.751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0.746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0.13400000000000001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0.94299999999999995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5.7000000000000002E-2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0.35599999999999998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0.19600000000000001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0.45800000000000002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0.69299999999999995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0.73399999999999999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0.13600000000000001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0.87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0.107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0.113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0.127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0.81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0.57299999999999995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0.49399999999999999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0.10100000000000001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0.61099999999999999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0.79600000000000004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0.50700000000000001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0.111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RANK(E1603,$E$2:$E$4135)</f>
        <v>1340</v>
      </c>
      <c r="G1603" s="20">
        <f t="shared" ref="G1603:G1666" si="51">PERCENTRANK($E$2:$E$4135,E1603)</f>
        <v>0.67100000000000004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0.70599999999999996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6.3E-2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4.1000000000000002E-2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0.64700000000000002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0.64700000000000002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0.82599999999999996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0.96799999999999997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7.1999999999999995E-2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0.85399999999999998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0.6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0.13100000000000001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0.128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0.61699999999999999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0.64700000000000002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6.3E-2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0.61699999999999999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0.64300000000000002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0.70799999999999996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0.68300000000000005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0.75600000000000001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0.48199999999999998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0.77200000000000002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0.42799999999999999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0.09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0.52800000000000002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0.13100000000000001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0.49399999999999999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0.60499999999999998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0.12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0.44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0.11799999999999999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0.68300000000000005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0.121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0.77500000000000002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0.45800000000000002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0.109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0.11799999999999999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0.52400000000000002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0.52800000000000002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4.1000000000000002E-2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0.51300000000000001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0.127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0.51300000000000001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0.44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0.126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5.7000000000000002E-2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0.44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0.59199999999999997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0.57299999999999995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0.5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0.63300000000000001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0.82599999999999996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0.84299999999999997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0.47799999999999998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0.39700000000000002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4.1000000000000002E-2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5.7000000000000002E-2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5.7000000000000002E-2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0.64700000000000002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0.39700000000000002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0.42899999999999999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7.2999999999999995E-2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0.73399999999999999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RANK(E1667,$E$2:$E$4135)</f>
        <v>2069</v>
      </c>
      <c r="G1667" s="20">
        <f t="shared" ref="G1667:G1730" si="53">PERCENTRANK($E$2:$E$4135,E1667)</f>
        <v>0.49399999999999999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0.90300000000000002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5.7000000000000002E-2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0.878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0.5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0.56899999999999995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0.51300000000000001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0.56399999999999995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0.69499999999999995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0.186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0.85199999999999998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0.16800000000000001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0.251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0.78100000000000003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0.29699999999999999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0.35499999999999998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0.84299999999999997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0.52800000000000002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0.161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0.79800000000000004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0.45800000000000002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0.28100000000000003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0.189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0.73599999999999999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0.58699999999999997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0.55600000000000005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0.79900000000000004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0.17499999999999999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0.82599999999999996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0.83699999999999997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0.56399999999999995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0.23300000000000001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0.82399999999999995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0.14299999999999999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0.14299999999999999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0.59399999999999997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0.44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0.14299999999999999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0.371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0.371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0.40600000000000003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0.38300000000000001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0.54600000000000004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0.872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0.94299999999999995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0.78100000000000003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0.38400000000000001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0.215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0.91200000000000003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0.19600000000000001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0.17100000000000001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0.61599999999999999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0.14299999999999999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0.747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0.55100000000000005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0.93799999999999994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0.16600000000000001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0.37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0.14299999999999999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0.45800000000000002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0.50900000000000001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0.193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0.42699999999999999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0.5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RANK(E1731,$E$2:$E$4135)</f>
        <v>3360</v>
      </c>
      <c r="G1731" s="20">
        <f t="shared" ref="G1731:G1794" si="55">PERCENTRANK($E$2:$E$4135,E1731)</f>
        <v>0.186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0.52800000000000002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0.66300000000000003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0.191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0.14299999999999999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0.77300000000000002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0.747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0.84299999999999997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0.22800000000000001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0.627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0.41799999999999998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0.80900000000000005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0.69099999999999995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0.92600000000000005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0.52500000000000002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0.51300000000000001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0.17799999999999999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0.45800000000000002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0.20699999999999999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0.85299999999999998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0.88700000000000001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0.17100000000000001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0.19500000000000001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0.252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0.49399999999999999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0.48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0.32700000000000001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0.49399999999999999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0.70599999999999996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0.55000000000000004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0.97199999999999998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0.17899999999999999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0.69699999999999995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0.16800000000000001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0.98699999999999999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0.17899999999999999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0.86099999999999999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0.99099999999999999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0.40400000000000003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0.79900000000000004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0.17499999999999999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0.96399999999999997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0.84899999999999998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0.89900000000000002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0.317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0.35899999999999999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0.47799999999999998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0.42899999999999999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0.95099999999999996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0.52800000000000002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0.86299999999999999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0.52800000000000002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0.64700000000000002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0.61699999999999999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0.51300000000000001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0.55600000000000005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0.35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0.92500000000000004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0.35599999999999998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0.73599999999999999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0.57299999999999995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0.23300000000000001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0.94299999999999995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0.14299999999999999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RANK(E1795,$E$2:$E$4135)</f>
        <v>3396</v>
      </c>
      <c r="G1795" s="20">
        <f t="shared" ref="G1795:G1858" si="57">PERCENTRANK($E$2:$E$4135,E1795)</f>
        <v>0.17499999999999999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0.82599999999999996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0.252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0.36799999999999999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0.14299999999999999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0.91600000000000004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0.252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0.19600000000000001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0.61699999999999999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0.97199999999999998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0.79900000000000004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0.75600000000000001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0.14299999999999999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0.92600000000000005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0.252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0.14299999999999999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0.16700000000000001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0.78100000000000003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0.61699999999999999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0.51900000000000002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0.252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0.81499999999999995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0.17499999999999999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0.376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0.14299999999999999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0.38300000000000001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0.159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0.72499999999999998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0.94299999999999995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0.159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0.88100000000000001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0.49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0.17100000000000001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0.72499999999999998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0.84099999999999997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0.18099999999999999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0.19600000000000001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0.34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0.628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0.97899999999999998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0.73099999999999998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0.59899999999999998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0.24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0.63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0.64700000000000002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0.41799999999999998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0.86199999999999999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0.61399999999999999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0.52500000000000002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0.76900000000000002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0.45800000000000002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0.752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0.14299999999999999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0.78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0.50900000000000001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0.41799999999999998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0.23300000000000001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0.376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0.32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0.189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0.57299999999999995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0.79800000000000004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0.63200000000000001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0.61099999999999999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RANK(E1859,$E$2:$E$4135)</f>
        <v>3476</v>
      </c>
      <c r="G1859" s="20">
        <f t="shared" ref="G1859:G1922" si="59">PERCENTRANK($E$2:$E$4135,E1859)</f>
        <v>0.14299999999999999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0.222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0.92600000000000005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0.86199999999999999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0.189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0.14299999999999999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0.36599999999999999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0.45100000000000001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0.91200000000000003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0.24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0.74399999999999999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0.193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0.755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0.17100000000000001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0.17899999999999999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0.252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0.17499999999999999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0.93100000000000005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0.49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0.82599999999999996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0.187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0.72399999999999998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0.17100000000000001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0.64700000000000002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0.41799999999999998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0.95299999999999996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0.217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0.70399999999999996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0.73599999999999999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0.58699999999999997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0.214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0.28000000000000003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0.30499999999999999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0.75600000000000001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0.55600000000000005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0.23200000000000001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0.14299999999999999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0.44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0.70199999999999996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0.70799999999999996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0.14299999999999999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0.14299999999999999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0.16800000000000001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0.14299999999999999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0.161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0.9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0.9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0.60799999999999998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0.45800000000000002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0.14299999999999999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0.78100000000000003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0.86299999999999999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0.80900000000000005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0.66800000000000004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0.16800000000000001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0.48199999999999998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0.14299999999999999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0.14299999999999999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0.16800000000000001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0.14299999999999999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0.161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0.161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0.161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0.14299999999999999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RANK(E1923,$E$2:$E$4135)</f>
        <v>790</v>
      </c>
      <c r="G1923" s="20">
        <f t="shared" ref="G1923:G1986" si="61">PERCENTRANK($E$2:$E$4135,E1923)</f>
        <v>0.79900000000000004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0.86299999999999999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0.161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0.23300000000000001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0.32700000000000001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0.18099999999999999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0.16800000000000001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0.78100000000000003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0.28799999999999998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0.98899999999999999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0.48199999999999998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0.18099999999999999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0.64700000000000002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0.99299999999999999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0.32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0.78100000000000003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0.252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0.44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0.45800000000000002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0.14299999999999999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0.93100000000000005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0.78100000000000003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0.66300000000000003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0.59199999999999997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0.59199999999999997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0.69699999999999995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0.19600000000000001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0.161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0.872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0.98599999999999999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0.16800000000000001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0.82199999999999995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0.18099999999999999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0.17499999999999999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0.17499999999999999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0.38400000000000001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0.18099999999999999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0.186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0.14299999999999999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0.189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0.20699999999999999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0.14299999999999999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0.60799999999999998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0.16800000000000001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0.23300000000000001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0.97899999999999998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0.34899999999999998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0.49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0.78100000000000003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0.17499999999999999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0.91600000000000004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0.33500000000000002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0.218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0.9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0.19400000000000001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0.40600000000000003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0.16700000000000001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0.33700000000000002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0.57299999999999995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0.191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0.70799999999999996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0.86499999999999999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0.161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0.73599999999999999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RANK(E1987,$E$2:$E$4135)</f>
        <v>3137</v>
      </c>
      <c r="G1987" s="20">
        <f t="shared" ref="G1987:G2050" si="63">PERCENTRANK($E$2:$E$4135,E1987)</f>
        <v>0.24099999999999999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0.54600000000000004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0.191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0.35499999999999998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0.82199999999999995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0.45500000000000002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0.75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0.16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0.69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0.24399999999999999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0.28799999999999998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0.436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0.19400000000000001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0.45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0.189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0.56899999999999995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0.437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0.40600000000000003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0.159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0.45800000000000002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0.79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0.79900000000000004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0.191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0.28100000000000003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0.872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0.161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0.77100000000000002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0.252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0.66700000000000004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0.19600000000000001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0.75600000000000001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0.93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0.64700000000000002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0.97699999999999998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0.69099999999999995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0.39200000000000002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0.70799999999999996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0.27300000000000002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0.753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0.16700000000000001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0.14299999999999999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0.64600000000000002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0.91600000000000004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0.91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0.72399999999999998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0.23300000000000001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0.252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0.23300000000000001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0.94799999999999995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0.996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0.42599999999999999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0.189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0.9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0.14299999999999999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0.872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0.64700000000000002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0.45800000000000002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0.159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0.17100000000000001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0.193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0.19600000000000001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0.61699999999999999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0.90400000000000003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0.18099999999999999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RANK(E2051,$E$2:$E$4135)</f>
        <v>3337</v>
      </c>
      <c r="G2051" s="20">
        <f t="shared" ref="G2051:G2114" si="65">PERCENTRANK($E$2:$E$4135,E2051)</f>
        <v>0.191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0.747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0.42899999999999999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0.6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0.70799999999999996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0.23300000000000001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0.21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0.89700000000000002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0.41799999999999998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0.85199999999999998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0.91400000000000003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0.17499999999999999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0.81299999999999994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0.39200000000000002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0.70799999999999996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0.161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0.42899999999999999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0.86399999999999999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0.44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0.82599999999999996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0.59699999999999998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0.81499999999999995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0.82599999999999996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0.14299999999999999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0.52800000000000002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0.14299999999999999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0.252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0.52100000000000002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0.14299999999999999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0.38500000000000001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0.14299999999999999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0.70799999999999996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0.94199999999999995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0.38500000000000001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0.14299999999999999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0.55100000000000005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0.38100000000000001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0.872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0.79900000000000004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0.95299999999999996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0.88700000000000001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0.85399999999999998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0.17499999999999999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0.14299999999999999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0.14299999999999999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0.97899999999999998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0.45800000000000002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0.36199999999999999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0.83599999999999997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0.16800000000000001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0.186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0.79300000000000004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0.161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0.57199999999999995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0.68300000000000005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0.93899999999999995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0.88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0.36199999999999999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0.437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0.161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0.39700000000000002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0.59599999999999997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0.218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0.85099999999999998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RANK(E2115,$E$2:$E$4135)</f>
        <v>1608</v>
      </c>
      <c r="G2115" s="20">
        <f t="shared" ref="G2115:G2178" si="67">PERCENTRANK($E$2:$E$4135,E2115)</f>
        <v>0.60799999999999998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0.252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0.49399999999999999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0.79900000000000004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0.85399999999999998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0.57299999999999995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0.90400000000000003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0.88100000000000001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0.81499999999999995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0.747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0.19600000000000001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0.36199999999999999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0.40600000000000003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0.73599999999999999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0.63300000000000001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0.52100000000000002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0.64700000000000002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0.34499999999999997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0.18099999999999999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0.14299999999999999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0.18099999999999999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0.78100000000000003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0.17100000000000001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0.99299999999999999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0.95299999999999996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0.14299999999999999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0.872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0.54500000000000004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0.18099999999999999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0.222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0.64700000000000002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0.189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0.34499999999999997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0.14299999999999999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0.82599999999999996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0.252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0.94299999999999995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0.55300000000000005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0.44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0.69699999999999995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0.70799999999999996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0.64100000000000001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0.88700000000000001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0.66800000000000004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0.48199999999999998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0.96199999999999997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0.57299999999999995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0.88700000000000001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0.56899999999999995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0.84299999999999997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0.36499999999999999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0.36099999999999999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0.36699999999999999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0.36199999999999999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0.95199999999999996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0.54600000000000004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0.999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0.16800000000000001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0.99299999999999999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0.90400000000000003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0.17100000000000001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0.89700000000000002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0.995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0.32400000000000001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RANK(E2179,$E$2:$E$4135)</f>
        <v>2315</v>
      </c>
      <c r="G2179" s="20">
        <f t="shared" ref="G2179:G2242" si="69">PERCENTRANK($E$2:$E$4135,E2179)</f>
        <v>0.437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0.40600000000000003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0.14299999999999999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0.97599999999999998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0.189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0.45800000000000002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0.49399999999999999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0.49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0.318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0.747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0.245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0.78100000000000003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0.28100000000000003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0.48199999999999998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0.33800000000000002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0.161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0.35599999999999998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0.29699999999999999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0.79100000000000004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0.629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0.68300000000000005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0.996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0.214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0.251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0.63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0.214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0.95899999999999996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0.17100000000000001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0.67100000000000004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0.70799999999999996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0.48199999999999998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0.19600000000000001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0.67900000000000005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0.14299999999999999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0.872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0.57299999999999995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0.14299999999999999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0.17100000000000001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0.79900000000000004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0.17100000000000001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0.40600000000000003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0.14299999999999999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0.75600000000000001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0.14299999999999999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0.45800000000000002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0.17100000000000001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0.73099999999999998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0.14299999999999999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0.17100000000000001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0.19600000000000001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0.14299999999999999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0.18099999999999999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0.18099999999999999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0.61299999999999999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0.17100000000000001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0.76900000000000002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0.17100000000000001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0.30499999999999999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0.9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0.61699999999999999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0.14299999999999999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0.14299999999999999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0.98299999999999998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0.95299999999999996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RANK(E2243,$E$2:$E$4135)</f>
        <v>3143</v>
      </c>
      <c r="G2243" s="20">
        <f t="shared" ref="G2243:G2306" si="71">PERCENTRANK($E$2:$E$4135,E2243)</f>
        <v>0.23300000000000001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0.98299999999999998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0.69099999999999995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0.99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0.188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0.23300000000000001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0.49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0.38500000000000001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0.91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0.9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0.41799999999999998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0.81399999999999995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0.49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0.90400000000000003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0.69499999999999995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0.14299999999999999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0.41799999999999998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0.18099999999999999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0.5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0.95899999999999996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0.88100000000000001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0.70799999999999996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0.23300000000000001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0.59699999999999998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0.70799999999999996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0.75600000000000001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0.73599999999999999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0.97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0.70799999999999996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0.5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0.48199999999999998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0.14299999999999999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0.72099999999999997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0.17899999999999999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0.161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0.6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0.66300000000000003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0.186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0.40300000000000002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0.28799999999999998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0.625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0.18099999999999999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0.55600000000000005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0.437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0.61399999999999999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0.17499999999999999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0.17899999999999999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0.42899999999999999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0.44900000000000001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0.252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0.17899999999999999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0.52100000000000002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0.40600000000000003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0.78100000000000003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0.185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0.221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0.187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0.49299999999999999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0.16700000000000001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0.19400000000000001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0.54500000000000004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0.188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0.68200000000000005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0.41799999999999998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RANK(E2307,$E$2:$E$4135)</f>
        <v>866</v>
      </c>
      <c r="G2307" s="20">
        <f t="shared" ref="G2307:G2370" si="73">PERCENTRANK($E$2:$E$4135,E2307)</f>
        <v>0.78100000000000003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0.57299999999999995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0.5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0.247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0.38500000000000001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0.58699999999999997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0.252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0.161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0.83499999999999996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0.63200000000000001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0.66800000000000004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0.84299999999999997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0.39700000000000002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0.52700000000000002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0.59899999999999998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0.59199999999999997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0.188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0.19400000000000001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0.16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0.88100000000000001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0.79600000000000004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0.98199999999999998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0.52800000000000002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0.24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0.39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0.75600000000000001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0.16600000000000001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0.14299999999999999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0.45800000000000002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0.188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0.17899999999999999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0.191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0.69699999999999995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0.14299999999999999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0.55600000000000005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0.19400000000000001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0.18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0.48199999999999998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0.24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0.97499999999999998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0.753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0.193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0.17499999999999999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0.75600000000000001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0.161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0.35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0.38100000000000001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0.39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0.79900000000000004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0.96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0.161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0.59699999999999998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0.40600000000000003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0.88700000000000001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0.16600000000000001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0.97599999999999998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0.72499999999999998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0.45800000000000002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0.14299999999999999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0.753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0.14299999999999999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0.39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0.54600000000000004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0.17499999999999999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RANK(E2371,$E$2:$E$4135)</f>
        <v>790</v>
      </c>
      <c r="G2371" s="20">
        <f t="shared" ref="G2371:G2434" si="75">PERCENTRANK($E$2:$E$4135,E2371)</f>
        <v>0.79900000000000004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0.14299999999999999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0.66800000000000004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0.50900000000000001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0.14299999999999999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0.5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0.64700000000000002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0.86499999999999999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0.97899999999999998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0.93100000000000005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0.91600000000000004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0.315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0.86499999999999999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0.14299999999999999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0.23300000000000001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0.161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0.23300000000000001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0.32300000000000001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0.81499999999999995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0.68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0.17499999999999999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0.96899999999999997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0.29699999999999999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0.14299999999999999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0.42899999999999999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0.92500000000000004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0.16800000000000001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0.61699999999999999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0.82599999999999996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0.57099999999999995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0.14299999999999999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0.40600000000000003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0.29699999999999999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0.248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0.52800000000000002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0.872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0.86499999999999999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0.48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0.20899999999999999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0.16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0.52800000000000002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0.67600000000000005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0.19500000000000001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0.19500000000000001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0.51300000000000001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0.188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0.187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0.252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0.54400000000000004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0.16700000000000001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0.73599999999999999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0.18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0.52800000000000002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0.48199999999999998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0.63300000000000001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0.83799999999999997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0.59599999999999997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0.73399999999999999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0.55600000000000005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0.22500000000000001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0.75600000000000001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0.85399999999999998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0.82599999999999996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0.14299999999999999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RANK(E2435,$E$2:$E$4135)</f>
        <v>1049</v>
      </c>
      <c r="G2435" s="20">
        <f t="shared" ref="G2435:G2498" si="77">PERCENTRANK($E$2:$E$4135,E2435)</f>
        <v>0.746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0.73399999999999999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0.627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0.95299999999999996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0.81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0.78100000000000003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0.81499999999999995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0.28100000000000003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0.18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0.40600000000000003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0.95899999999999996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0.64600000000000002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0.45800000000000002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0.83699999999999997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0.70799999999999996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0.55400000000000005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0.214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0.69299999999999995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0.88100000000000001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0.82599999999999996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0.247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0.14299999999999999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0.161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0.45800000000000002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0.67100000000000004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0.70799999999999996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0.96799999999999997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0.17499999999999999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0.19500000000000001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0.94299999999999995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0.16800000000000001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0.73599999999999999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0.63300000000000001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0.185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0.68300000000000005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0.75600000000000001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0.54400000000000004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0.69699999999999995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0.57299999999999995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0.81299999999999994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0.17100000000000001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0.77200000000000002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0.45600000000000002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0.52800000000000002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0.38500000000000001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0.70799999999999996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0.70799999999999996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0.185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0.63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0.77500000000000002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0.45800000000000002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0.185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0.60399999999999998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0.40600000000000003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0.5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0.22800000000000001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0.60799999999999998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0.38400000000000001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0.55200000000000005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0.41799999999999998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0.34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0.18099999999999999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0.315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0.42499999999999999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RANK(E2499,$E$2:$E$4135)</f>
        <v>1321</v>
      </c>
      <c r="G2499" s="20">
        <f t="shared" ref="G2499:G2562" si="79">PERCENTRANK($E$2:$E$4135,E2499)</f>
        <v>0.67900000000000005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0.64700000000000002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0.90400000000000003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0.85399999999999998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0.45800000000000002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0.161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0.161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0.161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0.68300000000000005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0.39700000000000002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0.215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0.21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0.18099999999999999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0.25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0.754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0.40600000000000003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0.70799999999999996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0.94099999999999995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0.60499999999999998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0.91600000000000004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0.88700000000000001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0.56899999999999995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0.79200000000000004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0.245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0.64700000000000002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0.29699999999999999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0.23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0.23300000000000001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0.21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0.252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0.21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0.51900000000000002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0.78100000000000003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0.51300000000000001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0.73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0.84299999999999997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0.77500000000000002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0.27100000000000002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0.88700000000000001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0.41799999999999998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0.60799999999999998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0.245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0.55600000000000005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0.21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0.82599999999999996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0.81499999999999995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0.312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0.79900000000000004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0.50700000000000001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0.66700000000000004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0.215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0.32700000000000001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0.24199999999999999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0.38100000000000001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0.215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0.69299999999999995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0.872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0.40400000000000003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0.60399999999999998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0.54600000000000004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0.39500000000000002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0.52800000000000002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0.81499999999999995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0.40600000000000003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RANK(E2563,$E$2:$E$4135)</f>
        <v>318</v>
      </c>
      <c r="G2563" s="20">
        <f t="shared" ref="G2563:G2626" si="81">PERCENTRANK($E$2:$E$4135,E2563)</f>
        <v>0.91600000000000004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0.626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0.30499999999999999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0.73299999999999998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0.376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0.34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0.215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0.19600000000000001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0.93799999999999994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0.93700000000000006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0.88700000000000001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0.19600000000000001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0.375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0.35099999999999998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0.45800000000000002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0.57299999999999995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0.69399999999999995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0.67600000000000005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0.22800000000000001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0.28100000000000003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0.82199999999999995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0.84299999999999997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0.56699999999999995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0.81499999999999995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0.23300000000000001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0.872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0.23300000000000001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0.96099999999999997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0.54600000000000004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0.19600000000000001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0.57299999999999995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0.59699999999999998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0.42499999999999999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0.45800000000000002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0.88700000000000001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0.28799999999999998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0.39200000000000002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0.32300000000000001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0.78100000000000003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0.629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0.72099999999999997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0.56799999999999995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0.60799999999999998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0.79300000000000004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0.32300000000000001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0.28799999999999998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0.93899999999999995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0.35399999999999998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0.88100000000000001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0.872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0.75600000000000001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0.83499999999999996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0.59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0.96399999999999997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0.91400000000000003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0.248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0.52700000000000002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0.52800000000000002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0.30099999999999999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0.75600000000000001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0.312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0.95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0.89700000000000002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0.66300000000000003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RANK(E2627,$E$2:$E$4135)</f>
        <v>1060</v>
      </c>
      <c r="G2627" s="20">
        <f t="shared" ref="G2627:G2690" si="83">PERCENTRANK($E$2:$E$4135,E2627)</f>
        <v>0.73599999999999999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0.42499999999999999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0.72499999999999998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0.93100000000000005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0.22600000000000001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0.64500000000000002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0.73599999999999999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0.96299999999999997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0.59099999999999997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0.95299999999999996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0.32700000000000001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0.88100000000000001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0.20699999999999999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0.22600000000000001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0.32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0.68300000000000005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0.92900000000000005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0.60499999999999998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0.218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0.96799999999999997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0.252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0.82599999999999996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0.35599999999999998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0.93100000000000005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0.42899999999999999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0.30499999999999999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0.30499999999999999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0.22600000000000001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0.78100000000000003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0.245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0.64100000000000001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0.39700000000000002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0.78100000000000003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0.38200000000000001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0.32600000000000001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0.51300000000000001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0.29299999999999998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0.79700000000000004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0.24199999999999999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0.72499999999999998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0.79900000000000004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0.73599999999999999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0.89700000000000002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0.61699999999999999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0.93100000000000005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0.89700000000000002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0.3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0.55600000000000005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0.248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0.19600000000000001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0.48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0.628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0.218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0.6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0.97899999999999998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0.45100000000000001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0.75600000000000001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0.36599999999999999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0.97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0.77900000000000003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0.70799999999999996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0.84899999999999998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0.752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0.84199999999999997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RANK(E2691,$E$2:$E$4135)</f>
        <v>3112</v>
      </c>
      <c r="G2691" s="20">
        <f t="shared" ref="G2691:G2754" si="85">PERCENTRANK($E$2:$E$4135,E2691)</f>
        <v>0.245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0.84199999999999997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0.36599999999999999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0.60799999999999998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0.45800000000000002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0.51200000000000001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0.222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0.72499999999999998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0.66300000000000003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0.32700000000000001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0.57299999999999995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0.745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0.14299999999999999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0.45200000000000001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0.45800000000000002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0.30499999999999999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0.89600000000000002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0.44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0.97899999999999998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0.55600000000000005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0.22500000000000001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0.6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0.82599999999999996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0.36499999999999999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0.81499999999999995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0.19600000000000001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0.22600000000000001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0.40600000000000003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0.221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0.45800000000000002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0.22900000000000001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0.79300000000000004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0.32500000000000001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0.45800000000000002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0.79100000000000004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0.24299999999999999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0.82599999999999996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0.84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0.28000000000000003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0.79900000000000004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0.40600000000000003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0.27900000000000003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0.66700000000000004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0.64300000000000002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0.90400000000000003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0.28000000000000003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0.38100000000000001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0.72099999999999997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0.72499999999999998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0.251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0.21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0.55200000000000005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0.60299999999999998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0.9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0.90400000000000003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0.21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0.69699999999999995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0.52800000000000002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0.252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0.85399999999999998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0.81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0.66800000000000004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0.44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0.56299999999999994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RANK(E2755,$E$2:$E$4135)</f>
        <v>3250</v>
      </c>
      <c r="G2755" s="20">
        <f t="shared" ref="G2755:G2818" si="87">PERCENTRANK($E$2:$E$4135,E2755)</f>
        <v>0.21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0.21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0.21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0.21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0.21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0.19600000000000001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0.88700000000000001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0.218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0.252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0.64600000000000002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0.78100000000000003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0.98899999999999999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0.42899999999999999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0.30499999999999999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0.68300000000000005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0.23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0.99299999999999999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0.70799999999999996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0.19600000000000001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0.91600000000000004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0.70799999999999996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0.68300000000000005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0.93100000000000005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0.437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0.79900000000000004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0.77100000000000002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0.871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0.59199999999999997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0.82199999999999995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0.248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0.98599999999999999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0.28799999999999998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0.314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0.22800000000000001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0.217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0.23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0.24399999999999999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0.40400000000000003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0.24099999999999999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0.23300000000000001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0.248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0.218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0.19600000000000001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0.23100000000000001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0.27300000000000002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0.14299999999999999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0.22600000000000001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0.222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0.64700000000000002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0.19600000000000001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0.64300000000000002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0.56699999999999995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0.23300000000000001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0.47699999999999998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0.86499999999999999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0.29499999999999998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0.73599999999999999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0.371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0.50800000000000001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0.64100000000000001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0.311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0.315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0.64700000000000002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0.82199999999999995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RANK(E2819,$E$2:$E$4135)</f>
        <v>2152</v>
      </c>
      <c r="G2819" s="20">
        <f t="shared" ref="G2819:G2882" si="89">PERCENTRANK($E$2:$E$4135,E2819)</f>
        <v>0.47799999999999998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0.872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0.75600000000000001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0.40600000000000003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0.38500000000000001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0.32300000000000001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0.74399999999999999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0.373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0.36599999999999999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0.35799999999999998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0.45800000000000002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0.37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0.36099999999999999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0.45800000000000002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0.93100000000000005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0.90400000000000003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0.48199999999999998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0.87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0.81499999999999995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0.34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0.69299999999999995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0.21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0.72099999999999997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0.22600000000000001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0.23300000000000001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0.75600000000000001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0.36799999999999999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0.97399999999999998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0.69699999999999995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0.23300000000000001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0.76900000000000002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0.49399999999999999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0.19600000000000001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0.879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0.96499999999999997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0.23300000000000001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0.218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0.32700000000000001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0.373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0.86499999999999999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0.96899999999999997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0.57299999999999995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0.91200000000000003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0.97199999999999998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0.52500000000000002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0.90400000000000003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0.81299999999999994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0.20699999999999999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0.98799999999999999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0.30499999999999999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0.57299999999999995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0.77500000000000002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0.93899999999999995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0.21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0.222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0.99099999999999999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0.98899999999999999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0.747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0.69699999999999995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0.79900000000000004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0.222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0.64300000000000002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0.33700000000000002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0.98599999999999999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RANK(E2883,$E$2:$E$4135)</f>
        <v>350</v>
      </c>
      <c r="G2883" s="20">
        <f t="shared" ref="G2883:G2946" si="91">PERCENTRANK($E$2:$E$4135,E2883)</f>
        <v>0.91500000000000004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0.78100000000000003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0.93799999999999994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0.57299999999999995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0.52800000000000002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0.96099999999999997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0.216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0.67900000000000005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0.52800000000000002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0.84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0.20699999999999999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0.32200000000000001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0.19600000000000001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0.30499999999999999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0.29599999999999999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0.54600000000000004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0.222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0.28100000000000003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0.63300000000000001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0.216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0.19600000000000001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0.52800000000000002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0.216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0.91200000000000003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0.41799999999999998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0.54600000000000004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0.63300000000000001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0.19600000000000001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0.45800000000000002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0.23200000000000001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0.19600000000000001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0.216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0.372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0.59499999999999997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0.45600000000000002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0.55600000000000005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0.75600000000000001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0.54500000000000004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0.44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0.19600000000000001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0.88700000000000001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0.19600000000000001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0.57199999999999995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0.248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0.85399999999999998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0.73099999999999998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0.52500000000000002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0.6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0.63300000000000001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0.218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0.21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0.89600000000000002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0.42899999999999999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0.23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0.42899999999999999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0.19600000000000001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0.88700000000000001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0.19600000000000001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0.218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0.90400000000000003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0.58899999999999997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0.39700000000000002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0.69699999999999995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0.73599999999999999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RANK(E2947,$E$2:$E$4135)</f>
        <v>3014</v>
      </c>
      <c r="G2947" s="20">
        <f t="shared" ref="G2947:G3010" si="93">PERCENTRANK($E$2:$E$4135,E2947)</f>
        <v>0.252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0.36799999999999999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0.68300000000000005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0.245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0.50900000000000001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0.23300000000000001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0.252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0.23300000000000001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0.23300000000000001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0.19600000000000001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0.252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0.99299999999999999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0.95299999999999996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0.245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0.70799999999999996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0.61699999999999999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0.35599999999999998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0.19600000000000001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0.23300000000000001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0.30499999999999999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0.28799999999999998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0.82599999999999996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0.36199999999999999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0.373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0.52800000000000002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0.19600000000000001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0.95299999999999996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0.34799999999999998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0.56899999999999995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0.33300000000000002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0.64300000000000002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0.95299999999999996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0.57299999999999995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0.83599999999999997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0.97099999999999997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0.45200000000000001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0.95299999999999996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0.66700000000000004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0.20699999999999999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0.44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0.38400000000000001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0.371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0.91600000000000004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0.33900000000000002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0.38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0.88700000000000001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0.66300000000000003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0.999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0.997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0.34799999999999998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0.81499999999999995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0.995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0.997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0.91600000000000004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0.39700000000000002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0.27100000000000002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0.81499999999999995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0.376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0.216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0.22900000000000001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0.66600000000000004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0.35499999999999998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0.22800000000000001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0.218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RANK(E3011,$E$2:$E$4135)</f>
        <v>742</v>
      </c>
      <c r="G3011" s="20">
        <f t="shared" ref="G3011:G3074" si="95">PERCENTRANK($E$2:$E$4135,E3011)</f>
        <v>0.81499999999999995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0.36499999999999999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0.25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0.14299999999999999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0.27300000000000002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0.14299999999999999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0.20699999999999999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0.40600000000000003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0.70799999999999996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0.23200000000000001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0.64500000000000002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0.66200000000000003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0.249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0.55400000000000005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0.21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0.19600000000000001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0.34499999999999997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0.30299999999999999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0.24399999999999999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0.89700000000000002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0.79300000000000004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0.73599999999999999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0.48199999999999998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0.376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0.48199999999999998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0.86499999999999999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0.64700000000000002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0.30499999999999999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0.82599999999999996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0.222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0.222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0.222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0.19600000000000001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0.222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0.56499999999999995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0.61099999999999999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0.23300000000000001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0.54600000000000004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0.45600000000000002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0.222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0.23300000000000001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0.222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0.32700000000000001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0.51300000000000001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0.39700000000000002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0.23300000000000001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0.252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0.69499999999999995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0.23300000000000001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0.222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0.87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0.75600000000000001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0.19600000000000001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0.52100000000000002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0.252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0.42899999999999999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0.42899999999999999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0.19600000000000001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0.98299999999999998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0.98699999999999999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0.24399999999999999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0.98299999999999998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0.73599999999999999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0.24199999999999999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RANK(E3075,$E$2:$E$4135)</f>
        <v>1555</v>
      </c>
      <c r="G3075" s="20">
        <f t="shared" ref="G3075:G3138" si="97">PERCENTRANK($E$2:$E$4135,E3075)</f>
        <v>0.61699999999999999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0.998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0.35199999999999998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0.51300000000000001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0.93100000000000005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0.34499999999999997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0.90400000000000003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0.75600000000000001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0.222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0.95899999999999996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0.30499999999999999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0.40600000000000003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0.97699999999999998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0.39700000000000002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0.78100000000000003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0.97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0.252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0.61699999999999999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0.29299999999999998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0.30099999999999999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0.5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0.73599999999999999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0.28100000000000003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0.45800000000000002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0.245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0.252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0.84299999999999997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0.747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0.66200000000000003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0.52800000000000002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0.30499999999999999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0.35899999999999999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0.57299999999999995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0.93899999999999995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0.55600000000000005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0.51900000000000002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0.30499999999999999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0.44900000000000001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0.67600000000000005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0.312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0.22800000000000001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0.48899999999999999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0.245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0.45100000000000001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0.29699999999999999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0.38900000000000001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0.25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0.50700000000000001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0.27300000000000002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0.57299999999999995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0.251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0.45800000000000002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0.66800000000000004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0.29499999999999998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0.87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0.64700000000000002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0.50900000000000001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0.216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0.64700000000000002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0.66300000000000003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0.88100000000000001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0.77500000000000002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0.27100000000000002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0.82599999999999996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RANK(E3139,$E$2:$E$4135)</f>
        <v>2803</v>
      </c>
      <c r="G3139" s="20">
        <f t="shared" ref="G3139:G3202" si="99">PERCENTRANK($E$2:$E$4135,E3139)</f>
        <v>0.32200000000000001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0.51300000000000001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0.25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0.63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0.79300000000000004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0.63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0.54600000000000004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0.45800000000000002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0.31900000000000001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0.217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0.30099999999999999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0.84099999999999997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0.98799999999999999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0.63300000000000001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0.81499999999999995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0.47799999999999998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0.24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0.19600000000000001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0.29499999999999998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0.77500000000000002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0.82599999999999996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0.52800000000000002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0.221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0.67100000000000004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0.79900000000000004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0.34200000000000003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0.33400000000000002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0.52800000000000002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0.34399999999999997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0.312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0.32500000000000001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0.248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0.79900000000000004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0.45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0.37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0.51300000000000001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0.44900000000000001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0.98799999999999999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0.36799999999999999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0.72299999999999998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0.40600000000000003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0.23200000000000001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0.99199999999999999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0.72499999999999998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0.20699999999999999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0.56499999999999995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0.86299999999999999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0.20699999999999999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0.94299999999999995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0.23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0.85399999999999998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0.68300000000000005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0.28799999999999998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0.79200000000000004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0.82099999999999995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0.20699999999999999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0.52800000000000002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0.75600000000000001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0.98299999999999998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0.19600000000000001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0.93100000000000005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0.52700000000000002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0.29699999999999999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0.19600000000000001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RANK(E3203,$E$2:$E$4135)</f>
        <v>1886</v>
      </c>
      <c r="G3203" s="20">
        <f t="shared" ref="G3203:G3266" si="101">PERCENTRANK($E$2:$E$4135,E3203)</f>
        <v>0.52800000000000002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0.19600000000000001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0.55600000000000005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0.29299999999999998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0.33500000000000002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0.66700000000000004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0.79700000000000004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0.96899999999999997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0.19600000000000001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0.36099999999999999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0.22600000000000001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0.19600000000000001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0.34300000000000003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0.19600000000000001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0.94799999999999995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0.66800000000000004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0.248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0.19600000000000001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0.48199999999999998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0.33700000000000002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0.91600000000000004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0.87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0.61699999999999999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0.67100000000000004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0.28699999999999998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0.75600000000000001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0.5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0.40400000000000003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0.29299999999999998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0.28000000000000003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0.61399999999999999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0.61399999999999999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0.57299999999999995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0.624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0.316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0.52800000000000002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0.48199999999999998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0.64700000000000002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0.88600000000000001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0.27800000000000002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0.64600000000000002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0.61699999999999999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0.45800000000000002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0.63300000000000001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0.24299999999999999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0.79100000000000004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0.76900000000000002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0.96499999999999997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0.88700000000000001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0.24199999999999999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0.218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0.89700000000000002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0.88100000000000001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0.64300000000000002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0.52800000000000002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0.19600000000000001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0.27300000000000002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0.77300000000000002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0.68100000000000005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0.93100000000000005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0.24099999999999999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0.27100000000000002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0.67100000000000004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0.29199999999999998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RANK(E3267,$E$2:$E$4135)</f>
        <v>842</v>
      </c>
      <c r="G3267" s="20">
        <f t="shared" ref="G3267:G3330" si="103">PERCENTRANK($E$2:$E$4135,E3267)</f>
        <v>0.79600000000000004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0.85399999999999998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0.315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0.19600000000000001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0.218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0.84299999999999997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0.21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0.245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0.22900000000000001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0.57299999999999995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0.63300000000000001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0.314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0.94299999999999995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0.40600000000000003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0.626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0.91600000000000004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0.85399999999999998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0.32700000000000001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0.61699999999999999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0.25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0.40600000000000003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0.75600000000000001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0.252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0.85399999999999998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0.69499999999999995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0.64700000000000002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0.70599999999999996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0.24099999999999999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0.94199999999999995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0.252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0.77200000000000002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0.23100000000000001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0.52800000000000002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0.85399999999999998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0.64700000000000002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0.252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0.745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0.88700000000000001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0.32400000000000001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0.84299999999999997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0.63300000000000001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0.5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0.499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0.70799999999999996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0.70299999999999996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0.60799999999999998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0.39700000000000002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0.36399999999999999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0.81200000000000006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0.93100000000000005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0.57299999999999995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0.88700000000000001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0.27700000000000002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0.30099999999999999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0.22600000000000001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0.27700000000000002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0.27300000000000002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0.91500000000000004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0.747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0.437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0.61699999999999999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0.70599999999999996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0.81399999999999995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0.45800000000000002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RANK(E3331,$E$2:$E$4135)</f>
        <v>118</v>
      </c>
      <c r="G3331" s="20">
        <f t="shared" ref="G3331:G3394" si="105">PERCENTRANK($E$2:$E$4135,E3331)</f>
        <v>0.97099999999999997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0.77900000000000003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0.94799999999999995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0.88100000000000001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0.85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0.32600000000000001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0.68300000000000005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0.45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0.32700000000000001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0.48199999999999998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0.28100000000000003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0.317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0.32700000000000001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0.90400000000000003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0.36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0.88700000000000001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0.30099999999999999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0.252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0.753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0.67100000000000004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0.55600000000000005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0.31900000000000001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0.90400000000000003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0.82599999999999996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0.373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0.88100000000000001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0.61099999999999999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0.75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0.73599999999999999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0.35299999999999998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0.37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0.68300000000000005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0.70799999999999996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0.77200000000000002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0.35799999999999998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0.28799999999999998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0.45800000000000002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0.73599999999999999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0.747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0.82599999999999996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0.52800000000000002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0.70499999999999996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0.252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0.39700000000000002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0.94799999999999995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0.45800000000000002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0.41799999999999998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0.93100000000000005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0.93899999999999995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0.94899999999999995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0.34499999999999997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0.52800000000000002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0.317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0.32600000000000001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0.36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0.72099999999999997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0.30499999999999999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0.85399999999999998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0.9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0.34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0.28799999999999998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0.36699999999999999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0.82599999999999996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0.70799999999999996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RANK(E3395,$E$2:$E$4135)</f>
        <v>1398</v>
      </c>
      <c r="G3395" s="20">
        <f t="shared" ref="G3395:G3458" si="107">PERCENTRANK($E$2:$E$4135,E3395)</f>
        <v>0.64700000000000002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0.91100000000000003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0.93100000000000005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0.35299999999999998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0.33400000000000002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0.35399999999999998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0.95299999999999996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0.61099999999999999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0.312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0.77800000000000002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0.66800000000000004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0.39700000000000002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0.27100000000000002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0.375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0.55600000000000005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0.34499999999999997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0.85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0.59499999999999997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0.35199999999999998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0.28100000000000003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0.70399999999999996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0.29299999999999998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0.85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0.6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0.52100000000000002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0.437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0.63300000000000001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0.89600000000000002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0.75600000000000001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0.50900000000000001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0.64700000000000002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0.32700000000000001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0.93100000000000005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0.373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0.56899999999999995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0.747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0.96499999999999997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0.38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0.95299999999999996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0.92600000000000005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0.86299999999999999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0.66300000000000003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0.40600000000000003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0.50700000000000001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0.75600000000000001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0.93100000000000005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0.35299999999999998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0.28100000000000003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0.82599999999999996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0.72299999999999998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0.64700000000000002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0.27300000000000002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0.94899999999999995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0.72499999999999998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0.69699999999999995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0.95299999999999996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0.33500000000000002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0.45200000000000001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0.32700000000000001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0.312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0.33700000000000002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0.252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0.61699999999999999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0.70799999999999996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RANK(E3459,$E$2:$E$4135)</f>
        <v>1807</v>
      </c>
      <c r="G3459" s="20">
        <f t="shared" ref="G3459:G3522" si="109">PERCENTRANK($E$2:$E$4135,E3459)</f>
        <v>0.55600000000000005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0.42899999999999999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0.88100000000000001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0.68300000000000005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0.252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0.35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0.64100000000000001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0.252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0.252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0.437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0.60499999999999998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0.61699999999999999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0.36799999999999999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0.75600000000000001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0.73599999999999999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0.312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0.79900000000000004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0.90400000000000003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0.376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0.28799999999999998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0.28100000000000003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0.5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0.34399999999999997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0.57299999999999995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0.29599999999999999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0.56399999999999995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0.75600000000000001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0.30499999999999999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0.51200000000000001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0.52800000000000002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0.55500000000000005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0.70499999999999996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0.75600000000000001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0.70599999999999996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0.52500000000000002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0.872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0.82599999999999996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0.88700000000000001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0.75600000000000001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0.252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0.34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0.38500000000000001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0.88700000000000001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0.38500000000000001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0.252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0.45800000000000002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0.56299999999999994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0.35599999999999998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0.83799999999999997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0.79800000000000004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0.49399999999999999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0.86499999999999999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0.78100000000000003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0.36199999999999999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0.51300000000000001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0.57299999999999995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0.437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0.90400000000000003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0.48199999999999998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0.57299999999999995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0.52800000000000002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0.252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0.91600000000000004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0.34799999999999998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RANK(E3523,$E$2:$E$4135)</f>
        <v>2375</v>
      </c>
      <c r="G3523" s="20">
        <f t="shared" ref="G3523:G3586" si="111">PERCENTRANK($E$2:$E$4135,E3523)</f>
        <v>0.41799999999999998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0.68300000000000005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0.73599999999999999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0.49399999999999999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0.93899999999999995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0.52800000000000002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0.88700000000000001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0.30399999999999999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0.33400000000000002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0.376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0.45100000000000001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0.59599999999999997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0.34399999999999997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0.88600000000000001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0.30099999999999999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0.78100000000000003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0.5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0.6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0.51900000000000002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0.27800000000000002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0.68300000000000005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0.29699999999999999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0.36699999999999999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0.95299999999999996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0.41799999999999998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0.85399999999999998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0.252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0.27300000000000002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0.72499999999999998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0.252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0.27300000000000002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0.28100000000000003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0.753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0.28100000000000003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0.9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0.252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0.252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0.9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0.6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0.27300000000000002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0.747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0.59699999999999998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0.28100000000000003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0.40600000000000003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0.55600000000000005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0.75600000000000001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0.58799999999999997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0.28100000000000003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0.28100000000000003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0.90400000000000003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0.28100000000000003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0.27300000000000002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0.72099999999999997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0.96499999999999997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0.252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0.42899999999999999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0.72299999999999998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0.99099999999999999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0.252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0.61699999999999999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0.56899999999999995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0.75600000000000001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0.48199999999999998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0.28100000000000003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RANK(E3587,$E$2:$E$4135)</f>
        <v>216</v>
      </c>
      <c r="G3587" s="20">
        <f t="shared" ref="G3587:G3650" si="113">PERCENTRANK($E$2:$E$4135,E3587)</f>
        <v>0.94299999999999995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0.45800000000000002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0.96499999999999997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0.29699999999999999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0.91600000000000004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0.872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0.86499999999999999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0.32700000000000001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0.29299999999999998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0.29699999999999999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0.96299999999999997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0.96199999999999997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0.35599999999999998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0.98299999999999998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0.5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0.32700000000000001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0.61399999999999999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0.29599999999999999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0.312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0.252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0.33200000000000002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0.91600000000000004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0.317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0.84199999999999997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0.30099999999999999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0.30099999999999999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0.50900000000000001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0.29299999999999998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0.32400000000000001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0.28799999999999998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0.3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0.63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0.52800000000000002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0.29699999999999999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0.57099999999999995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0.30099999999999999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0.85399999999999998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0.375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0.34399999999999997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0.372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0.51900000000000002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0.52700000000000002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0.75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0.36799999999999999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0.64700000000000002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0.32400000000000001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0.88700000000000001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0.85399999999999998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0.39100000000000001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0.36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0.745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0.69099999999999995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0.75600000000000001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0.51200000000000001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0.376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0.52800000000000002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0.93899999999999995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0.48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0.27100000000000002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0.86499999999999999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0.315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0.35299999999999998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0.315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0.34499999999999997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RANK(E3651,$E$2:$E$4135)</f>
        <v>948</v>
      </c>
      <c r="G3651" s="20">
        <f t="shared" ref="G3651:G3714" si="115">PERCENTRANK($E$2:$E$4135,E3651)</f>
        <v>0.76900000000000002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0.70299999999999996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0.28699999999999998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0.97199999999999998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0.75600000000000001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0.63300000000000001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0.52600000000000002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0.88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0.34499999999999997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0.42899999999999999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0.99299999999999999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0.27700000000000002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0.35599999999999998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0.437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0.36799999999999999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0.27100000000000002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0.34499999999999997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0.28699999999999998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0.77500000000000002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0.45800000000000002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0.96499999999999997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0.96499999999999997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0.64700000000000002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0.39700000000000002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0.96299999999999997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0.39700000000000002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0.78100000000000003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0.98599999999999999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0.27300000000000002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0.38300000000000001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0.69099999999999995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0.96099999999999997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0.98899999999999999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0.34499999999999997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0.998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0.70799999999999996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0.88700000000000001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0.70799999999999996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0.73099999999999998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0.98899999999999999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0.70799999999999996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0.84299999999999997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0.52800000000000002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0.60499999999999998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0.69699999999999995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0.96499999999999997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0.34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0.73299999999999998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0.45800000000000002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0.81499999999999995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0.32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0.88700000000000001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0.318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0.56499999999999995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0.36399999999999999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0.54600000000000004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0.70299999999999996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0.27800000000000002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0.55400000000000005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0.52100000000000002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0.35199999999999998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0.39200000000000002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0.68300000000000005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0.252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RANK(E3715,$E$2:$E$4135)</f>
        <v>1658</v>
      </c>
      <c r="G3715" s="20">
        <f t="shared" ref="G3715:G3778" si="117">PERCENTRANK($E$2:$E$4135,E3715)</f>
        <v>0.59699999999999998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0.27800000000000002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0.45800000000000002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0.63300000000000001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0.34499999999999997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0.32700000000000001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0.252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0.5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0.52800000000000002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0.48199999999999998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0.30499999999999999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0.32700000000000001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0.79900000000000004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0.41799999999999998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0.33600000000000002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0.81499999999999995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0.30499999999999999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0.28100000000000003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0.88700000000000001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0.29299999999999998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0.42899999999999999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0.67800000000000005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0.91100000000000003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0.92600000000000005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0.29699999999999999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0.82599999999999996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0.64600000000000002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0.33700000000000002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0.252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0.31900000000000001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0.90400000000000003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0.57299999999999995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0.28100000000000003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0.52800000000000002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0.34499999999999997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0.96499999999999997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0.57299999999999995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0.67100000000000004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0.30499999999999999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0.371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0.28100000000000003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0.30499999999999999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0.90400000000000003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0.27300000000000002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0.34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0.45800000000000002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0.67100000000000004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0.30499999999999999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0.35599999999999998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0.373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0.57299999999999995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0.32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0.36799999999999999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0.35299999999999998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0.41799999999999998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0.28799999999999998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0.252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0.32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0.85399999999999998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0.57299999999999995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0.99299999999999999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0.84199999999999997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0.91600000000000004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0.72099999999999997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RANK(E3779,$E$2:$E$4135)</f>
        <v>3014</v>
      </c>
      <c r="G3779" s="20">
        <f t="shared" ref="G3779:G3842" si="119">PERCENTRANK($E$2:$E$4135,E3779)</f>
        <v>0.252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0.60799999999999998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0.48199999999999998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0.63300000000000001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0.45200000000000001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0.32700000000000001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0.82599999999999996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0.33600000000000002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0.95299999999999996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0.28599999999999998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0.39700000000000002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0.33600000000000002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0.99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0.79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0.91600000000000004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0.56399999999999995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0.96499999999999997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0.97199999999999998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0.29199999999999998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0.375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0.57299999999999995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0.77400000000000002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0.36099999999999999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0.57299999999999995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0.99299999999999999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0.97499999999999998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0.81499999999999995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0.99099999999999999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0.99199999999999999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0.68300000000000005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0.36499999999999999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0.28699999999999998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0.373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0.872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0.27900000000000003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0.55200000000000005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0.29199999999999998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0.69299999999999995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0.30399999999999999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0.93100000000000005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0.318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0.52800000000000002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0.52800000000000002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0.32600000000000001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0.79200000000000004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0.75600000000000001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0.69499999999999995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0.312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0.375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0.31900000000000001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0.48199999999999998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0.38200000000000001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0.45800000000000002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0.33900000000000002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0.56699999999999995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0.68300000000000005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0.98299999999999998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0.83799999999999997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0.36399999999999999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0.5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0.754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0.9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0.41599999999999998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0.30499999999999999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RANK(E3843,$E$2:$E$4135)</f>
        <v>625</v>
      </c>
      <c r="G3843" s="20">
        <f t="shared" ref="G3843:G3906" si="121">PERCENTRANK($E$2:$E$4135,E3843)</f>
        <v>0.84299999999999997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0.252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0.39100000000000001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0.49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0.28799999999999998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0.77100000000000002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0.60499999999999998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0.88700000000000001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0.82599999999999996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0.77500000000000002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0.32700000000000001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0.72099999999999997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0.30499999999999999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0.52800000000000002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0.28799999999999998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0.63300000000000001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0.63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0.30499999999999999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0.32700000000000001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0.28799999999999998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0.82599999999999996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0.252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0.252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0.57299999999999995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0.376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0.95299999999999996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0.85399999999999998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0.73599999999999999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0.34300000000000003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0.34899999999999998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0.252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0.69499999999999995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0.44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0.99199999999999999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0.252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0.998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0.85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0.998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0.33900000000000002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0.252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0.54600000000000004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0.48899999999999999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0.45200000000000001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0.93100000000000005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0.252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0.57099999999999995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0.90400000000000003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0.252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0.252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0.86499999999999999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0.252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0.95299999999999996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0.72499999999999998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0.57299999999999995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0.34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0.31900000000000001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0.34499999999999997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0.72499999999999998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0.34300000000000003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0.79900000000000004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0.34300000000000003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0.252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0.86499999999999999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0.45200000000000001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RANK(E3907,$E$2:$E$4135)</f>
        <v>662</v>
      </c>
      <c r="G3907" s="20">
        <f t="shared" ref="G3907:G3970" si="123">PERCENTRANK($E$2:$E$4135,E3907)</f>
        <v>0.83799999999999997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0.625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0.34899999999999998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0.33600000000000002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0.70799999999999996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0.312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0.93100000000000005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0.60499999999999998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0.31900000000000001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0.49399999999999999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0.45800000000000002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0.64700000000000002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0.75600000000000001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0.79300000000000004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0.35399999999999998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0.34499999999999997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0.45700000000000002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0.33600000000000002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0.79900000000000004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0.45800000000000002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0.61399999999999999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0.61099999999999999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0.6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0.30099999999999999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0.41799999999999998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0.33500000000000002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0.90300000000000002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0.80900000000000005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0.75600000000000001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0.27700000000000002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0.41599999999999998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0.50700000000000001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0.88100000000000001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0.317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0.57299999999999995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0.73599999999999999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0.54600000000000004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0.82599999999999996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0.63300000000000001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0.34899999999999998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0.32400000000000001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0.72499999999999998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0.33300000000000002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0.27900000000000003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0.55400000000000005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0.42899999999999999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0.64100000000000001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0.45800000000000002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0.996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0.33400000000000002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0.33300000000000002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0.40600000000000003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0.79900000000000004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0.99199999999999999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0.81499999999999995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0.79900000000000004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0.30399999999999999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0.34200000000000003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0.33200000000000002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0.55600000000000005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0.29599999999999999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0.33700000000000002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0.82599999999999996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0.60499999999999998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RANK(E3971,$E$2:$E$4135)</f>
        <v>2585</v>
      </c>
      <c r="G3971" s="20">
        <f t="shared" ref="G3971:G4034" si="125">PERCENTRANK($E$2:$E$4135,E3971)</f>
        <v>0.374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0.628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0.36699999999999999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0.5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0.3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0.40600000000000003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0.27100000000000002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0.79900000000000004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0.49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0.64300000000000002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0.624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0.69699999999999995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0.45800000000000002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0.38100000000000001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0.73599999999999999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0.42899999999999999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0.90400000000000003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0.97199999999999998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0.70799999999999996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0.30499999999999999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0.79900000000000004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0.89700000000000002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0.95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0.96499999999999997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0.27300000000000002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0.42899999999999999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0.92600000000000005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0.78100000000000003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0.33700000000000002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0.86299999999999999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0.82099999999999995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0.75600000000000001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0.98299999999999998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0.35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0.49399999999999999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0.252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0.45800000000000002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0.64700000000000002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0.35899999999999999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0.50900000000000001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0.77500000000000002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0.85199999999999998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0.97199999999999998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0.67100000000000004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0.36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0.35299999999999998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0.95899999999999996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0.371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0.32400000000000001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0.30499999999999999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0.35899999999999999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0.95299999999999996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0.84299999999999997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0.45800000000000002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0.96099999999999997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0.35399999999999998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0.35899999999999999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0.30499999999999999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0.32700000000000001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0.98199999999999998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0.252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0.252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0.70799999999999996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0.872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RANK(E4035,$E$2:$E$4135)</f>
        <v>2680</v>
      </c>
      <c r="G4035" s="20">
        <f t="shared" ref="G4035:G4098" si="127">PERCENTRANK($E$2:$E$4135,E4035)</f>
        <v>0.35099999999999998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0.72499999999999998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0.75600000000000001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0.32700000000000001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0.32200000000000001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0.27700000000000002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0.63300000000000001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0.35199999999999998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0.69499999999999995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0.45800000000000002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0.84299999999999997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0.3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0.52500000000000002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0.55600000000000005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0.3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0.52800000000000002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0.29399999999999998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0.64700000000000002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0.94299999999999995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0.40600000000000003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0.52700000000000002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0.82599999999999996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0.27300000000000002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0.81399999999999995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0.56499999999999995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0.97199999999999998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0.28699999999999998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0.28100000000000003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0.94299999999999995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0.59699999999999998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0.88700000000000001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0.64700000000000002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0.996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0.55600000000000005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0.32700000000000001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0.69699999999999995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0.629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0.42699999999999999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0.627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0.40600000000000003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0.92600000000000005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0.40600000000000003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0.34200000000000003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0.66200000000000003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0.28599999999999998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0.59199999999999997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0.94299999999999995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0.85399999999999998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0.50900000000000001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0.35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0.91600000000000004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0.872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0.28000000000000003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0.77300000000000002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0.29499999999999998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0.64700000000000002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0.70799999999999996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0.33300000000000002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0.35099999999999998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0.82599999999999996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0.33900000000000002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0.52800000000000002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0.85399999999999998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0.64700000000000002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RANK(E4099,$E$2:$E$4135)</f>
        <v>681</v>
      </c>
      <c r="G4099" s="20">
        <f t="shared" ref="G4099:G4135" si="129">PERCENTRANK($E$2:$E$4135,E4099)</f>
        <v>0.82599999999999996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0.314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0.96499999999999997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0.56699999999999995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0.69699999999999995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0.30399999999999999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0.5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0.55300000000000005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0.32200000000000001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0.79700000000000004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0.81499999999999995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0.64700000000000002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0.375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0.83699999999999997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0.44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0.86499999999999999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0.61699999999999999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0.59499999999999997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0.3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0.27300000000000002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0.91600000000000004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0.27300000000000002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0.44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0.35599999999999998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0.75600000000000001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0.32200000000000001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0.59099999999999997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0.56499999999999995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0.316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0.90400000000000003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0.81499999999999995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0.51900000000000002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0.68200000000000005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0.70799999999999996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0.98299999999999998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0.84299999999999997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0.94299999999999995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B597-C29F-418E-85D8-61ECA851F2FD}">
  <dimension ref="A1:A33"/>
  <sheetViews>
    <sheetView workbookViewId="0">
      <selection activeCell="D32" sqref="D32"/>
    </sheetView>
  </sheetViews>
  <sheetFormatPr baseColWidth="10" defaultRowHeight="15" x14ac:dyDescent="0.25"/>
  <sheetData>
    <row r="1" spans="1:1" x14ac:dyDescent="0.25">
      <c r="A1" s="2" t="s">
        <v>85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37</v>
      </c>
    </row>
    <row r="10" spans="1:1" x14ac:dyDescent="0.25">
      <c r="A10" s="2" t="s">
        <v>10</v>
      </c>
    </row>
    <row r="11" spans="1:1" x14ac:dyDescent="0.25">
      <c r="A11" s="2" t="s">
        <v>38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358</v>
      </c>
    </row>
    <row r="15" spans="1:1" x14ac:dyDescent="0.25">
      <c r="A15" s="2" t="s">
        <v>13</v>
      </c>
    </row>
    <row r="16" spans="1:1" x14ac:dyDescent="0.25">
      <c r="A16" s="2" t="s">
        <v>100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107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399</v>
      </c>
    </row>
    <row r="31" spans="1:1" x14ac:dyDescent="0.25">
      <c r="A31" s="2" t="s">
        <v>1181</v>
      </c>
    </row>
    <row r="32" spans="1:1" x14ac:dyDescent="0.25">
      <c r="A32" s="2" t="s">
        <v>1521</v>
      </c>
    </row>
    <row r="33" spans="1:1" x14ac:dyDescent="0.25">
      <c r="A33" s="2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7"/>
  <sheetViews>
    <sheetView showGridLines="0" workbookViewId="0">
      <selection activeCell="E18" sqref="E18:G19"/>
    </sheetView>
  </sheetViews>
  <sheetFormatPr baseColWidth="10" defaultColWidth="9.140625" defaultRowHeight="15" x14ac:dyDescent="0.25"/>
  <cols>
    <col min="4" max="7" width="11.5703125" customWidth="1"/>
  </cols>
  <sheetData>
    <row r="3" spans="2:7" ht="15.75" thickBot="1" x14ac:dyDescent="0.3">
      <c r="B3" s="45" t="s">
        <v>1610</v>
      </c>
      <c r="C3" s="45"/>
      <c r="D3" s="47" t="s">
        <v>1611</v>
      </c>
      <c r="E3" s="48"/>
      <c r="F3" s="48"/>
      <c r="G3" s="49"/>
    </row>
    <row r="4" spans="2:7" ht="15.75" thickBot="1" x14ac:dyDescent="0.3">
      <c r="B4" s="46"/>
      <c r="C4" s="46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50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1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1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2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5" t="s">
        <v>1621</v>
      </c>
      <c r="C11" s="45"/>
      <c r="D11" s="47" t="s">
        <v>1611</v>
      </c>
      <c r="E11" s="48"/>
      <c r="F11" s="48"/>
      <c r="G11" s="49"/>
    </row>
    <row r="12" spans="2:7" ht="15.75" thickBot="1" x14ac:dyDescent="0.3">
      <c r="B12" s="46"/>
      <c r="C12" s="46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50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1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1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2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3" t="s">
        <v>1622</v>
      </c>
      <c r="D18" s="43"/>
      <c r="E18" s="44">
        <f>SUMPRODUCT(D5:G8,D13:G16)</f>
        <v>12158.3</v>
      </c>
      <c r="F18" s="44"/>
      <c r="G18" s="44"/>
    </row>
    <row r="19" spans="3:7" x14ac:dyDescent="0.25">
      <c r="C19" s="43"/>
      <c r="D19" s="43"/>
      <c r="E19" s="44"/>
      <c r="F19" s="44"/>
      <c r="G19" s="44"/>
    </row>
    <row r="21" spans="3:7" x14ac:dyDescent="0.25">
      <c r="D21" s="22"/>
      <c r="E21" s="22"/>
      <c r="F21" s="22"/>
      <c r="G21" s="22"/>
    </row>
    <row r="22" spans="3:7" x14ac:dyDescent="0.25">
      <c r="D22" s="22">
        <f>D13*D5</f>
        <v>750</v>
      </c>
      <c r="E22" s="22">
        <f t="shared" ref="E22:G22" si="0">E13*E5</f>
        <v>176.8</v>
      </c>
      <c r="F22" s="22">
        <f t="shared" si="0"/>
        <v>2274.75</v>
      </c>
      <c r="G22" s="22">
        <f t="shared" si="0"/>
        <v>602.99999999999989</v>
      </c>
    </row>
    <row r="23" spans="3:7" x14ac:dyDescent="0.25">
      <c r="D23" s="22">
        <f t="shared" ref="D23:G23" si="1">D14*D6</f>
        <v>321.5</v>
      </c>
      <c r="E23" s="22">
        <f t="shared" si="1"/>
        <v>773.5</v>
      </c>
      <c r="F23" s="22">
        <f t="shared" si="1"/>
        <v>0</v>
      </c>
      <c r="G23" s="22">
        <f t="shared" si="1"/>
        <v>188</v>
      </c>
    </row>
    <row r="24" spans="3:7" x14ac:dyDescent="0.25">
      <c r="D24" s="22">
        <f t="shared" ref="D24:G24" si="2">D15*D7</f>
        <v>1379</v>
      </c>
      <c r="E24" s="22">
        <f t="shared" si="2"/>
        <v>1450.5</v>
      </c>
      <c r="F24" s="22">
        <f t="shared" si="2"/>
        <v>1021.5</v>
      </c>
      <c r="G24" s="22">
        <f t="shared" si="2"/>
        <v>526.5</v>
      </c>
    </row>
    <row r="25" spans="3:7" x14ac:dyDescent="0.25">
      <c r="D25" s="22">
        <f t="shared" ref="D25:G25" si="3">D16*D8</f>
        <v>0</v>
      </c>
      <c r="E25" s="22">
        <f t="shared" si="3"/>
        <v>430.75</v>
      </c>
      <c r="F25" s="22">
        <f t="shared" si="3"/>
        <v>856</v>
      </c>
      <c r="G25" s="22">
        <f t="shared" si="3"/>
        <v>1406.5</v>
      </c>
    </row>
    <row r="27" spans="3:7" x14ac:dyDescent="0.25">
      <c r="G27" s="22">
        <f>SUM(D22:G25)</f>
        <v>12158.3</v>
      </c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tabSelected="1" topLeftCell="D1" workbookViewId="0">
      <selection activeCell="I6" sqref="I6"/>
    </sheetView>
  </sheetViews>
  <sheetFormatPr baseColWidth="10" defaultColWidth="9.140625"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5" width="30.85546875" customWidth="1"/>
    <col min="6" max="6" width="41.28515625" customWidth="1"/>
    <col min="7" max="7" width="15.5703125" customWidth="1"/>
  </cols>
  <sheetData>
    <row r="2" spans="2:7" ht="26.25" x14ac:dyDescent="0.55000000000000004">
      <c r="B2" s="26" t="s">
        <v>1665</v>
      </c>
      <c r="D2" s="26" t="s">
        <v>1666</v>
      </c>
      <c r="E2" t="s">
        <v>1721</v>
      </c>
      <c r="F2" t="s">
        <v>1722</v>
      </c>
      <c r="G2" s="27" t="s">
        <v>1667</v>
      </c>
    </row>
    <row r="3" spans="2:7" ht="19.899999999999999" customHeight="1" x14ac:dyDescent="0.35">
      <c r="B3" s="25" t="s">
        <v>1624</v>
      </c>
      <c r="D3" s="25" t="s">
        <v>1646</v>
      </c>
      <c r="E3">
        <f t="shared" ref="E3:E25" si="0">COUNTIF(Jerry,Ben)</f>
        <v>0</v>
      </c>
      <c r="F3">
        <f t="shared" ref="F3:F25" si="1">COUNTIF(Ben,D3)</f>
        <v>0</v>
      </c>
      <c r="G3" s="28" cm="1">
        <f t="array" ref="G3">SUMPRODUCT(COUNTIF(Ben,Jerry))</f>
        <v>3</v>
      </c>
    </row>
    <row r="4" spans="2:7" ht="16.5" x14ac:dyDescent="0.35">
      <c r="B4" s="25" t="s">
        <v>1623</v>
      </c>
      <c r="D4" s="25" t="s">
        <v>1668</v>
      </c>
      <c r="E4">
        <f t="shared" si="0"/>
        <v>1</v>
      </c>
      <c r="F4">
        <f t="shared" si="1"/>
        <v>0</v>
      </c>
    </row>
    <row r="5" spans="2:7" ht="16.5" x14ac:dyDescent="0.35">
      <c r="B5" s="25" t="s">
        <v>1625</v>
      </c>
      <c r="D5" s="25" t="s">
        <v>1638</v>
      </c>
      <c r="E5">
        <f t="shared" si="0"/>
        <v>0</v>
      </c>
      <c r="F5">
        <f t="shared" si="1"/>
        <v>1</v>
      </c>
    </row>
    <row r="6" spans="2:7" ht="16.5" x14ac:dyDescent="0.35">
      <c r="B6" s="25" t="s">
        <v>1626</v>
      </c>
      <c r="D6" s="25" t="s">
        <v>1623</v>
      </c>
      <c r="E6">
        <f t="shared" si="0"/>
        <v>0</v>
      </c>
      <c r="F6">
        <f t="shared" si="1"/>
        <v>1</v>
      </c>
    </row>
    <row r="7" spans="2:7" ht="16.5" x14ac:dyDescent="0.35">
      <c r="B7" s="25" t="s">
        <v>1627</v>
      </c>
      <c r="D7" s="25" t="s">
        <v>1647</v>
      </c>
      <c r="E7">
        <f t="shared" si="0"/>
        <v>0</v>
      </c>
      <c r="F7">
        <f t="shared" si="1"/>
        <v>0</v>
      </c>
    </row>
    <row r="8" spans="2:7" ht="16.5" x14ac:dyDescent="0.35">
      <c r="B8" s="25" t="s">
        <v>1628</v>
      </c>
      <c r="D8" s="25" t="s">
        <v>1648</v>
      </c>
      <c r="E8">
        <f t="shared" si="0"/>
        <v>0</v>
      </c>
      <c r="F8">
        <f t="shared" si="1"/>
        <v>0</v>
      </c>
    </row>
    <row r="9" spans="2:7" ht="16.5" x14ac:dyDescent="0.35">
      <c r="B9" s="25" t="s">
        <v>1651</v>
      </c>
      <c r="D9" s="25" t="s">
        <v>1649</v>
      </c>
      <c r="E9">
        <f t="shared" si="0"/>
        <v>1</v>
      </c>
      <c r="F9">
        <f t="shared" si="1"/>
        <v>0</v>
      </c>
    </row>
    <row r="10" spans="2:7" ht="16.5" x14ac:dyDescent="0.35">
      <c r="B10" s="25" t="s">
        <v>1630</v>
      </c>
      <c r="D10" s="25" t="s">
        <v>1650</v>
      </c>
      <c r="E10">
        <f t="shared" si="0"/>
        <v>0</v>
      </c>
      <c r="F10">
        <f t="shared" si="1"/>
        <v>0</v>
      </c>
    </row>
    <row r="11" spans="2:7" ht="16.5" x14ac:dyDescent="0.35">
      <c r="B11" s="25" t="s">
        <v>1631</v>
      </c>
      <c r="D11" s="25" t="s">
        <v>1651</v>
      </c>
      <c r="E11">
        <f t="shared" si="0"/>
        <v>0</v>
      </c>
      <c r="F11">
        <f t="shared" si="1"/>
        <v>1</v>
      </c>
    </row>
    <row r="12" spans="2:7" ht="16.5" x14ac:dyDescent="0.35">
      <c r="B12" s="25" t="s">
        <v>1632</v>
      </c>
      <c r="D12" s="25" t="s">
        <v>1652</v>
      </c>
      <c r="E12">
        <f t="shared" si="0"/>
        <v>0</v>
      </c>
      <c r="F12">
        <f t="shared" si="1"/>
        <v>0</v>
      </c>
    </row>
    <row r="13" spans="2:7" ht="16.5" x14ac:dyDescent="0.35">
      <c r="B13" s="25" t="s">
        <v>1633</v>
      </c>
      <c r="D13" s="25" t="s">
        <v>1653</v>
      </c>
      <c r="E13">
        <f t="shared" si="0"/>
        <v>0</v>
      </c>
      <c r="F13">
        <f t="shared" si="1"/>
        <v>0</v>
      </c>
    </row>
    <row r="14" spans="2:7" ht="16.5" x14ac:dyDescent="0.35">
      <c r="B14" s="25" t="s">
        <v>1634</v>
      </c>
      <c r="D14" s="25" t="s">
        <v>1654</v>
      </c>
      <c r="E14">
        <f t="shared" si="0"/>
        <v>0</v>
      </c>
      <c r="F14">
        <f t="shared" si="1"/>
        <v>0</v>
      </c>
    </row>
    <row r="15" spans="2:7" ht="16.5" x14ac:dyDescent="0.35">
      <c r="B15" s="25" t="s">
        <v>1635</v>
      </c>
      <c r="D15" s="25" t="s">
        <v>1655</v>
      </c>
      <c r="E15">
        <f t="shared" si="0"/>
        <v>0</v>
      </c>
      <c r="F15">
        <f t="shared" si="1"/>
        <v>0</v>
      </c>
    </row>
    <row r="16" spans="2:7" ht="16.5" x14ac:dyDescent="0.35">
      <c r="B16" s="25" t="s">
        <v>1636</v>
      </c>
      <c r="D16" s="25" t="s">
        <v>1656</v>
      </c>
      <c r="E16">
        <f t="shared" si="0"/>
        <v>0</v>
      </c>
      <c r="F16">
        <f t="shared" si="1"/>
        <v>0</v>
      </c>
    </row>
    <row r="17" spans="2:6" ht="16.5" x14ac:dyDescent="0.35">
      <c r="B17" s="25" t="s">
        <v>1637</v>
      </c>
      <c r="D17" s="25" t="s">
        <v>1657</v>
      </c>
      <c r="E17">
        <f t="shared" si="0"/>
        <v>0</v>
      </c>
      <c r="F17">
        <f t="shared" si="1"/>
        <v>0</v>
      </c>
    </row>
    <row r="18" spans="2:6" ht="16.5" x14ac:dyDescent="0.35">
      <c r="B18" s="25" t="s">
        <v>1638</v>
      </c>
      <c r="D18" s="25" t="s">
        <v>1658</v>
      </c>
      <c r="E18">
        <f t="shared" si="0"/>
        <v>1</v>
      </c>
      <c r="F18">
        <f t="shared" si="1"/>
        <v>0</v>
      </c>
    </row>
    <row r="19" spans="2:6" ht="16.5" x14ac:dyDescent="0.35">
      <c r="B19" s="25" t="s">
        <v>1639</v>
      </c>
      <c r="D19" s="25" t="s">
        <v>1659</v>
      </c>
      <c r="E19">
        <f t="shared" si="0"/>
        <v>0</v>
      </c>
      <c r="F19">
        <f t="shared" si="1"/>
        <v>0</v>
      </c>
    </row>
    <row r="20" spans="2:6" ht="16.5" x14ac:dyDescent="0.35">
      <c r="B20" s="25" t="s">
        <v>1640</v>
      </c>
      <c r="D20" s="25" t="s">
        <v>1660</v>
      </c>
      <c r="E20">
        <f t="shared" si="0"/>
        <v>0</v>
      </c>
      <c r="F20">
        <f t="shared" si="1"/>
        <v>0</v>
      </c>
    </row>
    <row r="21" spans="2:6" ht="16.5" x14ac:dyDescent="0.35">
      <c r="B21" s="25" t="s">
        <v>1641</v>
      </c>
      <c r="D21" s="25" t="s">
        <v>1661</v>
      </c>
      <c r="E21">
        <f t="shared" si="0"/>
        <v>0</v>
      </c>
      <c r="F21">
        <f t="shared" si="1"/>
        <v>0</v>
      </c>
    </row>
    <row r="22" spans="2:6" ht="16.5" x14ac:dyDescent="0.35">
      <c r="B22" s="25" t="s">
        <v>1642</v>
      </c>
      <c r="D22" s="25" t="s">
        <v>1662</v>
      </c>
      <c r="E22">
        <f t="shared" si="0"/>
        <v>0</v>
      </c>
      <c r="F22">
        <f t="shared" si="1"/>
        <v>0</v>
      </c>
    </row>
    <row r="23" spans="2:6" ht="16.5" x14ac:dyDescent="0.35">
      <c r="B23" s="25" t="s">
        <v>1643</v>
      </c>
      <c r="D23" s="25" t="s">
        <v>1629</v>
      </c>
      <c r="E23">
        <f t="shared" si="0"/>
        <v>0</v>
      </c>
      <c r="F23">
        <f t="shared" si="1"/>
        <v>0</v>
      </c>
    </row>
    <row r="24" spans="2:6" ht="16.5" x14ac:dyDescent="0.35">
      <c r="B24" s="25" t="s">
        <v>1644</v>
      </c>
      <c r="D24" s="25" t="s">
        <v>1663</v>
      </c>
      <c r="E24">
        <f t="shared" si="0"/>
        <v>0</v>
      </c>
      <c r="F24">
        <f t="shared" si="1"/>
        <v>0</v>
      </c>
    </row>
    <row r="25" spans="2:6" ht="16.5" x14ac:dyDescent="0.35">
      <c r="B25" s="25" t="s">
        <v>1645</v>
      </c>
      <c r="D25" s="25" t="s">
        <v>1664</v>
      </c>
      <c r="E25">
        <f t="shared" si="0"/>
        <v>0</v>
      </c>
      <c r="F25">
        <f t="shared" si="1"/>
        <v>0</v>
      </c>
    </row>
    <row r="26" spans="2:6" ht="16.5" x14ac:dyDescent="0.35">
      <c r="B26" s="25"/>
      <c r="D2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zoomScaleNormal="100" workbookViewId="0">
      <selection activeCell="I8" sqref="I8"/>
    </sheetView>
  </sheetViews>
  <sheetFormatPr baseColWidth="10" defaultColWidth="9.140625"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8" customWidth="1"/>
    <col min="11" max="11" width="8.140625" style="38" hidden="1" customWidth="1"/>
    <col min="12" max="12" width="17.85546875" customWidth="1"/>
    <col min="13" max="13" width="12.5703125" customWidth="1"/>
  </cols>
  <sheetData>
    <row r="1" spans="2:13" s="29" customFormat="1" ht="17.45" customHeight="1" thickBot="1" x14ac:dyDescent="0.25">
      <c r="J1" s="38"/>
      <c r="K1" s="38"/>
    </row>
    <row r="2" spans="2:13" ht="15.6" customHeight="1" thickBot="1" x14ac:dyDescent="0.3">
      <c r="B2" s="39" t="s">
        <v>1716</v>
      </c>
      <c r="C2" s="39" t="s">
        <v>1717</v>
      </c>
      <c r="D2" s="39" t="s">
        <v>1669</v>
      </c>
      <c r="E2" s="39" t="s">
        <v>1670</v>
      </c>
      <c r="F2" s="39" t="s">
        <v>1715</v>
      </c>
      <c r="H2" s="54" t="s">
        <v>1718</v>
      </c>
      <c r="I2" s="54"/>
    </row>
    <row r="3" spans="2:13" ht="16.5" thickTop="1" thickBot="1" x14ac:dyDescent="0.3">
      <c r="B3" s="40" t="s">
        <v>1671</v>
      </c>
      <c r="C3" s="40" t="s">
        <v>1672</v>
      </c>
      <c r="D3" s="40" t="s">
        <v>1673</v>
      </c>
      <c r="E3" s="40" t="s">
        <v>1674</v>
      </c>
      <c r="F3" s="42" t="s">
        <v>1675</v>
      </c>
      <c r="H3" s="35" t="s">
        <v>1714</v>
      </c>
      <c r="I3" s="36">
        <f>ROWS(Zips)</f>
        <v>10</v>
      </c>
      <c r="J3" s="38">
        <f>IFERROR(I3/$I$3,"-")</f>
        <v>1</v>
      </c>
      <c r="K3" s="38">
        <f>1-J3</f>
        <v>0</v>
      </c>
      <c r="L3" s="53"/>
      <c r="M3" s="53"/>
    </row>
    <row r="4" spans="2:13" ht="15.75" thickBot="1" x14ac:dyDescent="0.3">
      <c r="B4" s="40" t="s">
        <v>1676</v>
      </c>
      <c r="C4" s="40" t="s">
        <v>1677</v>
      </c>
      <c r="D4" s="40" t="s">
        <v>1678</v>
      </c>
      <c r="E4" s="40" t="s">
        <v>1679</v>
      </c>
      <c r="F4" s="42"/>
      <c r="H4" s="31" t="s">
        <v>1719</v>
      </c>
      <c r="I4" s="33" cm="1">
        <f t="array" ref="I4">SUMPRODUCT((Zips&lt;&gt;"")/COUNTIF(Zips,Zips&amp;""))</f>
        <v>6</v>
      </c>
      <c r="J4" s="38">
        <f>IFERROR(I4/$I$3,"-")</f>
        <v>0.6</v>
      </c>
      <c r="K4" s="38">
        <f>1-J4</f>
        <v>0.4</v>
      </c>
    </row>
    <row r="5" spans="2:13" ht="15.75" thickBot="1" x14ac:dyDescent="0.3">
      <c r="B5" s="40" t="s">
        <v>1680</v>
      </c>
      <c r="C5" s="40" t="s">
        <v>1681</v>
      </c>
      <c r="D5" s="40" t="s">
        <v>1682</v>
      </c>
      <c r="E5" s="40" t="s">
        <v>1683</v>
      </c>
      <c r="F5" s="42" t="s">
        <v>1684</v>
      </c>
    </row>
    <row r="6" spans="2:13" ht="15" customHeight="1" thickBot="1" x14ac:dyDescent="0.3">
      <c r="B6" s="40" t="s">
        <v>1685</v>
      </c>
      <c r="C6" s="40" t="s">
        <v>1686</v>
      </c>
      <c r="D6" s="40" t="s">
        <v>1687</v>
      </c>
      <c r="E6" s="40" t="s">
        <v>1688</v>
      </c>
      <c r="F6" s="42" t="s">
        <v>1689</v>
      </c>
      <c r="H6" s="32" t="s">
        <v>1712</v>
      </c>
      <c r="I6" s="34">
        <f>COUNTBLANK(Zips)</f>
        <v>3</v>
      </c>
      <c r="J6" s="38">
        <f>IFERROR(I6/$I$3,"-")</f>
        <v>0.3</v>
      </c>
      <c r="K6" s="38">
        <f>1-J6</f>
        <v>0.7</v>
      </c>
    </row>
    <row r="7" spans="2:13" ht="15" customHeight="1" thickBot="1" x14ac:dyDescent="0.3">
      <c r="B7" s="40" t="s">
        <v>1690</v>
      </c>
      <c r="C7" s="40" t="s">
        <v>1691</v>
      </c>
      <c r="D7" s="40" t="s">
        <v>1682</v>
      </c>
      <c r="E7" s="40" t="s">
        <v>1683</v>
      </c>
      <c r="F7" s="42" t="s">
        <v>1684</v>
      </c>
      <c r="H7" s="32" t="s">
        <v>1720</v>
      </c>
      <c r="I7" s="34">
        <f>COUNT(Zips)</f>
        <v>1</v>
      </c>
      <c r="J7" s="38">
        <f>IFERROR(I7/$I$3,"-")</f>
        <v>0.1</v>
      </c>
      <c r="K7" s="38">
        <f>1-J7</f>
        <v>0.9</v>
      </c>
    </row>
    <row r="8" spans="2:13" ht="15.75" thickBot="1" x14ac:dyDescent="0.3">
      <c r="B8" s="40" t="s">
        <v>1692</v>
      </c>
      <c r="C8" s="40" t="s">
        <v>1693</v>
      </c>
      <c r="D8" s="40" t="s">
        <v>1694</v>
      </c>
      <c r="E8" s="40" t="s">
        <v>1695</v>
      </c>
      <c r="F8" s="42" t="s">
        <v>1696</v>
      </c>
      <c r="H8" s="30" t="s">
        <v>1713</v>
      </c>
      <c r="I8" s="37">
        <f>COUNTIF(Zips,"*")</f>
        <v>6</v>
      </c>
      <c r="J8" s="38">
        <f>IFERROR(I8/$I$3,"-")</f>
        <v>0.6</v>
      </c>
      <c r="K8" s="38">
        <f>1-J8</f>
        <v>0.4</v>
      </c>
    </row>
    <row r="9" spans="2:13" ht="16.149999999999999" customHeight="1" x14ac:dyDescent="0.25">
      <c r="B9" s="40" t="s">
        <v>1697</v>
      </c>
      <c r="C9" s="40" t="s">
        <v>1698</v>
      </c>
      <c r="D9" s="40" t="s">
        <v>1699</v>
      </c>
      <c r="E9" s="40" t="s">
        <v>1700</v>
      </c>
      <c r="F9" s="42"/>
      <c r="I9"/>
    </row>
    <row r="10" spans="2:13" ht="14.45" customHeight="1" x14ac:dyDescent="0.25">
      <c r="B10" s="40" t="s">
        <v>1701</v>
      </c>
      <c r="C10" s="40" t="s">
        <v>1702</v>
      </c>
      <c r="D10" s="40" t="s">
        <v>1703</v>
      </c>
      <c r="E10" s="40" t="s">
        <v>3</v>
      </c>
      <c r="F10" s="42" t="s">
        <v>1704</v>
      </c>
      <c r="I10"/>
    </row>
    <row r="11" spans="2:13" x14ac:dyDescent="0.25">
      <c r="B11" s="40" t="s">
        <v>1705</v>
      </c>
      <c r="C11" s="40" t="s">
        <v>1706</v>
      </c>
      <c r="D11" s="40" t="s">
        <v>1707</v>
      </c>
      <c r="E11" s="40" t="s">
        <v>1708</v>
      </c>
      <c r="F11" s="42"/>
      <c r="I11"/>
    </row>
    <row r="12" spans="2:13" x14ac:dyDescent="0.25">
      <c r="B12" s="40" t="s">
        <v>1709</v>
      </c>
      <c r="C12" s="40" t="s">
        <v>1710</v>
      </c>
      <c r="D12" s="40" t="s">
        <v>1711</v>
      </c>
      <c r="E12" s="40" t="s">
        <v>1708</v>
      </c>
      <c r="F12" s="41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Hoja1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User</cp:lastModifiedBy>
  <dcterms:created xsi:type="dcterms:W3CDTF">2015-08-05T01:13:29Z</dcterms:created>
  <dcterms:modified xsi:type="dcterms:W3CDTF">2023-06-20T16:02:41Z</dcterms:modified>
</cp:coreProperties>
</file>