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pGun/Downloads/"/>
    </mc:Choice>
  </mc:AlternateContent>
  <xr:revisionPtr revIDLastSave="0" documentId="8_{E8ED0A1F-57B5-0E40-A2AA-0E5922A8DB11}" xr6:coauthVersionLast="37" xr6:coauthVersionMax="37" xr10:uidLastSave="{00000000-0000-0000-0000-000000000000}"/>
  <bookViews>
    <workbookView xWindow="1240" yWindow="960" windowWidth="25780" windowHeight="13920" xr2:uid="{C0F7915C-86DC-8042-A81D-A95FE1C0F651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E26" i="1"/>
  <c r="D26" i="1"/>
  <c r="C58" i="1" s="1"/>
  <c r="D58" i="1" l="1"/>
  <c r="E58" i="1" s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D32" i="1" l="1"/>
  <c r="E32" i="1" s="1"/>
  <c r="D56" i="1"/>
  <c r="E56" i="1" s="1"/>
  <c r="D44" i="1"/>
  <c r="E44" i="1" s="1"/>
  <c r="D55" i="1"/>
  <c r="E55" i="1" s="1"/>
  <c r="D31" i="1"/>
  <c r="E31" i="1" s="1"/>
  <c r="D48" i="1"/>
  <c r="E48" i="1" s="1"/>
  <c r="D40" i="1"/>
  <c r="E40" i="1" s="1"/>
  <c r="D51" i="1"/>
  <c r="E51" i="1" s="1"/>
  <c r="D47" i="1"/>
  <c r="E47" i="1" s="1"/>
  <c r="D43" i="1"/>
  <c r="E43" i="1" s="1"/>
  <c r="D39" i="1"/>
  <c r="E39" i="1" s="1"/>
  <c r="D35" i="1"/>
  <c r="E35" i="1" s="1"/>
  <c r="D54" i="1"/>
  <c r="E54" i="1" s="1"/>
  <c r="D50" i="1"/>
  <c r="E50" i="1" s="1"/>
  <c r="D46" i="1"/>
  <c r="E46" i="1" s="1"/>
  <c r="D42" i="1"/>
  <c r="E42" i="1" s="1"/>
  <c r="D38" i="1"/>
  <c r="E38" i="1" s="1"/>
  <c r="D34" i="1"/>
  <c r="E34" i="1" s="1"/>
  <c r="D52" i="1"/>
  <c r="E52" i="1" s="1"/>
  <c r="D36" i="1"/>
  <c r="E36" i="1" s="1"/>
  <c r="D57" i="1"/>
  <c r="E57" i="1" s="1"/>
  <c r="D53" i="1"/>
  <c r="E53" i="1" s="1"/>
  <c r="D49" i="1"/>
  <c r="E49" i="1" s="1"/>
  <c r="D45" i="1"/>
  <c r="E45" i="1" s="1"/>
  <c r="E41" i="1"/>
  <c r="D41" i="1"/>
  <c r="D37" i="1"/>
  <c r="E37" i="1" s="1"/>
  <c r="E33" i="1"/>
  <c r="D33" i="1"/>
</calcChain>
</file>

<file path=xl/sharedStrings.xml><?xml version="1.0" encoding="utf-8"?>
<sst xmlns="http://schemas.openxmlformats.org/spreadsheetml/2006/main" count="42" uniqueCount="36">
  <si>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</si>
  <si>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</si>
  <si>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</si>
  <si>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</si>
  <si>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</si>
  <si>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</si>
  <si>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</si>
  <si>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</si>
  <si>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</si>
  <si>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</si>
  <si>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</si>
  <si>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</si>
  <si>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</si>
  <si>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</si>
  <si>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</si>
  <si>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</si>
  <si>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</si>
  <si>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</si>
  <si>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</si>
  <si>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</si>
  <si>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</si>
  <si>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</si>
  <si>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</si>
  <si>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</si>
  <si>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Quan.</t>
  </si>
  <si>
    <t>Orion Cost per bus</t>
  </si>
  <si>
    <t>length</t>
  </si>
  <si>
    <t>Diesel</t>
  </si>
  <si>
    <t>HighFloor</t>
  </si>
  <si>
    <t>Given</t>
  </si>
  <si>
    <t>Mean</t>
  </si>
  <si>
    <t>Standard Deviation</t>
  </si>
  <si>
    <t>profit</t>
  </si>
  <si>
    <t>p(lose)</t>
  </si>
  <si>
    <t>p(win)</t>
  </si>
  <si>
    <t>expected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</si>
</sst>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3" fillId="0" borderId="0" xfId="0" applyFont="1"/>
    <xf numFmtId="43" fontId="0" fillId="0" borderId="0" xfId="1" applyFont="1"/>
    <xf numFmtId="43" fontId="0" fillId="0" borderId="0" xfId="0" applyNumberFormat="1"/>
    <xf numFmtId="43" fontId="3" fillId="2" borderId="0" xfId="1" applyFont="1" applyFill="1"/>
    <xf numFmtId="43" fontId="0" fillId="2" borderId="0" xfId="0" applyNumberFormat="1" applyFill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0-1129-8049-BE44-2234EC94CEEA}"/>
              </c:ext>
            </c:extLst>
          </c:dPt>
          <c:xVal>
            <c:numRef>
              <c:f>[1]Sheet9!$A$31:$A$58</c:f>
              <c:numCache>
                <c:formatCode>_(* #,##0.00_);_(* \(#,##0.00\);_(* "-"??_);_(@_)</c:formatCode>
                <c:ptCount val="28"/>
                <c:pt idx="0">
                  <c:v>240000</c:v>
                </c:pt>
                <c:pt idx="1">
                  <c:v>241000</c:v>
                </c:pt>
                <c:pt idx="2">
                  <c:v>242000</c:v>
                </c:pt>
                <c:pt idx="3">
                  <c:v>243000</c:v>
                </c:pt>
                <c:pt idx="4">
                  <c:v>244000</c:v>
                </c:pt>
                <c:pt idx="5">
                  <c:v>245000</c:v>
                </c:pt>
                <c:pt idx="6">
                  <c:v>246000</c:v>
                </c:pt>
                <c:pt idx="7">
                  <c:v>247000</c:v>
                </c:pt>
                <c:pt idx="8">
                  <c:v>248000</c:v>
                </c:pt>
                <c:pt idx="9">
                  <c:v>249000</c:v>
                </c:pt>
                <c:pt idx="10">
                  <c:v>250000</c:v>
                </c:pt>
                <c:pt idx="11">
                  <c:v>251000</c:v>
                </c:pt>
                <c:pt idx="12">
                  <c:v>252000</c:v>
                </c:pt>
                <c:pt idx="13">
                  <c:v>253000</c:v>
                </c:pt>
                <c:pt idx="14">
                  <c:v>254000</c:v>
                </c:pt>
                <c:pt idx="15">
                  <c:v>255000</c:v>
                </c:pt>
                <c:pt idx="16">
                  <c:v>256000</c:v>
                </c:pt>
                <c:pt idx="17">
                  <c:v>257000</c:v>
                </c:pt>
                <c:pt idx="18">
                  <c:v>258000</c:v>
                </c:pt>
                <c:pt idx="19">
                  <c:v>259000</c:v>
                </c:pt>
                <c:pt idx="20">
                  <c:v>260000</c:v>
                </c:pt>
                <c:pt idx="21">
                  <c:v>261000</c:v>
                </c:pt>
                <c:pt idx="22">
                  <c:v>262000</c:v>
                </c:pt>
                <c:pt idx="23">
                  <c:v>263000</c:v>
                </c:pt>
                <c:pt idx="24">
                  <c:v>264000</c:v>
                </c:pt>
                <c:pt idx="25">
                  <c:v>265000</c:v>
                </c:pt>
                <c:pt idx="26">
                  <c:v>266000</c:v>
                </c:pt>
                <c:pt idx="27">
                  <c:v>267000</c:v>
                </c:pt>
              </c:numCache>
            </c:numRef>
          </c:xVal>
          <c:yVal>
            <c:numRef>
              <c:f>[1]Sheet9!$E$31:$E$58</c:f>
              <c:numCache>
                <c:formatCode>_(* #,##0.00_);_(* \(#,##0.00\);_(* "-"??_);_(@_)</c:formatCode>
                <c:ptCount val="28"/>
                <c:pt idx="0">
                  <c:v>5272.2579855850736</c:v>
                </c:pt>
                <c:pt idx="1">
                  <c:v>6092.5713734856918</c:v>
                </c:pt>
                <c:pt idx="2">
                  <c:v>6873.3892689232634</c:v>
                </c:pt>
                <c:pt idx="3">
                  <c:v>7609.6109496387489</c:v>
                </c:pt>
                <c:pt idx="4">
                  <c:v>8296.0793514904199</c:v>
                </c:pt>
                <c:pt idx="5">
                  <c:v>8927.693515623956</c:v>
                </c:pt>
                <c:pt idx="6">
                  <c:v>9499.5325464652396</c:v>
                </c:pt>
                <c:pt idx="7">
                  <c:v>10006.987510485982</c:v>
                </c:pt>
                <c:pt idx="8">
                  <c:v>10445.896957952213</c:v>
                </c:pt>
                <c:pt idx="9">
                  <c:v>10812.681160087597</c:v>
                </c:pt>
                <c:pt idx="10">
                  <c:v>11104.469773316392</c:v>
                </c:pt>
                <c:pt idx="11">
                  <c:v>11319.217511893978</c:v>
                </c:pt>
                <c:pt idx="12">
                  <c:v>11455.802558102678</c:v>
                </c:pt>
                <c:pt idx="13">
                  <c:v>11514.102876380717</c:v>
                </c:pt>
                <c:pt idx="14">
                  <c:v>11495.046316632919</c:v>
                </c:pt>
                <c:pt idx="15">
                  <c:v>11400.63136557944</c:v>
                </c:pt>
                <c:pt idx="16">
                  <c:v>11233.916587959242</c:v>
                </c:pt>
                <c:pt idx="17">
                  <c:v>10998.978130387371</c:v>
                </c:pt>
                <c:pt idx="18">
                  <c:v>10700.83606623085</c:v>
                </c:pt>
                <c:pt idx="19">
                  <c:v>10345.351759425555</c:v>
                </c:pt>
                <c:pt idx="20">
                  <c:v>9939.0997366370084</c:v>
                </c:pt>
                <c:pt idx="21">
                  <c:v>9489.218702940716</c:v>
                </c:pt>
                <c:pt idx="22">
                  <c:v>9003.2472487270807</c:v>
                </c:pt>
                <c:pt idx="23">
                  <c:v>8488.9504222868309</c:v>
                </c:pt>
                <c:pt idx="24">
                  <c:v>7954.1436497036711</c:v>
                </c:pt>
                <c:pt idx="25">
                  <c:v>7406.5204584496569</c:v>
                </c:pt>
                <c:pt idx="26">
                  <c:v>6853.4901121852936</c:v>
                </c:pt>
                <c:pt idx="27">
                  <c:v>6302.0306209067385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9-8049-BE44-2234EC94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535823"/>
        <c:axId val="1"/>
      </c:scatterChart>
      <c:valAx>
        <c:axId val="133353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53582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29</xdr:row>
      <xdr:rowOff>114300</xdr:rowOff>
    </xdr:from>
    <xdr:to>
      <xdr:col>14</xdr:col>
      <xdr:colOff>431800</xdr:colOff>
      <xdr:row>50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C5925-1E92-5148-B35C-124C4F3D8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on%207B03E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quan"/>
      <sheetName val="Original"/>
      <sheetName val="Sheet3"/>
      <sheetName val="Sheet9"/>
    </sheetNames>
    <sheetDataSet>
      <sheetData sheetId="0"/>
      <sheetData sheetId="1"/>
      <sheetData sheetId="2"/>
      <sheetData sheetId="3"/>
      <sheetData sheetId="4">
        <row r="31">
          <cell r="A31">
            <v>240000</v>
          </cell>
          <cell r="E31">
            <v>5272.2579855850736</v>
          </cell>
        </row>
        <row r="32">
          <cell r="A32">
            <v>241000</v>
          </cell>
          <cell r="E32">
            <v>6092.5713734856918</v>
          </cell>
        </row>
        <row r="33">
          <cell r="A33">
            <v>242000</v>
          </cell>
          <cell r="E33">
            <v>6873.3892689232634</v>
          </cell>
        </row>
        <row r="34">
          <cell r="A34">
            <v>243000</v>
          </cell>
          <cell r="E34">
            <v>7609.6109496387489</v>
          </cell>
        </row>
        <row r="35">
          <cell r="A35">
            <v>244000</v>
          </cell>
          <cell r="E35">
            <v>8296.0793514904199</v>
          </cell>
        </row>
        <row r="36">
          <cell r="A36">
            <v>245000</v>
          </cell>
          <cell r="E36">
            <v>8927.693515623956</v>
          </cell>
        </row>
        <row r="37">
          <cell r="A37">
            <v>246000</v>
          </cell>
          <cell r="E37">
            <v>9499.5325464652396</v>
          </cell>
        </row>
        <row r="38">
          <cell r="A38">
            <v>247000</v>
          </cell>
          <cell r="E38">
            <v>10006.987510485982</v>
          </cell>
        </row>
        <row r="39">
          <cell r="A39">
            <v>248000</v>
          </cell>
          <cell r="E39">
            <v>10445.896957952213</v>
          </cell>
        </row>
        <row r="40">
          <cell r="A40">
            <v>249000</v>
          </cell>
          <cell r="E40">
            <v>10812.681160087597</v>
          </cell>
        </row>
        <row r="41">
          <cell r="A41">
            <v>250000</v>
          </cell>
          <cell r="E41">
            <v>11104.469773316392</v>
          </cell>
        </row>
        <row r="42">
          <cell r="A42">
            <v>251000</v>
          </cell>
          <cell r="E42">
            <v>11319.217511893978</v>
          </cell>
        </row>
        <row r="43">
          <cell r="A43">
            <v>252000</v>
          </cell>
          <cell r="E43">
            <v>11455.802558102678</v>
          </cell>
        </row>
        <row r="44">
          <cell r="A44">
            <v>253000</v>
          </cell>
          <cell r="E44">
            <v>11514.102876380717</v>
          </cell>
        </row>
        <row r="45">
          <cell r="A45">
            <v>254000</v>
          </cell>
          <cell r="E45">
            <v>11495.046316632919</v>
          </cell>
        </row>
        <row r="46">
          <cell r="A46">
            <v>255000</v>
          </cell>
          <cell r="E46">
            <v>11400.63136557944</v>
          </cell>
        </row>
        <row r="47">
          <cell r="A47">
            <v>256000</v>
          </cell>
          <cell r="E47">
            <v>11233.916587959242</v>
          </cell>
        </row>
        <row r="48">
          <cell r="A48">
            <v>257000</v>
          </cell>
          <cell r="E48">
            <v>10998.978130387371</v>
          </cell>
        </row>
        <row r="49">
          <cell r="A49">
            <v>258000</v>
          </cell>
          <cell r="E49">
            <v>10700.83606623085</v>
          </cell>
        </row>
        <row r="50">
          <cell r="A50">
            <v>259000</v>
          </cell>
          <cell r="E50">
            <v>10345.351759425555</v>
          </cell>
        </row>
        <row r="51">
          <cell r="A51">
            <v>260000</v>
          </cell>
          <cell r="E51">
            <v>9939.0997366370084</v>
          </cell>
        </row>
        <row r="52">
          <cell r="A52">
            <v>261000</v>
          </cell>
          <cell r="E52">
            <v>9489.218702940716</v>
          </cell>
        </row>
        <row r="53">
          <cell r="A53">
            <v>262000</v>
          </cell>
          <cell r="E53">
            <v>9003.2472487270807</v>
          </cell>
        </row>
        <row r="54">
          <cell r="A54">
            <v>263000</v>
          </cell>
          <cell r="E54">
            <v>8488.9504222868309</v>
          </cell>
        </row>
        <row r="55">
          <cell r="A55">
            <v>264000</v>
          </cell>
          <cell r="E55">
            <v>7954.1436497036711</v>
          </cell>
        </row>
        <row r="56">
          <cell r="A56">
            <v>265000</v>
          </cell>
          <cell r="E56">
            <v>7406.5204584496569</v>
          </cell>
        </row>
        <row r="57">
          <cell r="A57">
            <v>266000</v>
          </cell>
          <cell r="E57">
            <v>6853.4901121852936</v>
          </cell>
        </row>
        <row r="58">
          <cell r="A58">
            <v>267000</v>
          </cell>
          <cell r="E58">
            <v>6302.0306209067385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4A092-FD8F-684E-98B6-88DE86DE4B07}">
  <dimension ref="A1:I113"/>
  <sheetViews>
    <sheetView tabSelected="1" workbookViewId="0">
      <selection activeCell="F55" sqref="F55"/>
    </sheetView>
  </sheetViews>
  <sheetFormatPr baseColWidth="10" defaultRowHeight="16"/>
  <cols>
    <col min="1" max="1" width="17.1640625" bestFit="1" customWidth="1"/>
    <col min="257" max="257" width="17.1640625" bestFit="1" customWidth="1"/>
    <col min="513" max="513" width="17.1640625" bestFit="1" customWidth="1"/>
    <col min="769" max="769" width="17.1640625" bestFit="1" customWidth="1"/>
    <col min="1025" max="1025" width="17.1640625" bestFit="1" customWidth="1"/>
    <col min="1281" max="1281" width="17.1640625" bestFit="1" customWidth="1"/>
    <col min="1537" max="1537" width="17.1640625" bestFit="1" customWidth="1"/>
    <col min="1793" max="1793" width="17.1640625" bestFit="1" customWidth="1"/>
    <col min="2049" max="2049" width="17.1640625" bestFit="1" customWidth="1"/>
    <col min="2305" max="2305" width="17.1640625" bestFit="1" customWidth="1"/>
    <col min="2561" max="2561" width="17.1640625" bestFit="1" customWidth="1"/>
    <col min="2817" max="2817" width="17.1640625" bestFit="1" customWidth="1"/>
    <col min="3073" max="3073" width="17.1640625" bestFit="1" customWidth="1"/>
    <col min="3329" max="3329" width="17.1640625" bestFit="1" customWidth="1"/>
    <col min="3585" max="3585" width="17.1640625" bestFit="1" customWidth="1"/>
    <col min="3841" max="3841" width="17.1640625" bestFit="1" customWidth="1"/>
    <col min="4097" max="4097" width="17.1640625" bestFit="1" customWidth="1"/>
    <col min="4353" max="4353" width="17.1640625" bestFit="1" customWidth="1"/>
    <col min="4609" max="4609" width="17.1640625" bestFit="1" customWidth="1"/>
    <col min="4865" max="4865" width="17.1640625" bestFit="1" customWidth="1"/>
    <col min="5121" max="5121" width="17.1640625" bestFit="1" customWidth="1"/>
    <col min="5377" max="5377" width="17.1640625" bestFit="1" customWidth="1"/>
    <col min="5633" max="5633" width="17.1640625" bestFit="1" customWidth="1"/>
    <col min="5889" max="5889" width="17.1640625" bestFit="1" customWidth="1"/>
    <col min="6145" max="6145" width="17.1640625" bestFit="1" customWidth="1"/>
    <col min="6401" max="6401" width="17.1640625" bestFit="1" customWidth="1"/>
    <col min="6657" max="6657" width="17.1640625" bestFit="1" customWidth="1"/>
    <col min="6913" max="6913" width="17.1640625" bestFit="1" customWidth="1"/>
    <col min="7169" max="7169" width="17.1640625" bestFit="1" customWidth="1"/>
    <col min="7425" max="7425" width="17.1640625" bestFit="1" customWidth="1"/>
    <col min="7681" max="7681" width="17.1640625" bestFit="1" customWidth="1"/>
    <col min="7937" max="7937" width="17.1640625" bestFit="1" customWidth="1"/>
    <col min="8193" max="8193" width="17.1640625" bestFit="1" customWidth="1"/>
    <col min="8449" max="8449" width="17.1640625" bestFit="1" customWidth="1"/>
    <col min="8705" max="8705" width="17.1640625" bestFit="1" customWidth="1"/>
    <col min="8961" max="8961" width="17.1640625" bestFit="1" customWidth="1"/>
    <col min="9217" max="9217" width="17.1640625" bestFit="1" customWidth="1"/>
    <col min="9473" max="9473" width="17.1640625" bestFit="1" customWidth="1"/>
    <col min="9729" max="9729" width="17.1640625" bestFit="1" customWidth="1"/>
    <col min="9985" max="9985" width="17.1640625" bestFit="1" customWidth="1"/>
    <col min="10241" max="10241" width="17.1640625" bestFit="1" customWidth="1"/>
    <col min="10497" max="10497" width="17.1640625" bestFit="1" customWidth="1"/>
    <col min="10753" max="10753" width="17.1640625" bestFit="1" customWidth="1"/>
    <col min="11009" max="11009" width="17.1640625" bestFit="1" customWidth="1"/>
    <col min="11265" max="11265" width="17.1640625" bestFit="1" customWidth="1"/>
    <col min="11521" max="11521" width="17.1640625" bestFit="1" customWidth="1"/>
    <col min="11777" max="11777" width="17.1640625" bestFit="1" customWidth="1"/>
    <col min="12033" max="12033" width="17.1640625" bestFit="1" customWidth="1"/>
    <col min="12289" max="12289" width="17.1640625" bestFit="1" customWidth="1"/>
    <col min="12545" max="12545" width="17.1640625" bestFit="1" customWidth="1"/>
    <col min="12801" max="12801" width="17.1640625" bestFit="1" customWidth="1"/>
    <col min="13057" max="13057" width="17.1640625" bestFit="1" customWidth="1"/>
    <col min="13313" max="13313" width="17.1640625" bestFit="1" customWidth="1"/>
    <col min="13569" max="13569" width="17.1640625" bestFit="1" customWidth="1"/>
    <col min="13825" max="13825" width="17.1640625" bestFit="1" customWidth="1"/>
    <col min="14081" max="14081" width="17.1640625" bestFit="1" customWidth="1"/>
    <col min="14337" max="14337" width="17.1640625" bestFit="1" customWidth="1"/>
    <col min="14593" max="14593" width="17.1640625" bestFit="1" customWidth="1"/>
    <col min="14849" max="14849" width="17.1640625" bestFit="1" customWidth="1"/>
    <col min="15105" max="15105" width="17.1640625" bestFit="1" customWidth="1"/>
    <col min="15361" max="15361" width="17.1640625" bestFit="1" customWidth="1"/>
    <col min="15617" max="15617" width="17.1640625" bestFit="1" customWidth="1"/>
    <col min="15873" max="15873" width="17.1640625" bestFit="1" customWidth="1"/>
    <col min="16129" max="16129" width="17.1640625" bestFit="1" customWidth="1"/>
  </cols>
  <sheetData>
    <row r="1" spans="1:9">
      <c r="A1" t="s">
        <v>0</v>
      </c>
    </row>
    <row r="2" spans="1:9" ht="17" thickBot="1"/>
    <row r="3" spans="1:9">
      <c r="A3" s="1" t="s">
        <v>1</v>
      </c>
      <c r="B3" s="1"/>
    </row>
    <row r="4" spans="1:9">
      <c r="A4" s="2" t="s">
        <v>2</v>
      </c>
      <c r="B4" s="2">
        <v>0.89562797693746365</v>
      </c>
    </row>
    <row r="5" spans="1:9">
      <c r="A5" s="2" t="s">
        <v>3</v>
      </c>
      <c r="B5" s="2">
        <v>0.80214947307309392</v>
      </c>
    </row>
    <row r="6" spans="1:9">
      <c r="A6" s="2" t="s">
        <v>4</v>
      </c>
      <c r="B6" s="2">
        <v>0.77388511208353594</v>
      </c>
    </row>
    <row r="7" spans="1:9">
      <c r="A7" s="2" t="s">
        <v>5</v>
      </c>
      <c r="B7" s="2">
        <v>12093.768516867316</v>
      </c>
    </row>
    <row r="8" spans="1:9" ht="17" thickBot="1">
      <c r="A8" s="3" t="s">
        <v>6</v>
      </c>
      <c r="B8" s="3">
        <v>41</v>
      </c>
    </row>
    <row r="10" spans="1:9" ht="17" thickBot="1">
      <c r="A10" t="s">
        <v>7</v>
      </c>
    </row>
    <row r="11" spans="1:9">
      <c r="A11" s="4"/>
      <c r="B11" s="4" t="s">
        <v>8</v>
      </c>
      <c r="C11" s="4" t="s">
        <v>9</v>
      </c>
      <c r="D11" s="4" t="s">
        <v>10</v>
      </c>
      <c r="E11" s="4" t="s">
        <v>11</v>
      </c>
      <c r="F11" s="4" t="s">
        <v>12</v>
      </c>
    </row>
    <row r="12" spans="1:9">
      <c r="A12" s="2" t="s">
        <v>13</v>
      </c>
      <c r="B12" s="2">
        <v>5</v>
      </c>
      <c r="C12" s="2">
        <v>20754364460.33453</v>
      </c>
      <c r="D12" s="2">
        <v>4150872892.066906</v>
      </c>
      <c r="E12" s="2">
        <v>28.380244413430745</v>
      </c>
      <c r="F12" s="2">
        <v>2.1712333092074771E-11</v>
      </c>
    </row>
    <row r="13" spans="1:9">
      <c r="A13" s="2" t="s">
        <v>14</v>
      </c>
      <c r="B13" s="2">
        <v>35</v>
      </c>
      <c r="C13" s="2">
        <v>5119073292.8849878</v>
      </c>
      <c r="D13" s="2">
        <v>146259236.93957108</v>
      </c>
      <c r="E13" s="2"/>
      <c r="F13" s="2"/>
    </row>
    <row r="14" spans="1:9" ht="17" thickBot="1">
      <c r="A14" s="3" t="s">
        <v>15</v>
      </c>
      <c r="B14" s="3">
        <v>40</v>
      </c>
      <c r="C14" s="3">
        <v>25873437753.219517</v>
      </c>
      <c r="D14" s="3"/>
      <c r="E14" s="3"/>
      <c r="F14" s="3"/>
    </row>
    <row r="15" spans="1:9" ht="17" thickBot="1"/>
    <row r="16" spans="1:9">
      <c r="A16" s="4"/>
      <c r="B16" s="4" t="s">
        <v>16</v>
      </c>
      <c r="C16" s="4" t="s">
        <v>5</v>
      </c>
      <c r="D16" s="4" t="s">
        <v>17</v>
      </c>
      <c r="E16" s="4" t="s">
        <v>18</v>
      </c>
      <c r="F16" s="4" t="s">
        <v>19</v>
      </c>
      <c r="G16" s="4" t="s">
        <v>20</v>
      </c>
      <c r="H16" s="4" t="s">
        <v>21</v>
      </c>
      <c r="I16" s="4" t="s">
        <v>22</v>
      </c>
    </row>
    <row r="17" spans="1:9">
      <c r="A17" s="2" t="s">
        <v>23</v>
      </c>
      <c r="B17" s="2">
        <v>-15194.284711204467</v>
      </c>
      <c r="C17" s="2">
        <v>29914.45955560129</v>
      </c>
      <c r="D17" s="2">
        <v>-0.50792442641202373</v>
      </c>
      <c r="E17" s="2">
        <v>0.61469262486548248</v>
      </c>
      <c r="F17" s="2">
        <v>-75923.866224354904</v>
      </c>
      <c r="G17" s="2">
        <v>45535.296801945966</v>
      </c>
      <c r="H17" s="2">
        <v>-75923.866224354904</v>
      </c>
      <c r="I17" s="2">
        <v>45535.296801945966</v>
      </c>
    </row>
    <row r="18" spans="1:9">
      <c r="A18" s="2" t="s">
        <v>24</v>
      </c>
      <c r="B18" s="2">
        <v>-8.83467353582461</v>
      </c>
      <c r="C18" s="2">
        <v>235.71568712530527</v>
      </c>
      <c r="D18" s="2">
        <v>-3.7480210348190116E-2</v>
      </c>
      <c r="E18" s="2">
        <v>0.97031508394823796</v>
      </c>
      <c r="F18" s="2">
        <v>-487.36295878188434</v>
      </c>
      <c r="G18" s="2">
        <v>469.69361171023513</v>
      </c>
      <c r="H18" s="2">
        <v>-487.36295878188434</v>
      </c>
      <c r="I18" s="2">
        <v>469.69361171023513</v>
      </c>
    </row>
    <row r="19" spans="1:9">
      <c r="A19" s="2" t="s">
        <v>25</v>
      </c>
      <c r="B19" s="2">
        <v>0.87797706923053187</v>
      </c>
      <c r="C19" s="2">
        <v>8.7743233019207528E-2</v>
      </c>
      <c r="D19" s="2">
        <v>10.006208331055426</v>
      </c>
      <c r="E19" s="2">
        <v>8.3415407841356853E-12</v>
      </c>
      <c r="F19" s="2">
        <v>0.69984883622792138</v>
      </c>
      <c r="G19" s="2">
        <v>1.0561053022331424</v>
      </c>
      <c r="H19" s="2">
        <v>0.69984883622792138</v>
      </c>
      <c r="I19" s="2">
        <v>1.0561053022331424</v>
      </c>
    </row>
    <row r="20" spans="1:9">
      <c r="A20" s="2" t="s">
        <v>26</v>
      </c>
      <c r="B20" s="2">
        <v>1894.3048268385619</v>
      </c>
      <c r="C20" s="2">
        <v>467.89201429148369</v>
      </c>
      <c r="D20" s="2">
        <v>4.0485940537092873</v>
      </c>
      <c r="E20" s="2">
        <v>2.7119200447625261E-4</v>
      </c>
      <c r="F20" s="2">
        <v>944.43353906039772</v>
      </c>
      <c r="G20" s="2">
        <v>2844.176114616726</v>
      </c>
      <c r="H20" s="2">
        <v>944.43353906039772</v>
      </c>
      <c r="I20" s="2">
        <v>2844.176114616726</v>
      </c>
    </row>
    <row r="21" spans="1:9">
      <c r="A21" s="2" t="s">
        <v>27</v>
      </c>
      <c r="B21" s="2">
        <v>9246.8980443431665</v>
      </c>
      <c r="C21" s="2">
        <v>7964.1128737563158</v>
      </c>
      <c r="D21" s="2">
        <v>1.1610706918549509</v>
      </c>
      <c r="E21" s="2">
        <v>0.25347097636484966</v>
      </c>
      <c r="F21" s="2">
        <v>-6921.110642150159</v>
      </c>
      <c r="G21" s="2">
        <v>25414.90673083649</v>
      </c>
      <c r="H21" s="2">
        <v>-6921.110642150159</v>
      </c>
      <c r="I21" s="2">
        <v>25414.90673083649</v>
      </c>
    </row>
    <row r="22" spans="1:9" ht="17" thickBot="1">
      <c r="A22" s="3" t="s">
        <v>28</v>
      </c>
      <c r="B22" s="3">
        <v>7887.6460197880087</v>
      </c>
      <c r="C22" s="3">
        <v>4482.680047128023</v>
      </c>
      <c r="D22" s="3">
        <v>1.7595826462880146</v>
      </c>
      <c r="E22" s="3">
        <v>8.721791293985412E-2</v>
      </c>
      <c r="F22" s="3">
        <v>-1212.6782836962147</v>
      </c>
      <c r="G22" s="3">
        <v>16987.970323272231</v>
      </c>
      <c r="H22" s="3">
        <v>-1212.6782836962147</v>
      </c>
      <c r="I22" s="3">
        <v>16987.970323272231</v>
      </c>
    </row>
    <row r="24" spans="1:9">
      <c r="A24" s="5" t="s">
        <v>29</v>
      </c>
    </row>
    <row r="25" spans="1:9">
      <c r="A25" s="2" t="s">
        <v>24</v>
      </c>
      <c r="B25">
        <v>5</v>
      </c>
      <c r="D25" s="5" t="s">
        <v>30</v>
      </c>
      <c r="E25" s="5" t="s">
        <v>31</v>
      </c>
    </row>
    <row r="26" spans="1:9">
      <c r="A26" s="2" t="s">
        <v>25</v>
      </c>
      <c r="B26">
        <v>234229</v>
      </c>
      <c r="D26">
        <f>B17+B25*B18+B19*B26+B20*B27+B21*B28+B22*B29</f>
        <v>256485.2757194147</v>
      </c>
      <c r="E26">
        <f>B7</f>
        <v>12093.768516867316</v>
      </c>
    </row>
    <row r="27" spans="1:9">
      <c r="A27" s="2" t="s">
        <v>26</v>
      </c>
      <c r="B27">
        <v>30</v>
      </c>
    </row>
    <row r="28" spans="1:9">
      <c r="A28" s="2" t="s">
        <v>27</v>
      </c>
      <c r="B28">
        <v>1</v>
      </c>
    </row>
    <row r="29" spans="1:9" ht="17" thickBot="1">
      <c r="A29" s="3" t="s">
        <v>28</v>
      </c>
      <c r="B29">
        <v>0</v>
      </c>
    </row>
    <row r="30" spans="1:9">
      <c r="B30" s="5" t="s">
        <v>32</v>
      </c>
      <c r="C30" s="5" t="s">
        <v>33</v>
      </c>
      <c r="D30" s="5" t="s">
        <v>34</v>
      </c>
      <c r="E30" s="5" t="s">
        <v>35</v>
      </c>
    </row>
    <row r="31" spans="1:9">
      <c r="A31" s="6">
        <v>240000</v>
      </c>
      <c r="B31" s="7">
        <f t="shared" ref="B31:B58" si="0">A31-$B$26</f>
        <v>5771</v>
      </c>
      <c r="C31">
        <f t="shared" ref="C31:C58" si="1">_xlfn.NORM.DIST(A31,$D$26,$E$26,1)</f>
        <v>8.6422113050585017E-2</v>
      </c>
      <c r="D31">
        <f t="shared" ref="D31:D58" si="2">1-C31</f>
        <v>0.913577886949415</v>
      </c>
      <c r="E31" s="7">
        <f>C31*0+D31*B31</f>
        <v>5272.2579855850736</v>
      </c>
    </row>
    <row r="32" spans="1:9">
      <c r="A32" s="6">
        <v>241000</v>
      </c>
      <c r="B32" s="7">
        <f t="shared" si="0"/>
        <v>6771</v>
      </c>
      <c r="C32">
        <f t="shared" si="1"/>
        <v>0.10019622308585263</v>
      </c>
      <c r="D32">
        <f t="shared" si="2"/>
        <v>0.89980377691414737</v>
      </c>
      <c r="E32" s="7">
        <f t="shared" ref="E32:E58" si="3">C32*0+D32*B32</f>
        <v>6092.5713734856918</v>
      </c>
    </row>
    <row r="33" spans="1:5">
      <c r="A33" s="6">
        <v>242000</v>
      </c>
      <c r="B33" s="7">
        <f t="shared" si="0"/>
        <v>7771</v>
      </c>
      <c r="C33">
        <f t="shared" si="1"/>
        <v>0.11550775074980525</v>
      </c>
      <c r="D33">
        <f t="shared" si="2"/>
        <v>0.88449224925019476</v>
      </c>
      <c r="E33" s="7">
        <f t="shared" si="3"/>
        <v>6873.3892689232634</v>
      </c>
    </row>
    <row r="34" spans="1:5">
      <c r="A34" s="6">
        <v>243000</v>
      </c>
      <c r="B34" s="7">
        <f t="shared" si="0"/>
        <v>8771</v>
      </c>
      <c r="C34">
        <f t="shared" si="1"/>
        <v>0.13241238745425279</v>
      </c>
      <c r="D34">
        <f t="shared" si="2"/>
        <v>0.86758761254574723</v>
      </c>
      <c r="E34" s="7">
        <f t="shared" si="3"/>
        <v>7609.6109496387489</v>
      </c>
    </row>
    <row r="35" spans="1:5">
      <c r="A35" s="6">
        <v>244000</v>
      </c>
      <c r="B35" s="7">
        <f t="shared" si="0"/>
        <v>9771</v>
      </c>
      <c r="C35">
        <f t="shared" si="1"/>
        <v>0.15094879219215854</v>
      </c>
      <c r="D35">
        <f t="shared" si="2"/>
        <v>0.84905120780784149</v>
      </c>
      <c r="E35" s="7">
        <f t="shared" si="3"/>
        <v>8296.0793514904199</v>
      </c>
    </row>
    <row r="36" spans="1:5">
      <c r="A36" s="6">
        <v>245000</v>
      </c>
      <c r="B36" s="7">
        <f t="shared" si="0"/>
        <v>10771</v>
      </c>
      <c r="C36">
        <f t="shared" si="1"/>
        <v>0.17113605833961965</v>
      </c>
      <c r="D36">
        <f t="shared" si="2"/>
        <v>0.82886394166038035</v>
      </c>
      <c r="E36" s="7">
        <f t="shared" si="3"/>
        <v>8927.693515623956</v>
      </c>
    </row>
    <row r="37" spans="1:5">
      <c r="A37" s="6">
        <v>246000</v>
      </c>
      <c r="B37" s="7">
        <f t="shared" si="0"/>
        <v>11771</v>
      </c>
      <c r="C37">
        <f t="shared" si="1"/>
        <v>0.19297149380127104</v>
      </c>
      <c r="D37">
        <f t="shared" si="2"/>
        <v>0.80702850619872901</v>
      </c>
      <c r="E37" s="7">
        <f t="shared" si="3"/>
        <v>9499.5325464652396</v>
      </c>
    </row>
    <row r="38" spans="1:5">
      <c r="A38" s="6">
        <v>247000</v>
      </c>
      <c r="B38" s="7">
        <f t="shared" si="0"/>
        <v>12771</v>
      </c>
      <c r="C38">
        <f t="shared" si="1"/>
        <v>0.21642882229379201</v>
      </c>
      <c r="D38">
        <f t="shared" si="2"/>
        <v>0.78357117770620799</v>
      </c>
      <c r="E38" s="7">
        <f t="shared" si="3"/>
        <v>10006.987510485982</v>
      </c>
    </row>
    <row r="39" spans="1:5">
      <c r="A39" s="6">
        <v>248000</v>
      </c>
      <c r="B39" s="7">
        <f t="shared" si="0"/>
        <v>13771</v>
      </c>
      <c r="C39">
        <f t="shared" si="1"/>
        <v>0.24145690523911023</v>
      </c>
      <c r="D39">
        <f t="shared" si="2"/>
        <v>0.75854309476088977</v>
      </c>
      <c r="E39" s="7">
        <f t="shared" si="3"/>
        <v>10445.896957952213</v>
      </c>
    </row>
    <row r="40" spans="1:5">
      <c r="A40" s="6">
        <v>249000</v>
      </c>
      <c r="B40" s="7">
        <f t="shared" si="0"/>
        <v>14771</v>
      </c>
      <c r="C40">
        <f t="shared" si="1"/>
        <v>0.26797906979299996</v>
      </c>
      <c r="D40">
        <f t="shared" si="2"/>
        <v>0.73202093020699999</v>
      </c>
      <c r="E40" s="7">
        <f t="shared" si="3"/>
        <v>10812.681160087597</v>
      </c>
    </row>
    <row r="41" spans="1:5">
      <c r="A41" s="6">
        <v>250000</v>
      </c>
      <c r="B41" s="7">
        <f t="shared" si="0"/>
        <v>15771</v>
      </c>
      <c r="C41">
        <f t="shared" si="1"/>
        <v>0.29589310929450308</v>
      </c>
      <c r="D41">
        <f t="shared" si="2"/>
        <v>0.70410689070549692</v>
      </c>
      <c r="E41" s="7">
        <f t="shared" si="3"/>
        <v>11104.469773316392</v>
      </c>
    </row>
    <row r="42" spans="1:5">
      <c r="A42" s="6">
        <v>251000</v>
      </c>
      <c r="B42" s="7">
        <f t="shared" si="0"/>
        <v>16771</v>
      </c>
      <c r="C42">
        <f t="shared" si="1"/>
        <v>0.32507199857528007</v>
      </c>
      <c r="D42">
        <f t="shared" si="2"/>
        <v>0.67492800142471987</v>
      </c>
      <c r="E42" s="7">
        <f t="shared" si="3"/>
        <v>11319.217511893978</v>
      </c>
    </row>
    <row r="43" spans="1:5">
      <c r="A43" s="6">
        <v>252000</v>
      </c>
      <c r="B43" s="7">
        <f t="shared" si="0"/>
        <v>17771</v>
      </c>
      <c r="C43">
        <f t="shared" si="1"/>
        <v>0.35536533914227242</v>
      </c>
      <c r="D43">
        <f t="shared" si="2"/>
        <v>0.64463466085772758</v>
      </c>
      <c r="E43" s="7">
        <f t="shared" si="3"/>
        <v>11455.802558102678</v>
      </c>
    </row>
    <row r="44" spans="1:5">
      <c r="A44" s="8">
        <v>253000</v>
      </c>
      <c r="B44" s="9">
        <f t="shared" si="0"/>
        <v>18771</v>
      </c>
      <c r="C44" s="10">
        <f t="shared" si="1"/>
        <v>0.38660151955779032</v>
      </c>
      <c r="D44" s="10">
        <f t="shared" si="2"/>
        <v>0.61339848044220968</v>
      </c>
      <c r="E44" s="9">
        <f t="shared" si="3"/>
        <v>11514.102876380717</v>
      </c>
    </row>
    <row r="45" spans="1:5">
      <c r="A45" s="6">
        <v>254000</v>
      </c>
      <c r="B45" s="7">
        <f t="shared" si="0"/>
        <v>19771</v>
      </c>
      <c r="C45">
        <f t="shared" si="1"/>
        <v>0.41859054591912803</v>
      </c>
      <c r="D45">
        <f t="shared" si="2"/>
        <v>0.58140945408087197</v>
      </c>
      <c r="E45" s="7">
        <f t="shared" si="3"/>
        <v>11495.046316632919</v>
      </c>
    </row>
    <row r="46" spans="1:5">
      <c r="A46" s="6">
        <v>255000</v>
      </c>
      <c r="B46" s="7">
        <f t="shared" si="0"/>
        <v>20771</v>
      </c>
      <c r="C46">
        <f t="shared" si="1"/>
        <v>0.45112746783595198</v>
      </c>
      <c r="D46">
        <f t="shared" si="2"/>
        <v>0.54887253216404797</v>
      </c>
      <c r="E46" s="7">
        <f t="shared" si="3"/>
        <v>11400.63136557944</v>
      </c>
    </row>
    <row r="47" spans="1:5">
      <c r="A47" s="6">
        <v>256000</v>
      </c>
      <c r="B47" s="7">
        <f t="shared" si="0"/>
        <v>21771</v>
      </c>
      <c r="C47">
        <f t="shared" si="1"/>
        <v>0.48399629838044911</v>
      </c>
      <c r="D47">
        <f t="shared" si="2"/>
        <v>0.51600370161955089</v>
      </c>
      <c r="E47" s="7">
        <f t="shared" si="3"/>
        <v>11233.916587959242</v>
      </c>
    </row>
    <row r="48" spans="1:5">
      <c r="A48" s="6">
        <v>257000</v>
      </c>
      <c r="B48" s="7">
        <f t="shared" si="0"/>
        <v>22771</v>
      </c>
      <c r="C48">
        <f t="shared" si="1"/>
        <v>0.51697430370263175</v>
      </c>
      <c r="D48">
        <f t="shared" si="2"/>
        <v>0.48302569629736825</v>
      </c>
      <c r="E48" s="7">
        <f t="shared" si="3"/>
        <v>10998.978130387371</v>
      </c>
    </row>
    <row r="49" spans="1:5">
      <c r="A49" s="6">
        <v>258000</v>
      </c>
      <c r="B49" s="7">
        <f t="shared" si="0"/>
        <v>23771</v>
      </c>
      <c r="C49">
        <f t="shared" si="1"/>
        <v>0.54983652070881117</v>
      </c>
      <c r="D49">
        <f t="shared" si="2"/>
        <v>0.45016347929118883</v>
      </c>
      <c r="E49" s="7">
        <f t="shared" si="3"/>
        <v>10700.83606623085</v>
      </c>
    </row>
    <row r="50" spans="1:5">
      <c r="A50" s="6">
        <v>259000</v>
      </c>
      <c r="B50" s="7">
        <f t="shared" si="0"/>
        <v>24771</v>
      </c>
      <c r="C50">
        <f t="shared" si="1"/>
        <v>0.58236035043294354</v>
      </c>
      <c r="D50">
        <f t="shared" si="2"/>
        <v>0.41763964956705646</v>
      </c>
      <c r="E50" s="7">
        <f t="shared" si="3"/>
        <v>10345.351759425555</v>
      </c>
    </row>
    <row r="51" spans="1:5">
      <c r="A51" s="6">
        <v>260000</v>
      </c>
      <c r="B51" s="7">
        <f t="shared" si="0"/>
        <v>25771</v>
      </c>
      <c r="C51">
        <f t="shared" si="1"/>
        <v>0.61433007114054528</v>
      </c>
      <c r="D51">
        <f t="shared" si="2"/>
        <v>0.38566992885945472</v>
      </c>
      <c r="E51" s="7">
        <f t="shared" si="3"/>
        <v>9939.0997366370084</v>
      </c>
    </row>
    <row r="52" spans="1:5">
      <c r="A52" s="6">
        <v>261000</v>
      </c>
      <c r="B52" s="7">
        <f t="shared" si="0"/>
        <v>26771</v>
      </c>
      <c r="C52">
        <f t="shared" si="1"/>
        <v>0.64554111901159028</v>
      </c>
      <c r="D52">
        <f t="shared" si="2"/>
        <v>0.35445888098840972</v>
      </c>
      <c r="E52" s="7">
        <f t="shared" si="3"/>
        <v>9489.218702940716</v>
      </c>
    </row>
    <row r="53" spans="1:5">
      <c r="A53" s="6">
        <v>262000</v>
      </c>
      <c r="B53" s="7">
        <f t="shared" si="0"/>
        <v>27771</v>
      </c>
      <c r="C53">
        <f t="shared" si="1"/>
        <v>0.67580399522065893</v>
      </c>
      <c r="D53">
        <f t="shared" si="2"/>
        <v>0.32419600477934107</v>
      </c>
      <c r="E53" s="7">
        <f t="shared" si="3"/>
        <v>9003.2472487270807</v>
      </c>
    </row>
    <row r="54" spans="1:5">
      <c r="A54" s="6">
        <v>263000</v>
      </c>
      <c r="B54" s="7">
        <f t="shared" si="0"/>
        <v>28771</v>
      </c>
      <c r="C54">
        <f t="shared" si="1"/>
        <v>0.70494767570516037</v>
      </c>
      <c r="D54">
        <f t="shared" si="2"/>
        <v>0.29505232429483963</v>
      </c>
      <c r="E54" s="7">
        <f t="shared" si="3"/>
        <v>8488.9504222868309</v>
      </c>
    </row>
    <row r="55" spans="1:5">
      <c r="A55" s="6">
        <v>264000</v>
      </c>
      <c r="B55" s="7">
        <f t="shared" si="0"/>
        <v>29771</v>
      </c>
      <c r="C55">
        <f t="shared" si="1"/>
        <v>0.73282242283753751</v>
      </c>
      <c r="D55">
        <f t="shared" si="2"/>
        <v>0.26717757716246249</v>
      </c>
      <c r="E55" s="7">
        <f t="shared" si="3"/>
        <v>7954.1436497036711</v>
      </c>
    </row>
    <row r="56" spans="1:5">
      <c r="A56" s="6">
        <v>265000</v>
      </c>
      <c r="B56" s="7">
        <f t="shared" si="0"/>
        <v>30771</v>
      </c>
      <c r="C56">
        <f t="shared" si="1"/>
        <v>0.75930192523968487</v>
      </c>
      <c r="D56">
        <f t="shared" si="2"/>
        <v>0.24069807476031513</v>
      </c>
      <c r="E56" s="7">
        <f t="shared" si="3"/>
        <v>7406.5204584496569</v>
      </c>
    </row>
    <row r="57" spans="1:5">
      <c r="A57" s="6">
        <v>266000</v>
      </c>
      <c r="B57" s="7">
        <f t="shared" si="0"/>
        <v>31771</v>
      </c>
      <c r="C57">
        <f t="shared" si="1"/>
        <v>0.78428472153267781</v>
      </c>
      <c r="D57">
        <f t="shared" si="2"/>
        <v>0.21571527846732219</v>
      </c>
      <c r="E57" s="7">
        <f t="shared" si="3"/>
        <v>6853.4901121852936</v>
      </c>
    </row>
    <row r="58" spans="1:5">
      <c r="A58" s="6">
        <v>267000</v>
      </c>
      <c r="B58" s="7">
        <f t="shared" si="0"/>
        <v>32771</v>
      </c>
      <c r="C58">
        <f t="shared" si="1"/>
        <v>0.80769489423860308</v>
      </c>
      <c r="D58">
        <f t="shared" si="2"/>
        <v>0.19230510576139692</v>
      </c>
      <c r="E58" s="7">
        <f t="shared" si="3"/>
        <v>6302.0306209067385</v>
      </c>
    </row>
    <row r="59" spans="1:5">
      <c r="A59" s="6"/>
    </row>
    <row r="60" spans="1:5">
      <c r="A60" s="6"/>
    </row>
    <row r="61" spans="1:5">
      <c r="A61" s="6"/>
    </row>
    <row r="62" spans="1:5">
      <c r="A62" s="6"/>
    </row>
    <row r="63" spans="1:5">
      <c r="A63" s="6"/>
    </row>
    <row r="64" spans="1:5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Bhagya Shree</dc:creator>
  <cp:lastModifiedBy>Bhagya Shree</cp:lastModifiedBy>
  <dcterms:created xsi:type="dcterms:W3CDTF">2018-10-30T15:52:59Z</dcterms:created>
  <dcterms:modified xsi:type="dcterms:W3CDTF">2018-10-30T15:53:27Z</dcterms:modified>
</cp:coreProperties>
</file>