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ay\Desktop\Stats\Assignment 1 (Firestone)\"/>
    </mc:Choice>
  </mc:AlternateContent>
  <xr:revisionPtr revIDLastSave="0" documentId="13_ncr:1_{0A399BC8-9708-4BAC-AB20-C75C9E92CFB8}" xr6:coauthVersionLast="36" xr6:coauthVersionMax="36" xr10:uidLastSave="{00000000-0000-0000-0000-000000000000}"/>
  <bookViews>
    <workbookView xWindow="0" yWindow="0" windowWidth="23040" windowHeight="9072" activeTab="2" xr2:uid="{A8E9AB95-6306-484A-B9D1-E85CB2788480}"/>
  </bookViews>
  <sheets>
    <sheet name="TORONTO" sheetId="1" r:id="rId1"/>
    <sheet name="VANCOUVER" sheetId="2" r:id="rId2"/>
    <sheet name="LONDON" sheetId="3" r:id="rId3"/>
    <sheet name="Toronto(10 years)" sheetId="4" r:id="rId4"/>
    <sheet name="Vancover (10 years)" sheetId="5" r:id="rId5"/>
    <sheet name="London (10 years)" sheetId="6" r:id="rId6"/>
  </sheets>
  <definedNames>
    <definedName name="_xlnm._FilterDatabase" localSheetId="0" hidden="1">TORONTO!$A$1:$BM$1</definedName>
    <definedName name="_xlchart.v1.0" hidden="1">TORONTO!$N$2:$N$44</definedName>
    <definedName name="_xlchart.v1.1" hidden="1">VANCOUVER!$N$2:$N$44</definedName>
    <definedName name="_xlchart.v1.2" hidden="1">LONDON!$N$2</definedName>
    <definedName name="_xlchart.v1.3" hidden="1">LONDON!$N$3:$N$44</definedName>
    <definedName name="_xlchart.v1.4" hidden="1">'Toronto(10 years)'!$N$2:$N$11</definedName>
    <definedName name="_xlchart.v1.5" hidden="1">'Vancover (10 years)'!$N$2:$N$11</definedName>
    <definedName name="_xlchart.v1.6" hidden="1">'London (10 years)'!$N$2:$N$11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7" i="6" l="1"/>
  <c r="L17" i="6"/>
  <c r="K17" i="6"/>
  <c r="J17" i="6"/>
  <c r="I17" i="6"/>
  <c r="H17" i="6"/>
  <c r="G17" i="6"/>
  <c r="F17" i="6"/>
  <c r="E17" i="6"/>
  <c r="D17" i="6"/>
  <c r="C17" i="6"/>
  <c r="B17" i="6"/>
  <c r="M17" i="5"/>
  <c r="L17" i="5"/>
  <c r="K17" i="5"/>
  <c r="J17" i="5"/>
  <c r="I17" i="5"/>
  <c r="H17" i="5"/>
  <c r="G17" i="5"/>
  <c r="F17" i="5"/>
  <c r="E17" i="5"/>
  <c r="D17" i="5"/>
  <c r="C17" i="5"/>
  <c r="B17" i="5"/>
  <c r="C17" i="4"/>
  <c r="D17" i="4"/>
  <c r="E17" i="4"/>
  <c r="F17" i="4"/>
  <c r="G17" i="4"/>
  <c r="H17" i="4"/>
  <c r="I17" i="4"/>
  <c r="J17" i="4"/>
  <c r="K17" i="4"/>
  <c r="L17" i="4"/>
  <c r="M17" i="4"/>
  <c r="B17" i="4"/>
  <c r="M16" i="6" l="1"/>
  <c r="L16" i="6"/>
  <c r="K16" i="6"/>
  <c r="J16" i="6"/>
  <c r="I16" i="6"/>
  <c r="H16" i="6"/>
  <c r="G16" i="6"/>
  <c r="F16" i="6"/>
  <c r="E16" i="6"/>
  <c r="D16" i="6"/>
  <c r="C16" i="6"/>
  <c r="B16" i="6"/>
  <c r="M15" i="6"/>
  <c r="L15" i="6"/>
  <c r="K15" i="6"/>
  <c r="J15" i="6"/>
  <c r="I15" i="6"/>
  <c r="H15" i="6"/>
  <c r="G15" i="6"/>
  <c r="F15" i="6"/>
  <c r="E15" i="6"/>
  <c r="D15" i="6"/>
  <c r="C15" i="6"/>
  <c r="B15" i="6"/>
  <c r="M14" i="6"/>
  <c r="L14" i="6"/>
  <c r="K14" i="6"/>
  <c r="J14" i="6"/>
  <c r="I14" i="6"/>
  <c r="H14" i="6"/>
  <c r="G14" i="6"/>
  <c r="F14" i="6"/>
  <c r="E14" i="6"/>
  <c r="D14" i="6"/>
  <c r="C14" i="6"/>
  <c r="B14" i="6"/>
  <c r="M13" i="6"/>
  <c r="L13" i="6"/>
  <c r="K13" i="6"/>
  <c r="J13" i="6"/>
  <c r="I13" i="6"/>
  <c r="H13" i="6"/>
  <c r="G13" i="6"/>
  <c r="F13" i="6"/>
  <c r="E13" i="6"/>
  <c r="D13" i="6"/>
  <c r="C13" i="6"/>
  <c r="B13" i="6"/>
  <c r="M16" i="5"/>
  <c r="L16" i="5"/>
  <c r="K16" i="5"/>
  <c r="J16" i="5"/>
  <c r="I16" i="5"/>
  <c r="H16" i="5"/>
  <c r="G16" i="5"/>
  <c r="F16" i="5"/>
  <c r="E16" i="5"/>
  <c r="D16" i="5"/>
  <c r="C16" i="5"/>
  <c r="B16" i="5"/>
  <c r="M15" i="5"/>
  <c r="L15" i="5"/>
  <c r="K15" i="5"/>
  <c r="J15" i="5"/>
  <c r="I15" i="5"/>
  <c r="H15" i="5"/>
  <c r="G15" i="5"/>
  <c r="F15" i="5"/>
  <c r="E15" i="5"/>
  <c r="D15" i="5"/>
  <c r="C15" i="5"/>
  <c r="B15" i="5"/>
  <c r="M14" i="5"/>
  <c r="L14" i="5"/>
  <c r="K14" i="5"/>
  <c r="J14" i="5"/>
  <c r="I14" i="5"/>
  <c r="H14" i="5"/>
  <c r="G14" i="5"/>
  <c r="F14" i="5"/>
  <c r="E14" i="5"/>
  <c r="D14" i="5"/>
  <c r="C14" i="5"/>
  <c r="B14" i="5"/>
  <c r="M13" i="5"/>
  <c r="L13" i="5"/>
  <c r="K13" i="5"/>
  <c r="J13" i="5"/>
  <c r="I13" i="5"/>
  <c r="H13" i="5"/>
  <c r="G13" i="5"/>
  <c r="F13" i="5"/>
  <c r="E13" i="5"/>
  <c r="D13" i="5"/>
  <c r="C13" i="5"/>
  <c r="B13" i="5"/>
  <c r="C15" i="4"/>
  <c r="D15" i="4"/>
  <c r="E15" i="4"/>
  <c r="F15" i="4"/>
  <c r="G15" i="4"/>
  <c r="H15" i="4"/>
  <c r="I15" i="4"/>
  <c r="J15" i="4"/>
  <c r="K15" i="4"/>
  <c r="L15" i="4"/>
  <c r="M15" i="4"/>
  <c r="C16" i="4"/>
  <c r="D16" i="4"/>
  <c r="E16" i="4"/>
  <c r="F16" i="4"/>
  <c r="G16" i="4"/>
  <c r="H16" i="4"/>
  <c r="I16" i="4"/>
  <c r="J16" i="4"/>
  <c r="K16" i="4"/>
  <c r="L16" i="4"/>
  <c r="M16" i="4"/>
  <c r="B16" i="4"/>
  <c r="B15" i="4"/>
  <c r="C14" i="4"/>
  <c r="D14" i="4"/>
  <c r="E14" i="4"/>
  <c r="F14" i="4"/>
  <c r="G14" i="4"/>
  <c r="H14" i="4"/>
  <c r="I14" i="4"/>
  <c r="J14" i="4"/>
  <c r="K14" i="4"/>
  <c r="L14" i="4"/>
  <c r="M14" i="4"/>
  <c r="B14" i="4"/>
  <c r="C13" i="4"/>
  <c r="D13" i="4"/>
  <c r="E13" i="4"/>
  <c r="F13" i="4"/>
  <c r="G13" i="4"/>
  <c r="H13" i="4"/>
  <c r="I13" i="4"/>
  <c r="J13" i="4"/>
  <c r="K13" i="4"/>
  <c r="L13" i="4"/>
  <c r="M13" i="4"/>
  <c r="B13" i="4"/>
  <c r="N11" i="6"/>
  <c r="N10" i="6"/>
  <c r="N9" i="6"/>
  <c r="N8" i="6"/>
  <c r="N7" i="6"/>
  <c r="N6" i="6"/>
  <c r="N5" i="6"/>
  <c r="N4" i="6"/>
  <c r="N3" i="6"/>
  <c r="N2" i="6"/>
  <c r="N11" i="5"/>
  <c r="N10" i="5"/>
  <c r="N9" i="5"/>
  <c r="N8" i="5"/>
  <c r="N7" i="5"/>
  <c r="N6" i="5"/>
  <c r="N5" i="5"/>
  <c r="N4" i="5"/>
  <c r="N3" i="5"/>
  <c r="N2" i="5"/>
  <c r="N3" i="4"/>
  <c r="N4" i="4"/>
  <c r="N5" i="4"/>
  <c r="N6" i="4"/>
  <c r="N7" i="4"/>
  <c r="N8" i="4"/>
  <c r="N9" i="4"/>
  <c r="N10" i="4"/>
  <c r="N11" i="4"/>
  <c r="N2" i="4"/>
  <c r="M49" i="3" l="1"/>
  <c r="M51" i="3"/>
  <c r="L51" i="3"/>
  <c r="K51" i="3"/>
  <c r="J51" i="3"/>
  <c r="I51" i="3"/>
  <c r="H51" i="3"/>
  <c r="G51" i="3"/>
  <c r="F51" i="3"/>
  <c r="E51" i="3"/>
  <c r="D51" i="3"/>
  <c r="C51" i="3"/>
  <c r="B51" i="3"/>
  <c r="M51" i="2"/>
  <c r="L51" i="2"/>
  <c r="K51" i="2"/>
  <c r="J51" i="2"/>
  <c r="I51" i="2"/>
  <c r="H51" i="2"/>
  <c r="G51" i="2"/>
  <c r="F51" i="2"/>
  <c r="E51" i="2"/>
  <c r="D51" i="2"/>
  <c r="C51" i="2"/>
  <c r="B51" i="2"/>
  <c r="C51" i="1"/>
  <c r="D51" i="1"/>
  <c r="E51" i="1"/>
  <c r="F51" i="1"/>
  <c r="G51" i="1"/>
  <c r="H51" i="1"/>
  <c r="I51" i="1"/>
  <c r="J51" i="1"/>
  <c r="K51" i="1"/>
  <c r="L51" i="1"/>
  <c r="M51" i="1"/>
  <c r="B51" i="1"/>
  <c r="M50" i="3" l="1"/>
  <c r="L50" i="3"/>
  <c r="K50" i="3"/>
  <c r="J50" i="3"/>
  <c r="I50" i="3"/>
  <c r="F50" i="3"/>
  <c r="E50" i="3"/>
  <c r="D50" i="3"/>
  <c r="C50" i="3"/>
  <c r="B50" i="3"/>
  <c r="L49" i="3"/>
  <c r="K49" i="3"/>
  <c r="J49" i="3"/>
  <c r="I49" i="3"/>
  <c r="F49" i="3"/>
  <c r="E49" i="3"/>
  <c r="D49" i="3"/>
  <c r="C49" i="3"/>
  <c r="B49" i="3"/>
  <c r="M48" i="3"/>
  <c r="L48" i="3"/>
  <c r="K48" i="3"/>
  <c r="J48" i="3"/>
  <c r="I48" i="3"/>
  <c r="F48" i="3"/>
  <c r="E48" i="3"/>
  <c r="D48" i="3"/>
  <c r="C48" i="3"/>
  <c r="B48" i="3"/>
  <c r="Q56" i="3"/>
  <c r="M47" i="3"/>
  <c r="L47" i="3"/>
  <c r="K47" i="3"/>
  <c r="J47" i="3"/>
  <c r="I47" i="3"/>
  <c r="F47" i="3"/>
  <c r="E47" i="3"/>
  <c r="D47" i="3"/>
  <c r="C47" i="3"/>
  <c r="B47" i="3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K48" i="2"/>
  <c r="J48" i="2"/>
  <c r="I48" i="2"/>
  <c r="H48" i="2"/>
  <c r="G48" i="2"/>
  <c r="F48" i="2"/>
  <c r="E48" i="2"/>
  <c r="D48" i="2"/>
  <c r="C48" i="2"/>
  <c r="B48" i="2"/>
  <c r="M47" i="2"/>
  <c r="L47" i="2"/>
  <c r="K47" i="2"/>
  <c r="J47" i="2"/>
  <c r="I47" i="2"/>
  <c r="H47" i="2"/>
  <c r="G47" i="2"/>
  <c r="F47" i="2"/>
  <c r="E47" i="2"/>
  <c r="D47" i="2"/>
  <c r="C47" i="2"/>
  <c r="B47" i="2"/>
  <c r="G2" i="3" l="1"/>
  <c r="H2" i="3"/>
  <c r="C49" i="1"/>
  <c r="C48" i="1"/>
  <c r="D48" i="1"/>
  <c r="E48" i="1"/>
  <c r="F48" i="1"/>
  <c r="G48" i="1"/>
  <c r="H48" i="1"/>
  <c r="I48" i="1"/>
  <c r="J48" i="1"/>
  <c r="K48" i="1"/>
  <c r="L48" i="1"/>
  <c r="M48" i="1"/>
  <c r="B48" i="1"/>
  <c r="C50" i="1"/>
  <c r="D50" i="1"/>
  <c r="E50" i="1"/>
  <c r="F50" i="1"/>
  <c r="G50" i="1"/>
  <c r="H50" i="1"/>
  <c r="I50" i="1"/>
  <c r="J50" i="1"/>
  <c r="K50" i="1"/>
  <c r="L50" i="1"/>
  <c r="M50" i="1"/>
  <c r="B50" i="1"/>
  <c r="D49" i="1"/>
  <c r="E49" i="1"/>
  <c r="F49" i="1"/>
  <c r="G49" i="1"/>
  <c r="H49" i="1"/>
  <c r="I49" i="1"/>
  <c r="J49" i="1"/>
  <c r="K49" i="1"/>
  <c r="L49" i="1"/>
  <c r="M49" i="1"/>
  <c r="B49" i="1"/>
  <c r="M47" i="1"/>
  <c r="C47" i="1"/>
  <c r="D47" i="1"/>
  <c r="E47" i="1"/>
  <c r="F47" i="1"/>
  <c r="G47" i="1"/>
  <c r="H47" i="1"/>
  <c r="I47" i="1"/>
  <c r="J47" i="1"/>
  <c r="K47" i="1"/>
  <c r="L47" i="1"/>
  <c r="B47" i="1"/>
  <c r="H48" i="3" l="1"/>
  <c r="H49" i="3"/>
  <c r="H47" i="3"/>
  <c r="H50" i="3"/>
  <c r="G50" i="3"/>
  <c r="G48" i="3"/>
  <c r="G49" i="3"/>
  <c r="G47" i="3"/>
</calcChain>
</file>

<file path=xl/sharedStrings.xml><?xml version="1.0" encoding="utf-8"?>
<sst xmlns="http://schemas.openxmlformats.org/spreadsheetml/2006/main" count="237" uniqueCount="49">
  <si>
    <r>
      <rPr>
        <sz val="10"/>
        <rFont val="Arial"/>
        <family val="2"/>
      </rPr>
      <t>3.8E</t>
    </r>
  </si>
  <si>
    <t>Mean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</si>
  <si>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</si>
  <si>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</si>
  <si>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</si>
  <si>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</si>
  <si>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</si>
  <si>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</si>
  <si>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</si>
  <si>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</si>
  <si>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</si>
  <si>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</si>
  <si>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NOV</t>
  </si>
  <si>
    <t>DEC</t>
  </si>
  <si>
    <t>Median</t>
  </si>
  <si>
    <t>Mode</t>
  </si>
  <si>
    <t>Standard Deviation</t>
  </si>
  <si>
    <t>Variance</t>
  </si>
  <si>
    <t>Total</t>
  </si>
  <si>
    <t>OCT</t>
  </si>
  <si>
    <t>TOTAL</t>
  </si>
  <si>
    <t>Column1</t>
  </si>
  <si>
    <t>Standard Error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</si>
  <si>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</si>
  <si>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</si>
  <si>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</si>
  <si>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</si>
  <si>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</si>
  <si>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</si>
  <si>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</si>
  <si>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</si>
  <si>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1973-1974</t>
  </si>
  <si>
    <t>1974-1975</t>
  </si>
  <si>
    <t>1975-1976</t>
  </si>
  <si>
    <t>1976-1977</t>
  </si>
  <si>
    <t>1977-1978</t>
  </si>
  <si>
    <t>1978-1979</t>
  </si>
  <si>
    <t>1979-1980</t>
  </si>
  <si>
    <t>1980-1981</t>
  </si>
  <si>
    <t>1981-1982</t>
  </si>
  <si>
    <t>1982-1983</t>
  </si>
  <si>
    <t>3.8E</t>
  </si>
  <si>
    <t>P(X&lt;=40%) = ((0.4 * 137.94) -137.94)/26.69 = -3.10 = z=0.0010</t>
  </si>
  <si>
    <t>P(X&lt;=40%) = ((.4 * 43.22) -43.22)/30.16 =-0.86 =z =0.1949</t>
  </si>
  <si>
    <t>P(X&lt;=40%) = ((.4 * 199.17) -199.17)/61.73 =-1.94 =z=0.0264</t>
  </si>
  <si>
    <t>P(X&lt;=40%) = ((0.4*142.65)-142.65)/31.56 = -2.55 = z</t>
  </si>
  <si>
    <t>P(X&lt;=40) = ((0.4*54.0) - 54.0)/42.09 = -0.78 = z</t>
  </si>
  <si>
    <t xml:space="preserve">P(X&lt;=40) = ((0.4 * 203.37) - 203.37)/55.5 = -2.20 = z </t>
  </si>
  <si>
    <t>the times the company has to give a refund = 1.39 %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</si>
</sst>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1"/>
      <name val="Arial"/>
      <family val="2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horizontal="center" wrapText="1"/>
    </xf>
    <xf numFmtId="164" fontId="2" fillId="0" borderId="0" xfId="0" applyNumberFormat="1" applyFont="1" applyFill="1" applyBorder="1" applyAlignment="1">
      <alignment vertical="top" shrinkToFit="1"/>
    </xf>
    <xf numFmtId="164" fontId="2" fillId="0" borderId="0" xfId="0" applyNumberFormat="1" applyFont="1" applyFill="1" applyBorder="1" applyAlignment="1">
      <alignment horizontal="right" vertical="top" indent="1" shrinkToFit="1"/>
    </xf>
    <xf numFmtId="164" fontId="2" fillId="0" borderId="0" xfId="0" applyNumberFormat="1" applyFont="1" applyFill="1" applyBorder="1" applyAlignment="1">
      <alignment horizontal="right" vertical="top" shrinkToFit="1"/>
    </xf>
    <xf numFmtId="164" fontId="2" fillId="0" borderId="0" xfId="0" applyNumberFormat="1" applyFont="1" applyFill="1" applyBorder="1" applyAlignment="1">
      <alignment horizontal="center" vertical="top" shrinkToFit="1"/>
    </xf>
    <xf numFmtId="0" fontId="3" fillId="0" borderId="0" xfId="0" applyFont="1" applyFill="1" applyBorder="1" applyAlignment="1">
      <alignment horizontal="right" vertical="top" wrapText="1" indent="1"/>
    </xf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left" vertical="top" wrapText="1" indent="1"/>
    </xf>
    <xf numFmtId="164" fontId="2" fillId="0" borderId="0" xfId="0" applyNumberFormat="1" applyFont="1" applyFill="1" applyBorder="1" applyAlignment="1">
      <alignment horizontal="left" vertical="top" shrinkToFit="1"/>
    </xf>
    <xf numFmtId="164" fontId="2" fillId="0" borderId="0" xfId="0" applyNumberFormat="1" applyFont="1" applyFill="1" applyBorder="1" applyAlignment="1">
      <alignment horizontal="left" vertical="top" indent="1" shrinkToFit="1"/>
    </xf>
    <xf numFmtId="164" fontId="5" fillId="0" borderId="0" xfId="0" applyNumberFormat="1" applyFont="1" applyFill="1" applyBorder="1" applyAlignment="1">
      <alignment horizontal="right" vertical="top" shrinkToFit="1"/>
    </xf>
    <xf numFmtId="0" fontId="1" fillId="0" borderId="0" xfId="0" applyFont="1" applyFill="1" applyBorder="1" applyAlignment="1">
      <alignment horizontal="left" wrapText="1"/>
    </xf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0" borderId="0" xfId="0" applyFont="1"/>
    <xf numFmtId="164" fontId="3" fillId="0" borderId="0" xfId="0" applyNumberFormat="1" applyFont="1" applyFill="1" applyBorder="1" applyAlignment="1">
      <alignment horizontal="right" vertical="top" wrapText="1" indent="1"/>
    </xf>
    <xf numFmtId="0" fontId="4" fillId="3" borderId="0" xfId="0" applyFont="1" applyFill="1" applyBorder="1" applyAlignment="1">
      <alignment horizontal="right" vertical="top" wrapText="1" indent="1"/>
    </xf>
    <xf numFmtId="0" fontId="4" fillId="3" borderId="0" xfId="0" applyFont="1" applyFill="1" applyBorder="1" applyAlignment="1">
      <alignment horizontal="right" vertical="top" wrapText="1"/>
    </xf>
    <xf numFmtId="0" fontId="0" fillId="3" borderId="0" xfId="0" applyFill="1"/>
    <xf numFmtId="0" fontId="4" fillId="3" borderId="0" xfId="0" applyFont="1" applyFill="1" applyBorder="1" applyAlignment="1">
      <alignment vertical="top" wrapText="1"/>
    </xf>
    <xf numFmtId="0" fontId="4" fillId="3" borderId="0" xfId="0" applyFont="1" applyFill="1" applyBorder="1" applyAlignment="1">
      <alignment horizontal="center" vertical="top" wrapText="1"/>
    </xf>
    <xf numFmtId="0" fontId="4" fillId="3" borderId="0" xfId="0" applyFont="1" applyFill="1" applyBorder="1" applyAlignment="1">
      <alignment horizontal="left" vertical="top" wrapText="1" indent="1"/>
    </xf>
    <xf numFmtId="0" fontId="1" fillId="4" borderId="0" xfId="0" applyFont="1" applyFill="1"/>
    <xf numFmtId="164" fontId="0" fillId="4" borderId="0" xfId="0" applyNumberFormat="1" applyFont="1" applyFill="1"/>
    <xf numFmtId="164" fontId="1" fillId="4" borderId="0" xfId="0" applyNumberFormat="1" applyFont="1" applyFill="1"/>
    <xf numFmtId="0" fontId="0" fillId="4" borderId="0" xfId="0" applyFill="1"/>
    <xf numFmtId="164" fontId="0" fillId="4" borderId="0" xfId="0" applyNumberFormat="1" applyFont="1" applyFill="1" applyBorder="1" applyAlignment="1">
      <alignment vertical="top"/>
    </xf>
    <xf numFmtId="164" fontId="1" fillId="4" borderId="0" xfId="0" applyNumberFormat="1" applyFont="1" applyFill="1" applyBorder="1" applyAlignment="1">
      <alignment vertical="top"/>
    </xf>
    <xf numFmtId="0" fontId="0" fillId="4" borderId="0" xfId="0" applyFont="1" applyFill="1"/>
    <xf numFmtId="0" fontId="0" fillId="4" borderId="0" xfId="0" applyFill="1" applyBorder="1" applyAlignment="1">
      <alignment vertical="top"/>
    </xf>
    <xf numFmtId="164" fontId="2" fillId="4" borderId="0" xfId="0" applyNumberFormat="1" applyFont="1" applyFill="1" applyBorder="1" applyAlignment="1">
      <alignment vertical="top" shrinkToFit="1"/>
    </xf>
    <xf numFmtId="0" fontId="6" fillId="5" borderId="0" xfId="0" applyFont="1" applyFill="1" applyBorder="1" applyAlignment="1">
      <alignment horizontal="left" vertical="top"/>
    </xf>
    <xf numFmtId="1" fontId="2" fillId="5" borderId="0" xfId="0" applyNumberFormat="1" applyFont="1" applyFill="1" applyBorder="1" applyAlignment="1">
      <alignment vertical="top" shrinkToFit="1"/>
    </xf>
    <xf numFmtId="0" fontId="1" fillId="5" borderId="0" xfId="0" applyFont="1" applyFill="1"/>
    <xf numFmtId="0" fontId="1" fillId="5" borderId="0" xfId="0" applyFont="1" applyFill="1" applyBorder="1" applyAlignment="1">
      <alignment vertical="top"/>
    </xf>
    <xf numFmtId="0" fontId="0" fillId="5" borderId="0" xfId="0" applyFill="1"/>
    <xf numFmtId="0" fontId="6" fillId="5" borderId="0" xfId="0" applyFont="1" applyFill="1" applyBorder="1" applyAlignment="1">
      <alignment horizontal="left" vertical="top" wrapText="1"/>
    </xf>
    <xf numFmtId="1" fontId="2" fillId="5" borderId="0" xfId="0" applyNumberFormat="1" applyFont="1" applyFill="1" applyBorder="1" applyAlignment="1">
      <alignment horizontal="left" vertical="top" shrinkToFit="1"/>
    </xf>
    <xf numFmtId="0" fontId="0" fillId="0" borderId="0" xfId="0" applyFill="1" applyBorder="1" applyAlignment="1"/>
    <xf numFmtId="0" fontId="0" fillId="0" borderId="1" xfId="0" applyFill="1" applyBorder="1" applyAlignment="1"/>
    <xf numFmtId="0" fontId="7" fillId="0" borderId="2" xfId="0" applyFont="1" applyFill="1" applyBorder="1" applyAlignment="1">
      <alignment horizontal="centerContinuous"/>
    </xf>
    <xf numFmtId="164" fontId="2" fillId="6" borderId="0" xfId="0" applyNumberFormat="1" applyFont="1" applyFill="1" applyBorder="1" applyAlignment="1">
      <alignment horizontal="right" vertical="top" indent="1" shrinkToFit="1"/>
    </xf>
    <xf numFmtId="164" fontId="2" fillId="6" borderId="0" xfId="0" applyNumberFormat="1" applyFont="1" applyFill="1" applyBorder="1" applyAlignment="1">
      <alignment vertical="top" shrinkToFit="1"/>
    </xf>
    <xf numFmtId="164" fontId="2" fillId="6" borderId="0" xfId="0" applyNumberFormat="1" applyFont="1" applyFill="1" applyBorder="1" applyAlignment="1">
      <alignment horizontal="center" vertical="top" shrinkToFit="1"/>
    </xf>
    <xf numFmtId="164" fontId="2" fillId="7" borderId="0" xfId="0" applyNumberFormat="1" applyFont="1" applyFill="1" applyBorder="1" applyAlignment="1">
      <alignment vertical="top" shrinkToFit="1"/>
    </xf>
    <xf numFmtId="164" fontId="2" fillId="7" borderId="0" xfId="0" applyNumberFormat="1" applyFont="1" applyFill="1" applyBorder="1" applyAlignment="1">
      <alignment horizontal="right" vertical="top" indent="1" shrinkToFit="1"/>
    </xf>
    <xf numFmtId="0" fontId="3" fillId="7" borderId="0" xfId="0" applyFont="1" applyFill="1" applyBorder="1" applyAlignment="1">
      <alignment horizontal="right" vertical="top" wrapText="1" indent="1"/>
    </xf>
    <xf numFmtId="164" fontId="2" fillId="7" borderId="0" xfId="0" applyNumberFormat="1" applyFont="1" applyFill="1" applyBorder="1" applyAlignment="1">
      <alignment horizontal="center" vertical="top" shrinkToFit="1"/>
    </xf>
    <xf numFmtId="164" fontId="2" fillId="8" borderId="0" xfId="0" applyNumberFormat="1" applyFont="1" applyFill="1" applyBorder="1" applyAlignment="1">
      <alignment vertical="top" shrinkToFit="1"/>
    </xf>
    <xf numFmtId="164" fontId="2" fillId="8" borderId="0" xfId="0" applyNumberFormat="1" applyFont="1" applyFill="1" applyBorder="1" applyAlignment="1">
      <alignment horizontal="right" vertical="top" indent="1" shrinkToFit="1"/>
    </xf>
    <xf numFmtId="164" fontId="2" fillId="8" borderId="0" xfId="0" applyNumberFormat="1" applyFont="1" applyFill="1" applyBorder="1" applyAlignment="1">
      <alignment horizontal="center" vertical="top" shrinkToFit="1"/>
    </xf>
    <xf numFmtId="0" fontId="3" fillId="6" borderId="0" xfId="0" applyFont="1" applyFill="1" applyBorder="1" applyAlignment="1">
      <alignment vertical="top" wrapText="1"/>
    </xf>
    <xf numFmtId="0" fontId="3" fillId="6" borderId="0" xfId="0" applyFont="1" applyFill="1" applyBorder="1" applyAlignment="1">
      <alignment horizontal="right" vertical="top" wrapText="1" indent="1"/>
    </xf>
    <xf numFmtId="0" fontId="3" fillId="8" borderId="0" xfId="0" applyFont="1" applyFill="1" applyBorder="1" applyAlignment="1">
      <alignment vertical="top" wrapText="1"/>
    </xf>
    <xf numFmtId="0" fontId="3" fillId="8" borderId="0" xfId="0" applyFont="1" applyFill="1" applyBorder="1" applyAlignment="1">
      <alignment horizontal="right" vertical="top" wrapText="1" indent="1"/>
    </xf>
    <xf numFmtId="164" fontId="1" fillId="9" borderId="0" xfId="0" applyNumberFormat="1" applyFont="1" applyFill="1"/>
    <xf numFmtId="164" fontId="5" fillId="9" borderId="0" xfId="0" applyNumberFormat="1" applyFont="1" applyFill="1" applyBorder="1" applyAlignment="1">
      <alignment horizontal="right" vertical="top" shrinkToFit="1"/>
    </xf>
    <xf numFmtId="164" fontId="4" fillId="9" borderId="0" xfId="0" applyNumberFormat="1" applyFont="1" applyFill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/>
    <cx:plotArea>
      <cx:plotAreaRegion/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0D302B8B-FA22-4743-A1B9-240FB43BABF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5FBEB715-4DC4-4322-B69C-E9129FB6E572}">
          <cx:tx>
            <cx:txData>
              <cx:f>_xlchart.v1.2</cx:f>
              <cx:v>190.1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C68E5C1F-5B4F-4250-8BC0-097460BE6E1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E558AA29-AD3B-4E65-AFCD-9FDE9A376AA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/>
    <cx:plotArea>
      <cx:plotAreaRegion>
        <cx:series layoutId="clusteredColumn" uniqueId="{DF911DED-86BD-4731-A9A8-B95C58AF2DA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601579</xdr:colOff>
      <xdr:row>40</xdr:row>
      <xdr:rowOff>40105</xdr:rowOff>
    </xdr:from>
    <xdr:to>
      <xdr:col>15</xdr:col>
      <xdr:colOff>53473</xdr:colOff>
      <xdr:row>40</xdr:row>
      <xdr:rowOff>101599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C28B2DD-8CE9-4BFB-A42D-37BD7EB5F8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10842" y="7526421"/>
              <a:ext cx="66842" cy="614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553070</xdr:colOff>
      <xdr:row>41</xdr:row>
      <xdr:rowOff>129153</xdr:rowOff>
    </xdr:from>
    <xdr:to>
      <xdr:col>14</xdr:col>
      <xdr:colOff>598789</xdr:colOff>
      <xdr:row>42</xdr:row>
      <xdr:rowOff>1981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729D0C0-3FD5-43BC-822D-6DEB01472E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51307" y="7568339"/>
              <a:ext cx="45719" cy="5364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10439</xdr:colOff>
      <xdr:row>34</xdr:row>
      <xdr:rowOff>129434</xdr:rowOff>
    </xdr:from>
    <xdr:to>
      <xdr:col>15</xdr:col>
      <xdr:colOff>101600</xdr:colOff>
      <xdr:row>34</xdr:row>
      <xdr:rowOff>175153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0281BB5-7E07-4A7A-BA75-3A058895B8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 flipV="1">
              <a:off x="9675139" y="6200034"/>
              <a:ext cx="91161" cy="457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83820</xdr:colOff>
      <xdr:row>15</xdr:row>
      <xdr:rowOff>26670</xdr:rowOff>
    </xdr:from>
    <xdr:to>
      <xdr:col>21</xdr:col>
      <xdr:colOff>388620</xdr:colOff>
      <xdr:row>30</xdr:row>
      <xdr:rowOff>26670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BD87F9C-73AF-4430-8047-5B06ADA1A5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18220" y="27774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358140</xdr:colOff>
      <xdr:row>15</xdr:row>
      <xdr:rowOff>64770</xdr:rowOff>
    </xdr:from>
    <xdr:to>
      <xdr:col>22</xdr:col>
      <xdr:colOff>53340</xdr:colOff>
      <xdr:row>30</xdr:row>
      <xdr:rowOff>64770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453FF64-EF31-438B-BB0C-7DEC1C8AEF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92540" y="28155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167640</xdr:colOff>
      <xdr:row>15</xdr:row>
      <xdr:rowOff>64770</xdr:rowOff>
    </xdr:from>
    <xdr:to>
      <xdr:col>21</xdr:col>
      <xdr:colOff>472440</xdr:colOff>
      <xdr:row>30</xdr:row>
      <xdr:rowOff>64770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5E09126-230C-4BD1-9939-E90F1CA1B6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02040" y="28155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F3DFE-5614-4C46-9120-15F1598E5098}">
  <dimension ref="A1:BM54"/>
  <sheetViews>
    <sheetView topLeftCell="A2" zoomScale="57" zoomScaleNormal="80" workbookViewId="0">
      <selection activeCell="P43" sqref="P43"/>
    </sheetView>
  </sheetViews>
  <sheetFormatPr defaultRowHeight="14.4" x14ac:dyDescent="0.3"/>
  <cols>
    <col min="1" max="1" width="8.88671875" style="41"/>
    <col min="14" max="14" width="8.88671875" style="15"/>
    <col min="19" max="19" width="12.5546875" bestFit="1" customWidth="1"/>
    <col min="20" max="20" width="12" bestFit="1" customWidth="1"/>
    <col min="23" max="23" width="17.6640625" bestFit="1" customWidth="1"/>
    <col min="24" max="24" width="12.6640625" bestFit="1" customWidth="1"/>
  </cols>
  <sheetData>
    <row r="1" spans="1:21" s="24" customFormat="1" x14ac:dyDescent="0.3">
      <c r="A1" s="37" t="s">
        <v>2</v>
      </c>
      <c r="B1" s="25" t="s">
        <v>3</v>
      </c>
      <c r="C1" s="25" t="s">
        <v>4</v>
      </c>
      <c r="D1" s="22" t="s">
        <v>5</v>
      </c>
      <c r="E1" s="22" t="s">
        <v>6</v>
      </c>
      <c r="F1" s="22" t="s">
        <v>7</v>
      </c>
      <c r="G1" s="22" t="s">
        <v>8</v>
      </c>
      <c r="H1" s="25" t="s">
        <v>9</v>
      </c>
      <c r="I1" s="22" t="s">
        <v>10</v>
      </c>
      <c r="J1" s="22" t="s">
        <v>11</v>
      </c>
      <c r="K1" s="22" t="s">
        <v>19</v>
      </c>
      <c r="L1" s="22" t="s">
        <v>12</v>
      </c>
      <c r="M1" s="26" t="s">
        <v>13</v>
      </c>
      <c r="N1" s="23" t="s">
        <v>18</v>
      </c>
      <c r="O1" s="22"/>
      <c r="P1" s="22"/>
      <c r="Q1" s="22"/>
      <c r="R1" s="22"/>
      <c r="S1" s="22"/>
      <c r="T1" s="22"/>
      <c r="U1" s="22"/>
    </row>
    <row r="2" spans="1:21" x14ac:dyDescent="0.3">
      <c r="A2" s="38">
        <v>1940</v>
      </c>
      <c r="B2" s="3">
        <v>29.7</v>
      </c>
      <c r="C2" s="3">
        <v>38.9</v>
      </c>
      <c r="D2" s="3">
        <v>35.1</v>
      </c>
      <c r="E2" s="4">
        <v>10.4</v>
      </c>
      <c r="F2" s="3">
        <v>0</v>
      </c>
      <c r="G2" s="4">
        <v>0</v>
      </c>
      <c r="H2" s="3">
        <v>0</v>
      </c>
      <c r="I2" s="4">
        <v>0</v>
      </c>
      <c r="J2" s="4">
        <v>0</v>
      </c>
      <c r="K2" s="7">
        <v>0</v>
      </c>
      <c r="L2" s="3">
        <v>42.2</v>
      </c>
      <c r="M2" s="6">
        <v>11.9</v>
      </c>
      <c r="N2" s="62">
        <v>168.2</v>
      </c>
      <c r="P2" s="16"/>
      <c r="Q2" s="17"/>
    </row>
    <row r="3" spans="1:21" x14ac:dyDescent="0.3">
      <c r="A3" s="38">
        <v>1941</v>
      </c>
      <c r="B3" s="3">
        <v>41.7</v>
      </c>
      <c r="C3" s="3">
        <v>27.4</v>
      </c>
      <c r="D3" s="3">
        <v>26.2</v>
      </c>
      <c r="E3" s="7">
        <v>0</v>
      </c>
      <c r="F3" s="3">
        <v>0</v>
      </c>
      <c r="G3" s="4">
        <v>0</v>
      </c>
      <c r="H3" s="3">
        <v>0</v>
      </c>
      <c r="I3" s="4">
        <v>0</v>
      </c>
      <c r="J3" s="4">
        <v>0</v>
      </c>
      <c r="K3" s="7">
        <v>0</v>
      </c>
      <c r="L3" s="8">
        <v>0</v>
      </c>
      <c r="M3" s="6">
        <v>16</v>
      </c>
      <c r="N3" s="62">
        <v>111.3</v>
      </c>
      <c r="Q3" s="16"/>
    </row>
    <row r="4" spans="1:21" x14ac:dyDescent="0.3">
      <c r="A4" s="38">
        <v>1942</v>
      </c>
      <c r="B4" s="3">
        <v>11.9</v>
      </c>
      <c r="C4" s="3">
        <v>33.5</v>
      </c>
      <c r="D4" s="3">
        <v>14.2</v>
      </c>
      <c r="E4" s="4">
        <v>14</v>
      </c>
      <c r="F4" s="3">
        <v>0</v>
      </c>
      <c r="G4" s="4">
        <v>0</v>
      </c>
      <c r="H4" s="3">
        <v>0</v>
      </c>
      <c r="I4" s="4">
        <v>0</v>
      </c>
      <c r="J4" s="4">
        <v>0</v>
      </c>
      <c r="K4" s="7">
        <v>0</v>
      </c>
      <c r="L4" s="3">
        <v>14.5</v>
      </c>
      <c r="M4" s="6">
        <v>37.1</v>
      </c>
      <c r="N4" s="62">
        <v>125.2</v>
      </c>
      <c r="Q4" s="16"/>
    </row>
    <row r="5" spans="1:21" x14ac:dyDescent="0.3">
      <c r="A5" s="38">
        <v>1943</v>
      </c>
      <c r="B5" s="3">
        <v>68.3</v>
      </c>
      <c r="C5" s="3">
        <v>20.3</v>
      </c>
      <c r="D5" s="3">
        <v>23.9</v>
      </c>
      <c r="E5" s="4">
        <v>20.3</v>
      </c>
      <c r="F5" s="3">
        <v>0</v>
      </c>
      <c r="G5" s="4">
        <v>0</v>
      </c>
      <c r="H5" s="3">
        <v>0</v>
      </c>
      <c r="I5" s="4">
        <v>0</v>
      </c>
      <c r="J5" s="4">
        <v>0</v>
      </c>
      <c r="K5" s="4">
        <v>0</v>
      </c>
      <c r="L5" s="3">
        <v>4.0999999999999996</v>
      </c>
      <c r="M5" s="6">
        <v>2.8</v>
      </c>
      <c r="N5" s="62">
        <v>139.69999999999999</v>
      </c>
      <c r="Q5" s="16"/>
      <c r="U5" s="18"/>
    </row>
    <row r="6" spans="1:21" x14ac:dyDescent="0.3">
      <c r="A6" s="38">
        <v>1944</v>
      </c>
      <c r="B6" s="3">
        <v>6.6</v>
      </c>
      <c r="C6" s="3">
        <v>49.5</v>
      </c>
      <c r="D6" s="3">
        <v>30</v>
      </c>
      <c r="E6" s="4">
        <v>17</v>
      </c>
      <c r="F6" s="3">
        <v>0</v>
      </c>
      <c r="G6" s="4">
        <v>0</v>
      </c>
      <c r="H6" s="3">
        <v>0</v>
      </c>
      <c r="I6" s="4">
        <v>0</v>
      </c>
      <c r="J6" s="4">
        <v>0</v>
      </c>
      <c r="K6" s="4">
        <v>0</v>
      </c>
      <c r="L6" s="3">
        <v>10.7</v>
      </c>
      <c r="M6" s="6">
        <v>92.5</v>
      </c>
      <c r="N6" s="62">
        <v>206.3</v>
      </c>
      <c r="Q6" s="16"/>
      <c r="U6" s="18"/>
    </row>
    <row r="7" spans="1:21" x14ac:dyDescent="0.3">
      <c r="A7" s="38">
        <v>1945</v>
      </c>
      <c r="B7" s="3">
        <v>45.7</v>
      </c>
      <c r="C7" s="3">
        <v>30.2</v>
      </c>
      <c r="D7" s="3">
        <v>3.3</v>
      </c>
      <c r="E7" s="4">
        <v>10.9</v>
      </c>
      <c r="F7" s="8">
        <v>0</v>
      </c>
      <c r="G7" s="7">
        <v>0</v>
      </c>
      <c r="H7" s="3">
        <v>0</v>
      </c>
      <c r="I7" s="4">
        <v>0</v>
      </c>
      <c r="J7" s="4">
        <v>0</v>
      </c>
      <c r="K7" s="7">
        <v>0</v>
      </c>
      <c r="L7" s="3">
        <v>12.7</v>
      </c>
      <c r="M7" s="6">
        <v>18.5</v>
      </c>
      <c r="N7" s="62">
        <v>121.3</v>
      </c>
      <c r="Q7" s="16"/>
      <c r="U7" s="18"/>
    </row>
    <row r="8" spans="1:21" x14ac:dyDescent="0.3">
      <c r="A8" s="38">
        <v>1946</v>
      </c>
      <c r="B8" s="3">
        <v>56.6</v>
      </c>
      <c r="C8" s="3">
        <v>54.6</v>
      </c>
      <c r="D8" s="3">
        <v>1.5</v>
      </c>
      <c r="E8" s="4">
        <v>3.3</v>
      </c>
      <c r="F8" s="3">
        <v>0</v>
      </c>
      <c r="G8" s="4">
        <v>0</v>
      </c>
      <c r="H8" s="3">
        <v>0</v>
      </c>
      <c r="I8" s="4">
        <v>0</v>
      </c>
      <c r="J8" s="4">
        <v>0</v>
      </c>
      <c r="K8" s="4">
        <v>0</v>
      </c>
      <c r="L8" s="3">
        <v>13</v>
      </c>
      <c r="M8" s="6">
        <v>24.1</v>
      </c>
      <c r="N8" s="62">
        <v>153.1</v>
      </c>
      <c r="Q8" s="16"/>
      <c r="U8" s="18"/>
    </row>
    <row r="9" spans="1:21" x14ac:dyDescent="0.3">
      <c r="A9" s="38">
        <v>1947</v>
      </c>
      <c r="B9" s="3">
        <v>59.9</v>
      </c>
      <c r="C9" s="3">
        <v>25.1</v>
      </c>
      <c r="D9" s="3">
        <v>36.6</v>
      </c>
      <c r="E9" s="4">
        <v>12.7</v>
      </c>
      <c r="F9" s="3">
        <v>0.5</v>
      </c>
      <c r="G9" s="4">
        <v>0</v>
      </c>
      <c r="H9" s="3">
        <v>0</v>
      </c>
      <c r="I9" s="4">
        <v>0</v>
      </c>
      <c r="J9" s="4">
        <v>0</v>
      </c>
      <c r="K9" s="4">
        <v>0</v>
      </c>
      <c r="L9" s="3">
        <v>13</v>
      </c>
      <c r="M9" s="6">
        <v>34.5</v>
      </c>
      <c r="N9" s="62">
        <v>182.3</v>
      </c>
      <c r="Q9" s="16"/>
      <c r="U9" s="18"/>
    </row>
    <row r="10" spans="1:21" ht="15" thickBot="1" x14ac:dyDescent="0.35">
      <c r="A10" s="38">
        <v>1948</v>
      </c>
      <c r="B10" s="3">
        <v>37.1</v>
      </c>
      <c r="C10" s="3">
        <v>48.5</v>
      </c>
      <c r="D10" s="3">
        <v>16.3</v>
      </c>
      <c r="E10" s="4">
        <v>0.3</v>
      </c>
      <c r="F10" s="8">
        <v>0</v>
      </c>
      <c r="G10" s="4">
        <v>0</v>
      </c>
      <c r="H10" s="3">
        <v>0</v>
      </c>
      <c r="I10" s="4">
        <v>0</v>
      </c>
      <c r="J10" s="4">
        <v>0</v>
      </c>
      <c r="K10" s="7">
        <v>0</v>
      </c>
      <c r="L10" s="8">
        <v>0</v>
      </c>
      <c r="M10" s="6">
        <v>42.2</v>
      </c>
      <c r="N10" s="62">
        <v>144.4</v>
      </c>
      <c r="Q10" s="16"/>
      <c r="U10" s="18"/>
    </row>
    <row r="11" spans="1:21" x14ac:dyDescent="0.3">
      <c r="A11" s="38">
        <v>1949</v>
      </c>
      <c r="B11" s="3">
        <v>21.8</v>
      </c>
      <c r="C11" s="3">
        <v>30.5</v>
      </c>
      <c r="D11" s="3">
        <v>32.5</v>
      </c>
      <c r="E11" s="4">
        <v>1.3</v>
      </c>
      <c r="F11" s="3">
        <v>0</v>
      </c>
      <c r="G11" s="4">
        <v>0</v>
      </c>
      <c r="H11" s="3">
        <v>0</v>
      </c>
      <c r="I11" s="4">
        <v>0</v>
      </c>
      <c r="J11" s="4">
        <v>0</v>
      </c>
      <c r="K11" s="7">
        <v>0</v>
      </c>
      <c r="L11" s="3">
        <v>22.6</v>
      </c>
      <c r="M11" s="6">
        <v>10.9</v>
      </c>
      <c r="N11" s="62">
        <v>119.6</v>
      </c>
      <c r="P11" s="46" t="s">
        <v>21</v>
      </c>
      <c r="Q11" s="46"/>
      <c r="U11" s="18"/>
    </row>
    <row r="12" spans="1:21" x14ac:dyDescent="0.3">
      <c r="A12" s="38">
        <v>1950</v>
      </c>
      <c r="B12" s="3">
        <v>41.7</v>
      </c>
      <c r="C12" s="3">
        <v>70.900000000000006</v>
      </c>
      <c r="D12" s="3">
        <v>29.7</v>
      </c>
      <c r="E12" s="4">
        <v>1.8</v>
      </c>
      <c r="F12" s="3">
        <v>0</v>
      </c>
      <c r="G12" s="4">
        <v>0</v>
      </c>
      <c r="H12" s="3">
        <v>0</v>
      </c>
      <c r="I12" s="4">
        <v>0</v>
      </c>
      <c r="J12" s="4">
        <v>0</v>
      </c>
      <c r="K12" s="4">
        <v>0</v>
      </c>
      <c r="L12" s="3">
        <v>57.2</v>
      </c>
      <c r="M12" s="6">
        <v>3.6</v>
      </c>
      <c r="N12" s="62">
        <v>204.9</v>
      </c>
      <c r="P12" s="44"/>
      <c r="Q12" s="44"/>
      <c r="U12" s="18"/>
    </row>
    <row r="13" spans="1:21" x14ac:dyDescent="0.3">
      <c r="A13" s="38">
        <v>1951</v>
      </c>
      <c r="B13" s="3">
        <v>28.7</v>
      </c>
      <c r="C13" s="3">
        <v>20.8</v>
      </c>
      <c r="D13" s="3">
        <v>23.9</v>
      </c>
      <c r="E13" s="7">
        <v>0</v>
      </c>
      <c r="F13" s="3">
        <v>0</v>
      </c>
      <c r="G13" s="4">
        <v>0</v>
      </c>
      <c r="H13" s="3">
        <v>0</v>
      </c>
      <c r="I13" s="4">
        <v>0</v>
      </c>
      <c r="J13" s="4">
        <v>0</v>
      </c>
      <c r="K13" s="4">
        <v>0</v>
      </c>
      <c r="L13" s="3">
        <v>34</v>
      </c>
      <c r="M13" s="6">
        <v>71.099999999999994</v>
      </c>
      <c r="N13" s="62">
        <v>178.5</v>
      </c>
      <c r="P13" s="44" t="s">
        <v>1</v>
      </c>
      <c r="Q13" s="44">
        <v>142.64883720930229</v>
      </c>
      <c r="U13" s="18"/>
    </row>
    <row r="14" spans="1:21" x14ac:dyDescent="0.3">
      <c r="A14" s="38">
        <v>1952</v>
      </c>
      <c r="B14" s="3">
        <v>45.5</v>
      </c>
      <c r="C14" s="3">
        <v>19.100000000000001</v>
      </c>
      <c r="D14" s="3">
        <v>7.9</v>
      </c>
      <c r="E14" s="4">
        <v>0.3</v>
      </c>
      <c r="F14" s="8">
        <v>0</v>
      </c>
      <c r="G14" s="4">
        <v>0</v>
      </c>
      <c r="H14" s="3">
        <v>0</v>
      </c>
      <c r="I14" s="4">
        <v>0</v>
      </c>
      <c r="J14" s="4">
        <v>0</v>
      </c>
      <c r="K14" s="4">
        <v>2.2999999999999998</v>
      </c>
      <c r="L14" s="8">
        <v>0</v>
      </c>
      <c r="M14" s="6">
        <v>9.1</v>
      </c>
      <c r="N14" s="62">
        <v>84.2</v>
      </c>
      <c r="P14" s="44" t="s">
        <v>22</v>
      </c>
      <c r="Q14" s="44">
        <v>4.869088399212635</v>
      </c>
      <c r="U14" s="18"/>
    </row>
    <row r="15" spans="1:21" x14ac:dyDescent="0.3">
      <c r="A15" s="38">
        <v>1953</v>
      </c>
      <c r="B15" s="3">
        <v>16</v>
      </c>
      <c r="C15" s="3">
        <v>19.100000000000001</v>
      </c>
      <c r="D15" s="3">
        <v>0.3</v>
      </c>
      <c r="E15" s="7">
        <v>0</v>
      </c>
      <c r="F15" s="3">
        <v>0</v>
      </c>
      <c r="G15" s="4">
        <v>0</v>
      </c>
      <c r="H15" s="3">
        <v>0</v>
      </c>
      <c r="I15" s="4">
        <v>0</v>
      </c>
      <c r="J15" s="4">
        <v>0</v>
      </c>
      <c r="K15" s="4">
        <v>0</v>
      </c>
      <c r="L15" s="3">
        <v>16.8</v>
      </c>
      <c r="M15" s="6">
        <v>14.5</v>
      </c>
      <c r="N15" s="62">
        <v>66.7</v>
      </c>
      <c r="P15" s="44" t="s">
        <v>14</v>
      </c>
      <c r="Q15" s="44">
        <v>141.1</v>
      </c>
      <c r="U15" s="18"/>
    </row>
    <row r="16" spans="1:21" x14ac:dyDescent="0.3">
      <c r="A16" s="38">
        <v>1954</v>
      </c>
      <c r="B16" s="3">
        <v>37.1</v>
      </c>
      <c r="C16" s="3">
        <v>36.799999999999997</v>
      </c>
      <c r="D16" s="3">
        <v>30.5</v>
      </c>
      <c r="E16" s="7">
        <v>0</v>
      </c>
      <c r="F16" s="8">
        <v>0</v>
      </c>
      <c r="G16" s="4">
        <v>0</v>
      </c>
      <c r="H16" s="3">
        <v>0</v>
      </c>
      <c r="I16" s="4">
        <v>0</v>
      </c>
      <c r="J16" s="4">
        <v>0</v>
      </c>
      <c r="K16" s="4">
        <v>0</v>
      </c>
      <c r="L16" s="3">
        <v>2.8</v>
      </c>
      <c r="M16" s="6">
        <v>24.1</v>
      </c>
      <c r="N16" s="62">
        <v>131.30000000000001</v>
      </c>
      <c r="P16" s="44" t="s">
        <v>15</v>
      </c>
      <c r="Q16" s="44">
        <v>149.80000000000001</v>
      </c>
      <c r="U16" s="18"/>
    </row>
    <row r="17" spans="1:24" x14ac:dyDescent="0.3">
      <c r="A17" s="38">
        <v>1955</v>
      </c>
      <c r="B17" s="3">
        <v>31.2</v>
      </c>
      <c r="C17" s="3">
        <v>35.799999999999997</v>
      </c>
      <c r="D17" s="3">
        <v>32</v>
      </c>
      <c r="E17" s="7">
        <v>0</v>
      </c>
      <c r="F17" s="3">
        <v>0</v>
      </c>
      <c r="G17" s="4">
        <v>0</v>
      </c>
      <c r="H17" s="3">
        <v>0</v>
      </c>
      <c r="I17" s="4">
        <v>0</v>
      </c>
      <c r="J17" s="4">
        <v>0</v>
      </c>
      <c r="K17" s="7">
        <v>0</v>
      </c>
      <c r="L17" s="3">
        <v>6.1</v>
      </c>
      <c r="M17" s="6">
        <v>44.7</v>
      </c>
      <c r="N17" s="62">
        <v>149.80000000000001</v>
      </c>
      <c r="P17" s="44" t="s">
        <v>16</v>
      </c>
      <c r="Q17" s="44">
        <v>31.928747847228891</v>
      </c>
    </row>
    <row r="18" spans="1:24" x14ac:dyDescent="0.3">
      <c r="A18" s="38">
        <v>1956</v>
      </c>
      <c r="B18" s="3">
        <v>36.299999999999997</v>
      </c>
      <c r="C18" s="3">
        <v>30</v>
      </c>
      <c r="D18" s="3">
        <v>44.5</v>
      </c>
      <c r="E18" s="4">
        <v>12.2</v>
      </c>
      <c r="F18" s="8">
        <v>0</v>
      </c>
      <c r="G18" s="4">
        <v>0</v>
      </c>
      <c r="H18" s="3">
        <v>0</v>
      </c>
      <c r="I18" s="4">
        <v>0</v>
      </c>
      <c r="J18" s="7">
        <v>0</v>
      </c>
      <c r="K18" s="4">
        <v>0</v>
      </c>
      <c r="L18" s="3">
        <v>7.6</v>
      </c>
      <c r="M18" s="6">
        <v>22.1</v>
      </c>
      <c r="N18" s="62">
        <v>152.69999999999999</v>
      </c>
      <c r="O18" s="16"/>
      <c r="P18" s="44" t="s">
        <v>23</v>
      </c>
      <c r="Q18" s="44">
        <v>1019.4449390919236</v>
      </c>
    </row>
    <row r="19" spans="1:24" x14ac:dyDescent="0.3">
      <c r="A19" s="38">
        <v>1957</v>
      </c>
      <c r="B19" s="3">
        <v>42.2</v>
      </c>
      <c r="C19" s="3">
        <v>31</v>
      </c>
      <c r="D19" s="3">
        <v>11.9</v>
      </c>
      <c r="E19" s="4">
        <v>17.8</v>
      </c>
      <c r="F19" s="3">
        <v>0</v>
      </c>
      <c r="G19" s="4">
        <v>0</v>
      </c>
      <c r="H19" s="3">
        <v>0</v>
      </c>
      <c r="I19" s="4">
        <v>0</v>
      </c>
      <c r="J19" s="4">
        <v>0</v>
      </c>
      <c r="K19" s="7">
        <v>0</v>
      </c>
      <c r="L19" s="3">
        <v>0.5</v>
      </c>
      <c r="M19" s="6">
        <v>11.9</v>
      </c>
      <c r="N19" s="62">
        <v>115.3</v>
      </c>
      <c r="O19" s="16"/>
      <c r="P19" s="44" t="s">
        <v>24</v>
      </c>
      <c r="Q19" s="44">
        <v>-0.19100928638966552</v>
      </c>
    </row>
    <row r="20" spans="1:24" x14ac:dyDescent="0.3">
      <c r="A20" s="38">
        <v>1958</v>
      </c>
      <c r="B20" s="3">
        <v>32.799999999999997</v>
      </c>
      <c r="C20" s="3">
        <v>19.600000000000001</v>
      </c>
      <c r="D20" s="3">
        <v>10.199999999999999</v>
      </c>
      <c r="E20" s="4">
        <v>4.5999999999999996</v>
      </c>
      <c r="F20" s="8">
        <v>0</v>
      </c>
      <c r="G20" s="4">
        <v>0</v>
      </c>
      <c r="H20" s="3">
        <v>0</v>
      </c>
      <c r="I20" s="4">
        <v>0</v>
      </c>
      <c r="J20" s="4">
        <v>0</v>
      </c>
      <c r="K20" s="4">
        <v>0</v>
      </c>
      <c r="L20" s="3">
        <v>28.2</v>
      </c>
      <c r="M20" s="6">
        <v>25.4</v>
      </c>
      <c r="N20" s="62">
        <v>120.8</v>
      </c>
      <c r="O20" s="16"/>
      <c r="P20" s="44" t="s">
        <v>25</v>
      </c>
      <c r="Q20" s="44">
        <v>-4.0209449154847705E-2</v>
      </c>
      <c r="R20" s="16"/>
    </row>
    <row r="21" spans="1:24" x14ac:dyDescent="0.3">
      <c r="A21" s="38">
        <v>1959</v>
      </c>
      <c r="B21" s="3">
        <v>28.2</v>
      </c>
      <c r="C21" s="3">
        <v>46.7</v>
      </c>
      <c r="D21" s="3">
        <v>36.799999999999997</v>
      </c>
      <c r="E21" s="7">
        <v>0</v>
      </c>
      <c r="F21" s="3">
        <v>0.5</v>
      </c>
      <c r="G21" s="4">
        <v>0</v>
      </c>
      <c r="H21" s="3">
        <v>0</v>
      </c>
      <c r="I21" s="4">
        <v>0</v>
      </c>
      <c r="J21" s="4">
        <v>0</v>
      </c>
      <c r="K21" s="7">
        <v>0</v>
      </c>
      <c r="L21" s="3">
        <v>15.5</v>
      </c>
      <c r="M21" s="6">
        <v>21.3</v>
      </c>
      <c r="N21" s="62">
        <v>149</v>
      </c>
      <c r="O21" s="16"/>
      <c r="P21" s="44" t="s">
        <v>26</v>
      </c>
      <c r="Q21" s="44">
        <v>139.60000000000002</v>
      </c>
      <c r="R21" s="16"/>
    </row>
    <row r="22" spans="1:24" x14ac:dyDescent="0.3">
      <c r="A22" s="38">
        <v>1960</v>
      </c>
      <c r="B22" s="3">
        <v>63.5</v>
      </c>
      <c r="C22" s="3">
        <v>63</v>
      </c>
      <c r="D22" s="3">
        <v>42.4</v>
      </c>
      <c r="E22" s="4">
        <v>5.3</v>
      </c>
      <c r="F22" s="3">
        <v>0</v>
      </c>
      <c r="G22" s="4">
        <v>0</v>
      </c>
      <c r="H22" s="3">
        <v>0</v>
      </c>
      <c r="I22" s="4">
        <v>0</v>
      </c>
      <c r="J22" s="4">
        <v>0</v>
      </c>
      <c r="K22" s="7">
        <v>0</v>
      </c>
      <c r="L22" s="3">
        <v>1.8</v>
      </c>
      <c r="M22" s="6">
        <v>14.7</v>
      </c>
      <c r="N22" s="62">
        <v>190.7</v>
      </c>
      <c r="O22" s="16"/>
      <c r="P22" s="44" t="s">
        <v>27</v>
      </c>
      <c r="Q22" s="44">
        <v>66.7</v>
      </c>
      <c r="R22" s="16"/>
    </row>
    <row r="23" spans="1:24" x14ac:dyDescent="0.3">
      <c r="A23" s="38">
        <v>1961</v>
      </c>
      <c r="B23" s="3">
        <v>26.4</v>
      </c>
      <c r="C23" s="3">
        <v>30.2</v>
      </c>
      <c r="D23" s="3">
        <v>42.2</v>
      </c>
      <c r="E23" s="4">
        <v>15</v>
      </c>
      <c r="F23" s="8">
        <v>0</v>
      </c>
      <c r="G23" s="4">
        <v>0</v>
      </c>
      <c r="H23" s="3">
        <v>0</v>
      </c>
      <c r="I23" s="4">
        <v>0</v>
      </c>
      <c r="J23" s="4">
        <v>0</v>
      </c>
      <c r="K23" s="7">
        <v>0</v>
      </c>
      <c r="L23" s="3">
        <v>3.8</v>
      </c>
      <c r="M23" s="6">
        <v>15.2</v>
      </c>
      <c r="N23" s="62">
        <v>132.80000000000001</v>
      </c>
      <c r="O23" s="16"/>
      <c r="P23" s="44" t="s">
        <v>28</v>
      </c>
      <c r="Q23" s="44">
        <v>206.3</v>
      </c>
      <c r="R23" s="16"/>
    </row>
    <row r="24" spans="1:24" x14ac:dyDescent="0.3">
      <c r="A24" s="38">
        <v>1962</v>
      </c>
      <c r="B24" s="3">
        <v>26.7</v>
      </c>
      <c r="C24" s="3">
        <v>62</v>
      </c>
      <c r="D24" s="3">
        <v>2.5</v>
      </c>
      <c r="E24" s="4">
        <v>5.3</v>
      </c>
      <c r="F24" s="3">
        <v>0</v>
      </c>
      <c r="G24" s="4">
        <v>0</v>
      </c>
      <c r="H24" s="3">
        <v>0</v>
      </c>
      <c r="I24" s="4">
        <v>0</v>
      </c>
      <c r="J24" s="4">
        <v>0</v>
      </c>
      <c r="K24" s="4">
        <v>2</v>
      </c>
      <c r="L24" s="3">
        <v>1.8</v>
      </c>
      <c r="M24" s="6">
        <v>24.4</v>
      </c>
      <c r="N24" s="62">
        <v>124.7</v>
      </c>
      <c r="O24" s="16"/>
      <c r="P24" s="44" t="s">
        <v>29</v>
      </c>
      <c r="Q24" s="44">
        <v>6133.8999999999987</v>
      </c>
      <c r="R24" s="16"/>
    </row>
    <row r="25" spans="1:24" ht="15" thickBot="1" x14ac:dyDescent="0.35">
      <c r="A25" s="38">
        <v>1963</v>
      </c>
      <c r="B25" s="3">
        <v>19.600000000000001</v>
      </c>
      <c r="C25" s="3">
        <v>16.3</v>
      </c>
      <c r="D25" s="3">
        <v>20.100000000000001</v>
      </c>
      <c r="E25" s="4">
        <v>13.2</v>
      </c>
      <c r="F25" s="3">
        <v>1.8</v>
      </c>
      <c r="G25" s="4">
        <v>0</v>
      </c>
      <c r="H25" s="3">
        <v>0</v>
      </c>
      <c r="I25" s="4">
        <v>0</v>
      </c>
      <c r="J25" s="4">
        <v>0</v>
      </c>
      <c r="K25" s="4">
        <v>0</v>
      </c>
      <c r="L25" s="3">
        <v>1.3</v>
      </c>
      <c r="M25" s="6">
        <v>49.5</v>
      </c>
      <c r="N25" s="62">
        <v>121.8</v>
      </c>
      <c r="O25" s="16"/>
      <c r="P25" s="45" t="s">
        <v>30</v>
      </c>
      <c r="Q25" s="45">
        <v>43</v>
      </c>
      <c r="R25" s="16"/>
    </row>
    <row r="26" spans="1:24" x14ac:dyDescent="0.3">
      <c r="A26" s="38">
        <v>1964</v>
      </c>
      <c r="B26" s="3">
        <v>15.7</v>
      </c>
      <c r="C26" s="3">
        <v>33.799999999999997</v>
      </c>
      <c r="D26" s="3">
        <v>32.299999999999997</v>
      </c>
      <c r="E26" s="4">
        <v>10.199999999999999</v>
      </c>
      <c r="F26" s="3">
        <v>0</v>
      </c>
      <c r="G26" s="4">
        <v>0</v>
      </c>
      <c r="H26" s="3">
        <v>0</v>
      </c>
      <c r="I26" s="4">
        <v>0</v>
      </c>
      <c r="J26" s="4">
        <v>0</v>
      </c>
      <c r="K26" s="7">
        <v>0</v>
      </c>
      <c r="L26" s="3">
        <v>3.3</v>
      </c>
      <c r="M26" s="6">
        <v>23.9</v>
      </c>
      <c r="N26" s="62">
        <v>119.2</v>
      </c>
      <c r="O26" s="16"/>
      <c r="P26" s="16"/>
      <c r="R26" s="16"/>
    </row>
    <row r="27" spans="1:24" x14ac:dyDescent="0.3">
      <c r="A27" s="38">
        <v>1965</v>
      </c>
      <c r="B27" s="3">
        <v>55.4</v>
      </c>
      <c r="C27" s="3">
        <v>41.9</v>
      </c>
      <c r="D27" s="3">
        <v>47</v>
      </c>
      <c r="E27" s="4">
        <v>10.4</v>
      </c>
      <c r="F27" s="3">
        <v>0</v>
      </c>
      <c r="G27" s="4">
        <v>0</v>
      </c>
      <c r="H27" s="3">
        <v>0</v>
      </c>
      <c r="I27" s="4">
        <v>0</v>
      </c>
      <c r="J27" s="4">
        <v>0</v>
      </c>
      <c r="K27" s="4">
        <v>1.3</v>
      </c>
      <c r="L27" s="3">
        <v>3.6</v>
      </c>
      <c r="M27" s="6">
        <v>15</v>
      </c>
      <c r="N27" s="62">
        <v>174.6</v>
      </c>
      <c r="O27" s="16"/>
      <c r="P27" s="16"/>
      <c r="R27" s="16"/>
      <c r="X27" s="16"/>
    </row>
    <row r="28" spans="1:24" x14ac:dyDescent="0.3">
      <c r="A28" s="38">
        <v>1966</v>
      </c>
      <c r="B28" s="3">
        <v>70.900000000000006</v>
      </c>
      <c r="C28" s="3">
        <v>13.5</v>
      </c>
      <c r="D28" s="3">
        <v>13.5</v>
      </c>
      <c r="E28" s="4">
        <v>24.6</v>
      </c>
      <c r="F28" s="3">
        <v>1.3</v>
      </c>
      <c r="G28" s="4">
        <v>0</v>
      </c>
      <c r="H28" s="3">
        <v>0</v>
      </c>
      <c r="I28" s="4">
        <v>0</v>
      </c>
      <c r="J28" s="4">
        <v>0</v>
      </c>
      <c r="K28" s="4">
        <v>0</v>
      </c>
      <c r="L28" s="3">
        <v>9.4</v>
      </c>
      <c r="M28" s="6">
        <v>20.3</v>
      </c>
      <c r="N28" s="62">
        <v>153.5</v>
      </c>
      <c r="O28" s="16"/>
      <c r="P28" s="16"/>
      <c r="R28" s="16"/>
    </row>
    <row r="29" spans="1:24" x14ac:dyDescent="0.3">
      <c r="A29" s="38">
        <v>1967</v>
      </c>
      <c r="B29" s="3">
        <v>49</v>
      </c>
      <c r="C29" s="3">
        <v>48.3</v>
      </c>
      <c r="D29" s="3">
        <v>28.7</v>
      </c>
      <c r="E29" s="4">
        <v>16.3</v>
      </c>
      <c r="F29" s="3">
        <v>0.5</v>
      </c>
      <c r="G29" s="4">
        <v>0</v>
      </c>
      <c r="H29" s="3">
        <v>0</v>
      </c>
      <c r="I29" s="4">
        <v>0</v>
      </c>
      <c r="J29" s="4">
        <v>0</v>
      </c>
      <c r="K29" s="4">
        <v>0</v>
      </c>
      <c r="L29" s="3">
        <v>2.2999999999999998</v>
      </c>
      <c r="M29" s="6">
        <v>16</v>
      </c>
      <c r="N29" s="62">
        <v>161.1</v>
      </c>
      <c r="O29" s="16"/>
      <c r="P29" s="16"/>
      <c r="R29" s="16"/>
    </row>
    <row r="30" spans="1:24" x14ac:dyDescent="0.3">
      <c r="A30" s="38">
        <v>1968</v>
      </c>
      <c r="B30" s="3">
        <v>51.1</v>
      </c>
      <c r="C30" s="3">
        <v>7.6</v>
      </c>
      <c r="D30" s="3">
        <v>39.9</v>
      </c>
      <c r="E30" s="7">
        <v>0</v>
      </c>
      <c r="F30" s="3">
        <v>0</v>
      </c>
      <c r="G30" s="4">
        <v>0</v>
      </c>
      <c r="H30" s="3">
        <v>0</v>
      </c>
      <c r="I30" s="4">
        <v>0</v>
      </c>
      <c r="J30" s="4">
        <v>0</v>
      </c>
      <c r="K30" s="7">
        <v>0</v>
      </c>
      <c r="L30" s="3">
        <v>7.6</v>
      </c>
      <c r="M30" s="6">
        <v>50.5</v>
      </c>
      <c r="N30" s="62">
        <v>156.69999999999999</v>
      </c>
      <c r="O30" s="16"/>
      <c r="P30" s="16"/>
      <c r="R30" s="16"/>
      <c r="S30" s="19"/>
    </row>
    <row r="31" spans="1:24" x14ac:dyDescent="0.3">
      <c r="A31" s="38">
        <v>1969</v>
      </c>
      <c r="B31" s="3">
        <v>15</v>
      </c>
      <c r="C31" s="3">
        <v>14</v>
      </c>
      <c r="D31" s="3">
        <v>9.9</v>
      </c>
      <c r="E31" s="7">
        <v>0</v>
      </c>
      <c r="F31" s="3">
        <v>0</v>
      </c>
      <c r="G31" s="4">
        <v>0</v>
      </c>
      <c r="H31" s="3">
        <v>0</v>
      </c>
      <c r="I31" s="4">
        <v>0</v>
      </c>
      <c r="J31" s="4">
        <v>0</v>
      </c>
      <c r="K31" s="4">
        <v>12.2</v>
      </c>
      <c r="L31" s="3">
        <v>3.8</v>
      </c>
      <c r="M31" s="6">
        <v>34.299999999999997</v>
      </c>
      <c r="N31" s="62">
        <v>89.2</v>
      </c>
      <c r="O31" s="16"/>
      <c r="P31" s="16"/>
      <c r="R31" s="16"/>
    </row>
    <row r="32" spans="1:24" x14ac:dyDescent="0.3">
      <c r="A32" s="38">
        <v>1970</v>
      </c>
      <c r="B32" s="3">
        <v>29.5</v>
      </c>
      <c r="C32" s="3">
        <v>15.5</v>
      </c>
      <c r="D32" s="3">
        <v>16.3</v>
      </c>
      <c r="E32" s="4">
        <v>2.8</v>
      </c>
      <c r="F32" s="3">
        <v>0</v>
      </c>
      <c r="G32" s="4">
        <v>0</v>
      </c>
      <c r="H32" s="3">
        <v>0</v>
      </c>
      <c r="I32" s="4">
        <v>0</v>
      </c>
      <c r="J32" s="4">
        <v>0</v>
      </c>
      <c r="K32" s="7">
        <v>0</v>
      </c>
      <c r="L32" s="3">
        <v>4.5999999999999996</v>
      </c>
      <c r="M32" s="6">
        <v>67.8</v>
      </c>
      <c r="N32" s="62">
        <v>136.5</v>
      </c>
      <c r="O32" s="16"/>
      <c r="P32" s="16"/>
      <c r="R32" s="16"/>
    </row>
    <row r="33" spans="1:24" x14ac:dyDescent="0.3">
      <c r="A33" s="38">
        <v>1971</v>
      </c>
      <c r="B33" s="3">
        <v>33.5</v>
      </c>
      <c r="C33" s="3">
        <v>42.2</v>
      </c>
      <c r="D33" s="3">
        <v>38.4</v>
      </c>
      <c r="E33" s="4">
        <v>1.3</v>
      </c>
      <c r="F33" s="3">
        <v>0</v>
      </c>
      <c r="G33" s="4">
        <v>0</v>
      </c>
      <c r="H33" s="3">
        <v>0</v>
      </c>
      <c r="I33" s="4">
        <v>0</v>
      </c>
      <c r="J33" s="4">
        <v>0</v>
      </c>
      <c r="K33" s="4">
        <v>0</v>
      </c>
      <c r="L33" s="3">
        <v>14.7</v>
      </c>
      <c r="M33" s="6">
        <v>33.799999999999997</v>
      </c>
      <c r="N33" s="62">
        <v>163.9</v>
      </c>
      <c r="O33" s="16"/>
      <c r="P33" s="16"/>
      <c r="R33" s="16"/>
    </row>
    <row r="34" spans="1:24" x14ac:dyDescent="0.3">
      <c r="A34" s="38">
        <v>1972</v>
      </c>
      <c r="B34" s="3">
        <v>31</v>
      </c>
      <c r="C34" s="3">
        <v>47.5</v>
      </c>
      <c r="D34" s="3">
        <v>40.9</v>
      </c>
      <c r="E34" s="4">
        <v>11.9</v>
      </c>
      <c r="F34" s="3">
        <v>0</v>
      </c>
      <c r="G34" s="4">
        <v>0</v>
      </c>
      <c r="H34" s="3">
        <v>0</v>
      </c>
      <c r="I34" s="4">
        <v>0</v>
      </c>
      <c r="J34" s="4">
        <v>0</v>
      </c>
      <c r="K34" s="7">
        <v>0</v>
      </c>
      <c r="L34" s="3">
        <v>14.2</v>
      </c>
      <c r="M34" s="6">
        <v>49.5</v>
      </c>
      <c r="N34" s="62">
        <v>195</v>
      </c>
      <c r="O34" s="16"/>
      <c r="P34" s="16"/>
      <c r="R34" s="16"/>
      <c r="W34" s="3"/>
      <c r="X34" s="3"/>
    </row>
    <row r="35" spans="1:24" x14ac:dyDescent="0.3">
      <c r="A35" s="38">
        <v>1973</v>
      </c>
      <c r="B35" s="3">
        <v>10.4</v>
      </c>
      <c r="C35" s="3">
        <v>24.9</v>
      </c>
      <c r="D35" s="3">
        <v>14.2</v>
      </c>
      <c r="E35" s="4">
        <v>1.3</v>
      </c>
      <c r="F35" s="3">
        <v>0</v>
      </c>
      <c r="G35" s="4">
        <v>0</v>
      </c>
      <c r="H35" s="3">
        <v>0</v>
      </c>
      <c r="I35" s="4">
        <v>0</v>
      </c>
      <c r="J35" s="4">
        <v>0</v>
      </c>
      <c r="K35" s="4">
        <v>0</v>
      </c>
      <c r="L35" s="3">
        <v>3</v>
      </c>
      <c r="M35" s="6">
        <v>58.4</v>
      </c>
      <c r="N35" s="62">
        <v>112.2</v>
      </c>
      <c r="O35" s="16"/>
      <c r="P35" s="16"/>
      <c r="R35" s="16"/>
    </row>
    <row r="36" spans="1:24" x14ac:dyDescent="0.3">
      <c r="A36" s="38">
        <v>1974</v>
      </c>
      <c r="B36" s="3">
        <v>30.5</v>
      </c>
      <c r="C36" s="3">
        <v>25.7</v>
      </c>
      <c r="D36" s="3">
        <v>16.5</v>
      </c>
      <c r="E36" s="4">
        <v>0.8</v>
      </c>
      <c r="F36" s="3">
        <v>0</v>
      </c>
      <c r="G36" s="4">
        <v>0</v>
      </c>
      <c r="H36" s="3">
        <v>0</v>
      </c>
      <c r="I36" s="4">
        <v>0</v>
      </c>
      <c r="J36" s="4">
        <v>0</v>
      </c>
      <c r="K36" s="7">
        <v>0</v>
      </c>
      <c r="L36" s="3">
        <v>1.5</v>
      </c>
      <c r="M36" s="6">
        <v>27.4</v>
      </c>
      <c r="N36" s="62">
        <v>102.4</v>
      </c>
      <c r="O36" s="16"/>
      <c r="P36" s="16"/>
      <c r="R36" s="16"/>
    </row>
    <row r="37" spans="1:24" x14ac:dyDescent="0.3">
      <c r="A37" s="38">
        <v>1975</v>
      </c>
      <c r="B37" s="3">
        <v>13.2</v>
      </c>
      <c r="C37" s="3">
        <v>29</v>
      </c>
      <c r="D37" s="3">
        <v>26.4</v>
      </c>
      <c r="E37" s="4">
        <v>24.4</v>
      </c>
      <c r="F37" s="3">
        <v>0</v>
      </c>
      <c r="G37" s="4">
        <v>0</v>
      </c>
      <c r="H37" s="3">
        <v>0</v>
      </c>
      <c r="I37" s="4">
        <v>0</v>
      </c>
      <c r="J37" s="4">
        <v>0</v>
      </c>
      <c r="K37" s="4">
        <v>0</v>
      </c>
      <c r="L37" s="3">
        <v>0.8</v>
      </c>
      <c r="M37" s="6">
        <v>64</v>
      </c>
      <c r="N37" s="62">
        <v>157.80000000000001</v>
      </c>
      <c r="O37" s="16"/>
      <c r="P37" s="16"/>
      <c r="R37" s="16"/>
    </row>
    <row r="38" spans="1:24" x14ac:dyDescent="0.3">
      <c r="A38" s="38">
        <v>1976</v>
      </c>
      <c r="B38" s="3">
        <v>53.1</v>
      </c>
      <c r="C38" s="3">
        <v>4.8</v>
      </c>
      <c r="D38" s="3">
        <v>37.799999999999997</v>
      </c>
      <c r="E38" s="4">
        <v>10.199999999999999</v>
      </c>
      <c r="F38" s="8">
        <v>0</v>
      </c>
      <c r="G38" s="4">
        <v>0</v>
      </c>
      <c r="H38" s="3">
        <v>0</v>
      </c>
      <c r="I38" s="4">
        <v>0</v>
      </c>
      <c r="J38" s="4">
        <v>0</v>
      </c>
      <c r="K38" s="7">
        <v>0</v>
      </c>
      <c r="L38" s="3">
        <v>3</v>
      </c>
      <c r="M38" s="6">
        <v>40.9</v>
      </c>
      <c r="N38" s="62">
        <v>149.80000000000001</v>
      </c>
      <c r="O38" s="16"/>
      <c r="P38" s="16"/>
      <c r="R38" s="16"/>
    </row>
    <row r="39" spans="1:24" x14ac:dyDescent="0.3">
      <c r="A39" s="38">
        <v>1977</v>
      </c>
      <c r="B39" s="3">
        <v>70.8</v>
      </c>
      <c r="C39" s="3">
        <v>6.2</v>
      </c>
      <c r="D39" s="3">
        <v>22.6</v>
      </c>
      <c r="E39" s="4">
        <v>1.9</v>
      </c>
      <c r="F39" s="3">
        <v>0</v>
      </c>
      <c r="G39" s="4">
        <v>0</v>
      </c>
      <c r="H39" s="3">
        <v>0</v>
      </c>
      <c r="I39" s="4">
        <v>0</v>
      </c>
      <c r="J39" s="4">
        <v>0</v>
      </c>
      <c r="K39" s="4">
        <v>0</v>
      </c>
      <c r="L39" s="3">
        <v>5.8</v>
      </c>
      <c r="M39" s="6">
        <v>67.599999999999994</v>
      </c>
      <c r="N39" s="62">
        <v>174.9</v>
      </c>
      <c r="O39" s="16"/>
      <c r="P39" s="16"/>
      <c r="R39" s="16"/>
    </row>
    <row r="40" spans="1:24" x14ac:dyDescent="0.3">
      <c r="A40" s="38">
        <v>1978</v>
      </c>
      <c r="B40" s="3">
        <v>63.4</v>
      </c>
      <c r="C40" s="3">
        <v>28.3</v>
      </c>
      <c r="D40" s="3">
        <v>11.4</v>
      </c>
      <c r="E40" s="4">
        <v>0.8</v>
      </c>
      <c r="F40" s="8">
        <v>0</v>
      </c>
      <c r="G40" s="4">
        <v>0</v>
      </c>
      <c r="H40" s="3">
        <v>0</v>
      </c>
      <c r="I40" s="4">
        <v>0</v>
      </c>
      <c r="J40" s="4">
        <v>0</v>
      </c>
      <c r="K40" s="7">
        <v>0</v>
      </c>
      <c r="L40" s="3">
        <v>13.4</v>
      </c>
      <c r="M40" s="6">
        <v>14.2</v>
      </c>
      <c r="N40" s="62">
        <v>131.5</v>
      </c>
      <c r="O40" s="16"/>
      <c r="P40" s="16"/>
      <c r="R40" s="16"/>
    </row>
    <row r="41" spans="1:24" x14ac:dyDescent="0.3">
      <c r="A41" s="38">
        <v>1979</v>
      </c>
      <c r="B41" s="3">
        <v>55.4</v>
      </c>
      <c r="C41" s="3">
        <v>26.2</v>
      </c>
      <c r="D41" s="3">
        <v>1.2</v>
      </c>
      <c r="E41" s="4">
        <v>37.6</v>
      </c>
      <c r="F41" s="3">
        <v>0</v>
      </c>
      <c r="G41" s="4">
        <v>0</v>
      </c>
      <c r="H41" s="3">
        <v>0</v>
      </c>
      <c r="I41" s="4">
        <v>0</v>
      </c>
      <c r="J41" s="4">
        <v>0</v>
      </c>
      <c r="K41" s="7">
        <v>0</v>
      </c>
      <c r="L41" s="3">
        <v>0.8</v>
      </c>
      <c r="M41" s="6">
        <v>56.3</v>
      </c>
      <c r="N41" s="62">
        <v>177.5</v>
      </c>
      <c r="O41" s="16"/>
      <c r="P41" s="16"/>
      <c r="R41" s="16"/>
    </row>
    <row r="42" spans="1:24" x14ac:dyDescent="0.3">
      <c r="A42" s="38">
        <v>1980</v>
      </c>
      <c r="B42" s="3">
        <v>10.8</v>
      </c>
      <c r="C42" s="3">
        <v>14.9</v>
      </c>
      <c r="D42" s="3">
        <v>38.1</v>
      </c>
      <c r="E42" s="4">
        <v>0.2</v>
      </c>
      <c r="F42" s="3">
        <v>0</v>
      </c>
      <c r="G42" s="4">
        <v>0</v>
      </c>
      <c r="H42" s="3">
        <v>0</v>
      </c>
      <c r="I42" s="4">
        <v>0</v>
      </c>
      <c r="J42" s="4">
        <v>0</v>
      </c>
      <c r="K42" s="4">
        <v>0</v>
      </c>
      <c r="L42" s="3">
        <v>10.9</v>
      </c>
      <c r="M42" s="6">
        <v>28.3</v>
      </c>
      <c r="N42" s="62">
        <v>103.2</v>
      </c>
      <c r="O42" s="16"/>
      <c r="P42" s="16" t="s">
        <v>45</v>
      </c>
      <c r="R42" s="16"/>
    </row>
    <row r="43" spans="1:24" x14ac:dyDescent="0.3">
      <c r="A43" s="38">
        <v>1981</v>
      </c>
      <c r="B43" s="3">
        <v>37.1</v>
      </c>
      <c r="C43" s="3">
        <v>33.299999999999997</v>
      </c>
      <c r="D43" s="3">
        <v>23.6</v>
      </c>
      <c r="E43" s="4">
        <v>7.4</v>
      </c>
      <c r="F43" s="3">
        <v>0.3</v>
      </c>
      <c r="G43" s="4">
        <v>0</v>
      </c>
      <c r="H43" s="3">
        <v>0</v>
      </c>
      <c r="I43" s="4">
        <v>0</v>
      </c>
      <c r="J43" s="4">
        <v>0</v>
      </c>
      <c r="K43" s="4">
        <v>0.5</v>
      </c>
      <c r="L43" s="3">
        <v>10.199999999999999</v>
      </c>
      <c r="M43" s="6">
        <v>28.7</v>
      </c>
      <c r="N43" s="62">
        <v>141.1</v>
      </c>
      <c r="O43" s="16"/>
      <c r="P43" s="16">
        <v>0.6</v>
      </c>
      <c r="R43" s="16"/>
    </row>
    <row r="44" spans="1:24" x14ac:dyDescent="0.3">
      <c r="A44" s="38">
        <v>1982</v>
      </c>
      <c r="B44" s="3">
        <v>36.4</v>
      </c>
      <c r="C44" s="3">
        <v>28.5</v>
      </c>
      <c r="D44" s="3">
        <v>24.7</v>
      </c>
      <c r="E44" s="4">
        <v>7.6</v>
      </c>
      <c r="F44" s="3">
        <v>0.1</v>
      </c>
      <c r="G44" s="4">
        <v>0</v>
      </c>
      <c r="H44" s="3">
        <v>0</v>
      </c>
      <c r="I44" s="4">
        <v>0</v>
      </c>
      <c r="J44" s="4">
        <v>0</v>
      </c>
      <c r="K44" s="4">
        <v>0.6</v>
      </c>
      <c r="L44" s="3">
        <v>7.4</v>
      </c>
      <c r="M44" s="6">
        <v>33.9</v>
      </c>
      <c r="N44" s="62">
        <v>139.19999999999999</v>
      </c>
      <c r="O44" s="16"/>
      <c r="P44" s="16"/>
      <c r="R44" s="16"/>
    </row>
    <row r="45" spans="1:24" x14ac:dyDescent="0.3">
      <c r="A45" s="38">
        <v>1983</v>
      </c>
      <c r="B45" s="3">
        <v>10.8</v>
      </c>
      <c r="C45" s="3">
        <v>9.6</v>
      </c>
      <c r="D45" s="3">
        <v>18.600000000000001</v>
      </c>
      <c r="E45" s="4">
        <v>1.6</v>
      </c>
      <c r="F45" s="3">
        <v>0</v>
      </c>
      <c r="G45" s="2"/>
      <c r="H45" s="1"/>
      <c r="I45" s="1"/>
      <c r="J45" s="1"/>
      <c r="K45" s="1"/>
      <c r="L45" s="1"/>
      <c r="M45" s="1"/>
      <c r="N45" s="14"/>
      <c r="O45" s="16"/>
      <c r="P45" s="16"/>
      <c r="R45" s="16"/>
    </row>
    <row r="46" spans="1:24" x14ac:dyDescent="0.3">
      <c r="A46" s="38"/>
      <c r="B46" s="3"/>
      <c r="C46" s="3"/>
      <c r="D46" s="3"/>
      <c r="E46" s="4"/>
      <c r="F46" s="3"/>
      <c r="G46" s="2"/>
      <c r="H46" s="1"/>
      <c r="I46" s="1"/>
      <c r="J46" s="1"/>
      <c r="K46" s="1"/>
      <c r="L46" s="1"/>
      <c r="M46" s="1"/>
      <c r="N46" s="14"/>
      <c r="O46" s="16"/>
      <c r="P46" s="16"/>
      <c r="R46" s="16"/>
    </row>
    <row r="47" spans="1:24" s="31" customFormat="1" x14ac:dyDescent="0.3">
      <c r="A47" s="39" t="s">
        <v>1</v>
      </c>
      <c r="B47" s="29">
        <f>AVERAGE(B2:B45)</f>
        <v>36.322727272727278</v>
      </c>
      <c r="C47" s="29">
        <f t="shared" ref="C47:L47" si="0">AVERAGE(C2:C45)</f>
        <v>30.806818181818187</v>
      </c>
      <c r="D47" s="29">
        <f t="shared" si="0"/>
        <v>24.01136363636363</v>
      </c>
      <c r="E47" s="29">
        <f t="shared" si="0"/>
        <v>7.6590909090909101</v>
      </c>
      <c r="F47" s="29">
        <f t="shared" si="0"/>
        <v>0.11363636363636362</v>
      </c>
      <c r="G47" s="29">
        <f t="shared" si="0"/>
        <v>0</v>
      </c>
      <c r="H47" s="29">
        <f t="shared" si="0"/>
        <v>0</v>
      </c>
      <c r="I47" s="29">
        <f t="shared" si="0"/>
        <v>0</v>
      </c>
      <c r="J47" s="29">
        <f t="shared" si="0"/>
        <v>0</v>
      </c>
      <c r="K47" s="29">
        <f t="shared" si="0"/>
        <v>0.43953488372093019</v>
      </c>
      <c r="L47" s="29">
        <f t="shared" si="0"/>
        <v>10.011627906976745</v>
      </c>
      <c r="M47" s="29">
        <f>AVERAGE(M2:M45)</f>
        <v>31.92790697674419</v>
      </c>
      <c r="N47" s="30"/>
    </row>
    <row r="48" spans="1:24" s="31" customFormat="1" x14ac:dyDescent="0.3">
      <c r="A48" s="40" t="s">
        <v>14</v>
      </c>
      <c r="B48" s="32">
        <f>MEDIAN(B2:B45)</f>
        <v>34.9</v>
      </c>
      <c r="C48" s="32">
        <f t="shared" ref="C48:N48" si="1">MEDIAN(C2:C45)</f>
        <v>29.5</v>
      </c>
      <c r="D48" s="32">
        <f t="shared" si="1"/>
        <v>24.299999999999997</v>
      </c>
      <c r="E48" s="32">
        <f t="shared" si="1"/>
        <v>4.9499999999999993</v>
      </c>
      <c r="F48" s="32">
        <f t="shared" si="1"/>
        <v>0</v>
      </c>
      <c r="G48" s="32">
        <f t="shared" si="1"/>
        <v>0</v>
      </c>
      <c r="H48" s="32">
        <f t="shared" si="1"/>
        <v>0</v>
      </c>
      <c r="I48" s="32">
        <f t="shared" si="1"/>
        <v>0</v>
      </c>
      <c r="J48" s="32">
        <f t="shared" si="1"/>
        <v>0</v>
      </c>
      <c r="K48" s="32">
        <f t="shared" si="1"/>
        <v>0</v>
      </c>
      <c r="L48" s="32">
        <f t="shared" si="1"/>
        <v>6.1</v>
      </c>
      <c r="M48" s="32">
        <f t="shared" si="1"/>
        <v>25.4</v>
      </c>
      <c r="N48" s="33"/>
      <c r="O48" s="35"/>
    </row>
    <row r="49" spans="1:65" s="31" customFormat="1" x14ac:dyDescent="0.3">
      <c r="A49" s="39" t="s">
        <v>15</v>
      </c>
      <c r="B49" s="34">
        <f>MODE(B2:B45)</f>
        <v>37.1</v>
      </c>
      <c r="C49" s="34">
        <f>MODE(C2:C45)</f>
        <v>30.2</v>
      </c>
      <c r="D49" s="34">
        <f t="shared" ref="D49:N49" si="2">MODE(D2:D45)</f>
        <v>14.2</v>
      </c>
      <c r="E49" s="34">
        <f t="shared" si="2"/>
        <v>0</v>
      </c>
      <c r="F49" s="34">
        <f t="shared" si="2"/>
        <v>0</v>
      </c>
      <c r="G49" s="34">
        <f t="shared" si="2"/>
        <v>0</v>
      </c>
      <c r="H49" s="34">
        <f t="shared" si="2"/>
        <v>0</v>
      </c>
      <c r="I49" s="34">
        <f t="shared" si="2"/>
        <v>0</v>
      </c>
      <c r="J49" s="34">
        <f t="shared" si="2"/>
        <v>0</v>
      </c>
      <c r="K49" s="34">
        <f t="shared" si="2"/>
        <v>0</v>
      </c>
      <c r="L49" s="34">
        <f t="shared" si="2"/>
        <v>0</v>
      </c>
      <c r="M49" s="34">
        <f t="shared" si="2"/>
        <v>11.9</v>
      </c>
      <c r="N49" s="28"/>
    </row>
    <row r="50" spans="1:65" s="31" customFormat="1" x14ac:dyDescent="0.3">
      <c r="A50" s="39" t="s">
        <v>17</v>
      </c>
      <c r="B50" s="34">
        <f>_xlfn.VAR.S(B2:B45)</f>
        <v>320.6455179704015</v>
      </c>
      <c r="C50" s="34">
        <f t="shared" ref="C50:N50" si="3">_xlfn.VAR.S(C2:C45)</f>
        <v>241.56437103594092</v>
      </c>
      <c r="D50" s="34">
        <f t="shared" si="3"/>
        <v>174.5294027484145</v>
      </c>
      <c r="E50" s="34">
        <f t="shared" si="3"/>
        <v>72.826659619450311</v>
      </c>
      <c r="F50" s="34">
        <f t="shared" si="3"/>
        <v>0.12120507399577167</v>
      </c>
      <c r="G50" s="34">
        <f t="shared" si="3"/>
        <v>0</v>
      </c>
      <c r="H50" s="34">
        <f t="shared" si="3"/>
        <v>0</v>
      </c>
      <c r="I50" s="34">
        <f t="shared" si="3"/>
        <v>0</v>
      </c>
      <c r="J50" s="34">
        <f t="shared" si="3"/>
        <v>0</v>
      </c>
      <c r="K50" s="34">
        <f t="shared" si="3"/>
        <v>3.6219712070874857</v>
      </c>
      <c r="L50" s="34">
        <f t="shared" si="3"/>
        <v>138.9191472868217</v>
      </c>
      <c r="M50" s="34">
        <f t="shared" si="3"/>
        <v>421.5372978959025</v>
      </c>
      <c r="N50" s="28"/>
      <c r="V50" s="36"/>
      <c r="Y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</row>
    <row r="51" spans="1:65" s="31" customFormat="1" x14ac:dyDescent="0.3">
      <c r="A51" s="39" t="s">
        <v>16</v>
      </c>
      <c r="B51" s="31">
        <f>_xlfn.STDEV.P(B2:B45)</f>
        <v>17.70192418452611</v>
      </c>
      <c r="C51" s="31">
        <f t="shared" ref="C51:N51" si="4">_xlfn.STDEV.P(C2:C45)</f>
        <v>15.364708643323342</v>
      </c>
      <c r="D51" s="31">
        <f t="shared" si="4"/>
        <v>13.059970345036136</v>
      </c>
      <c r="E51" s="31">
        <f t="shared" si="4"/>
        <v>8.4363207777124494</v>
      </c>
      <c r="F51" s="31">
        <f t="shared" si="4"/>
        <v>0.3441662581124717</v>
      </c>
      <c r="G51" s="31">
        <f t="shared" si="4"/>
        <v>0</v>
      </c>
      <c r="H51" s="31">
        <f t="shared" si="4"/>
        <v>0</v>
      </c>
      <c r="I51" s="31">
        <f t="shared" si="4"/>
        <v>0</v>
      </c>
      <c r="J51" s="31">
        <f t="shared" si="4"/>
        <v>0</v>
      </c>
      <c r="K51" s="31">
        <f t="shared" si="4"/>
        <v>1.8808879069605842</v>
      </c>
      <c r="L51" s="31">
        <f t="shared" si="4"/>
        <v>11.648539369506466</v>
      </c>
      <c r="M51" s="31">
        <f t="shared" si="4"/>
        <v>20.291232217920605</v>
      </c>
      <c r="N51" s="28"/>
    </row>
    <row r="52" spans="1:65" x14ac:dyDescent="0.3">
      <c r="A52" s="39"/>
    </row>
    <row r="54" spans="1:65" x14ac:dyDescent="0.3">
      <c r="A54" s="39"/>
      <c r="B54" s="16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82555-0B12-4333-A861-D08406BA3BBA}">
  <dimension ref="A1:Q53"/>
  <sheetViews>
    <sheetView topLeftCell="A4" zoomScale="59" workbookViewId="0">
      <selection activeCell="P44" sqref="P44"/>
    </sheetView>
  </sheetViews>
  <sheetFormatPr defaultRowHeight="14.4" x14ac:dyDescent="0.3"/>
  <cols>
    <col min="1" max="1" width="8.88671875" style="41"/>
  </cols>
  <sheetData>
    <row r="1" spans="1:17" s="24" customFormat="1" x14ac:dyDescent="0.3">
      <c r="A1" s="42" t="s">
        <v>2</v>
      </c>
      <c r="B1" s="22" t="s">
        <v>3</v>
      </c>
      <c r="C1" s="23" t="s">
        <v>4</v>
      </c>
      <c r="D1" s="22" t="s">
        <v>5</v>
      </c>
      <c r="E1" s="23" t="s">
        <v>6</v>
      </c>
      <c r="F1" s="22" t="s">
        <v>7</v>
      </c>
      <c r="G1" s="22" t="s">
        <v>8</v>
      </c>
      <c r="H1" s="23" t="s">
        <v>9</v>
      </c>
      <c r="I1" s="22" t="s">
        <v>10</v>
      </c>
      <c r="J1" s="23" t="s">
        <v>11</v>
      </c>
      <c r="K1" s="22" t="s">
        <v>19</v>
      </c>
      <c r="L1" s="22" t="s">
        <v>12</v>
      </c>
      <c r="M1" s="23" t="s">
        <v>13</v>
      </c>
      <c r="N1" s="23" t="s">
        <v>18</v>
      </c>
    </row>
    <row r="2" spans="1:17" x14ac:dyDescent="0.3">
      <c r="A2" s="43">
        <v>1940</v>
      </c>
      <c r="B2" s="4">
        <v>5.8</v>
      </c>
      <c r="C2" s="5">
        <v>4.8</v>
      </c>
      <c r="D2" s="4">
        <v>0</v>
      </c>
      <c r="E2" s="5">
        <v>0</v>
      </c>
      <c r="F2" s="4">
        <v>0</v>
      </c>
      <c r="G2" s="4">
        <v>0</v>
      </c>
      <c r="H2" s="5">
        <v>0</v>
      </c>
      <c r="I2" s="4">
        <v>0</v>
      </c>
      <c r="J2" s="5">
        <v>0</v>
      </c>
      <c r="K2" s="5">
        <v>0</v>
      </c>
      <c r="L2" s="5">
        <v>1</v>
      </c>
      <c r="M2" s="5">
        <v>0</v>
      </c>
      <c r="N2" s="62">
        <v>11.6</v>
      </c>
    </row>
    <row r="3" spans="1:17" ht="15" thickBot="1" x14ac:dyDescent="0.35">
      <c r="A3" s="43">
        <v>1941</v>
      </c>
      <c r="B3" s="4">
        <v>0</v>
      </c>
      <c r="C3" s="5">
        <v>2.2999999999999998</v>
      </c>
      <c r="D3" s="4">
        <v>0</v>
      </c>
      <c r="E3" s="5">
        <v>0</v>
      </c>
      <c r="F3" s="4">
        <v>0</v>
      </c>
      <c r="G3" s="4">
        <v>0</v>
      </c>
      <c r="H3" s="5">
        <v>0</v>
      </c>
      <c r="I3" s="4">
        <v>0</v>
      </c>
      <c r="J3" s="5">
        <v>0</v>
      </c>
      <c r="K3" s="5">
        <v>0</v>
      </c>
      <c r="L3" s="5">
        <v>0</v>
      </c>
      <c r="M3" s="5">
        <v>0</v>
      </c>
      <c r="N3" s="62">
        <v>2.2999999999999998</v>
      </c>
      <c r="P3" s="16"/>
    </row>
    <row r="4" spans="1:17" x14ac:dyDescent="0.3">
      <c r="A4" s="43">
        <v>1942</v>
      </c>
      <c r="B4" s="4">
        <v>3</v>
      </c>
      <c r="C4" s="9">
        <v>0</v>
      </c>
      <c r="D4" s="4">
        <v>0</v>
      </c>
      <c r="E4" s="5">
        <v>0</v>
      </c>
      <c r="F4" s="4">
        <v>0</v>
      </c>
      <c r="G4" s="4">
        <v>0</v>
      </c>
      <c r="H4" s="5">
        <v>0</v>
      </c>
      <c r="I4" s="4">
        <v>0</v>
      </c>
      <c r="J4" s="5">
        <v>0</v>
      </c>
      <c r="K4" s="5">
        <v>0</v>
      </c>
      <c r="L4" s="5">
        <v>0</v>
      </c>
      <c r="M4" s="5">
        <v>24.6</v>
      </c>
      <c r="N4" s="62">
        <v>27.6</v>
      </c>
      <c r="P4" s="46" t="s">
        <v>21</v>
      </c>
      <c r="Q4" s="46"/>
    </row>
    <row r="5" spans="1:17" x14ac:dyDescent="0.3">
      <c r="A5" s="43">
        <v>1943</v>
      </c>
      <c r="B5" s="4">
        <v>28.7</v>
      </c>
      <c r="C5" s="5">
        <v>12.7</v>
      </c>
      <c r="D5" s="7">
        <v>0</v>
      </c>
      <c r="E5" s="5">
        <v>0</v>
      </c>
      <c r="F5" s="4">
        <v>0</v>
      </c>
      <c r="G5" s="4">
        <v>0</v>
      </c>
      <c r="H5" s="5">
        <v>0</v>
      </c>
      <c r="I5" s="4">
        <v>0</v>
      </c>
      <c r="J5" s="5">
        <v>0</v>
      </c>
      <c r="K5" s="5">
        <v>0</v>
      </c>
      <c r="L5" s="5">
        <v>0</v>
      </c>
      <c r="M5" s="5">
        <v>0</v>
      </c>
      <c r="N5" s="62">
        <v>41.4</v>
      </c>
      <c r="P5" s="44"/>
      <c r="Q5" s="44"/>
    </row>
    <row r="6" spans="1:17" x14ac:dyDescent="0.3">
      <c r="A6" s="43">
        <v>1944</v>
      </c>
      <c r="B6" s="7">
        <v>0</v>
      </c>
      <c r="C6" s="5">
        <v>8.9</v>
      </c>
      <c r="D6" s="4">
        <v>0</v>
      </c>
      <c r="E6" s="5">
        <v>0</v>
      </c>
      <c r="F6" s="4">
        <v>0</v>
      </c>
      <c r="G6" s="4">
        <v>0</v>
      </c>
      <c r="H6" s="5">
        <v>0</v>
      </c>
      <c r="I6" s="4">
        <v>0</v>
      </c>
      <c r="J6" s="5">
        <v>0</v>
      </c>
      <c r="K6" s="5">
        <v>0</v>
      </c>
      <c r="L6" s="5">
        <v>0</v>
      </c>
      <c r="M6" s="9">
        <v>0</v>
      </c>
      <c r="N6" s="62">
        <v>8.9</v>
      </c>
      <c r="P6" s="44" t="s">
        <v>1</v>
      </c>
      <c r="Q6" s="44">
        <v>53.997674418604674</v>
      </c>
    </row>
    <row r="7" spans="1:17" x14ac:dyDescent="0.3">
      <c r="A7" s="43">
        <v>1945</v>
      </c>
      <c r="B7" s="4">
        <v>0</v>
      </c>
      <c r="C7" s="5">
        <v>0</v>
      </c>
      <c r="D7" s="7">
        <v>0</v>
      </c>
      <c r="E7" s="5">
        <v>0.3</v>
      </c>
      <c r="F7" s="4">
        <v>0</v>
      </c>
      <c r="G7" s="4">
        <v>0</v>
      </c>
      <c r="H7" s="5">
        <v>0</v>
      </c>
      <c r="I7" s="4">
        <v>0</v>
      </c>
      <c r="J7" s="5">
        <v>0</v>
      </c>
      <c r="K7" s="5">
        <v>0</v>
      </c>
      <c r="L7" s="5">
        <v>9.6999999999999993</v>
      </c>
      <c r="M7" s="5">
        <v>0.3</v>
      </c>
      <c r="N7" s="62">
        <v>10.3</v>
      </c>
      <c r="P7" s="44" t="s">
        <v>22</v>
      </c>
      <c r="Q7" s="44">
        <v>6.4948761544037126</v>
      </c>
    </row>
    <row r="8" spans="1:17" x14ac:dyDescent="0.3">
      <c r="A8" s="43">
        <v>1946</v>
      </c>
      <c r="B8" s="4">
        <v>5.0999999999999996</v>
      </c>
      <c r="C8" s="5">
        <v>16.8</v>
      </c>
      <c r="D8" s="4">
        <v>0</v>
      </c>
      <c r="E8" s="5">
        <v>0</v>
      </c>
      <c r="F8" s="4">
        <v>0</v>
      </c>
      <c r="G8" s="4">
        <v>0</v>
      </c>
      <c r="H8" s="5">
        <v>0</v>
      </c>
      <c r="I8" s="4">
        <v>0</v>
      </c>
      <c r="J8" s="5">
        <v>0</v>
      </c>
      <c r="K8" s="5">
        <v>0</v>
      </c>
      <c r="L8" s="5">
        <v>7.9</v>
      </c>
      <c r="M8" s="5">
        <v>6.1</v>
      </c>
      <c r="N8" s="62">
        <v>35.9</v>
      </c>
      <c r="P8" s="44" t="s">
        <v>14</v>
      </c>
      <c r="Q8" s="44">
        <v>41.4</v>
      </c>
    </row>
    <row r="9" spans="1:17" x14ac:dyDescent="0.3">
      <c r="A9" s="43">
        <v>1947</v>
      </c>
      <c r="B9" s="4">
        <v>35.6</v>
      </c>
      <c r="C9" s="5">
        <v>1.3</v>
      </c>
      <c r="D9" s="4">
        <v>0</v>
      </c>
      <c r="E9" s="5">
        <v>0</v>
      </c>
      <c r="F9" s="4">
        <v>0</v>
      </c>
      <c r="G9" s="4">
        <v>0</v>
      </c>
      <c r="H9" s="5">
        <v>0</v>
      </c>
      <c r="I9" s="4">
        <v>0</v>
      </c>
      <c r="J9" s="5">
        <v>0</v>
      </c>
      <c r="K9" s="5">
        <v>0</v>
      </c>
      <c r="L9" s="5">
        <v>0</v>
      </c>
      <c r="M9" s="5">
        <v>1.3</v>
      </c>
      <c r="N9" s="62">
        <v>38.200000000000003</v>
      </c>
      <c r="P9" s="44" t="s">
        <v>15</v>
      </c>
      <c r="Q9" s="44">
        <v>41.4</v>
      </c>
    </row>
    <row r="10" spans="1:17" x14ac:dyDescent="0.3">
      <c r="A10" s="43">
        <v>1948</v>
      </c>
      <c r="B10" s="4">
        <v>0</v>
      </c>
      <c r="C10" s="5">
        <v>19.8</v>
      </c>
      <c r="D10" s="7">
        <v>0</v>
      </c>
      <c r="E10" s="9">
        <v>0</v>
      </c>
      <c r="F10" s="4">
        <v>0</v>
      </c>
      <c r="G10" s="4">
        <v>0</v>
      </c>
      <c r="H10" s="5">
        <v>0</v>
      </c>
      <c r="I10" s="4">
        <v>0</v>
      </c>
      <c r="J10" s="5">
        <v>0</v>
      </c>
      <c r="K10" s="5">
        <v>0</v>
      </c>
      <c r="L10" s="5">
        <v>0.5</v>
      </c>
      <c r="M10" s="5">
        <v>42.2</v>
      </c>
      <c r="N10" s="62">
        <v>62.5</v>
      </c>
      <c r="P10" s="44" t="s">
        <v>16</v>
      </c>
      <c r="Q10" s="44">
        <v>42.589751105457331</v>
      </c>
    </row>
    <row r="11" spans="1:17" x14ac:dyDescent="0.3">
      <c r="A11" s="43">
        <v>1949</v>
      </c>
      <c r="B11" s="4">
        <v>9.6999999999999993</v>
      </c>
      <c r="C11" s="5">
        <v>60.7</v>
      </c>
      <c r="D11" s="4">
        <v>0</v>
      </c>
      <c r="E11" s="5">
        <v>0</v>
      </c>
      <c r="F11" s="4">
        <v>0</v>
      </c>
      <c r="G11" s="4">
        <v>0</v>
      </c>
      <c r="H11" s="5">
        <v>0</v>
      </c>
      <c r="I11" s="4">
        <v>0</v>
      </c>
      <c r="J11" s="5">
        <v>0</v>
      </c>
      <c r="K11" s="5">
        <v>0</v>
      </c>
      <c r="L11" s="5">
        <v>0</v>
      </c>
      <c r="M11" s="5">
        <v>12.4</v>
      </c>
      <c r="N11" s="62">
        <v>82.8</v>
      </c>
      <c r="P11" s="44" t="s">
        <v>23</v>
      </c>
      <c r="Q11" s="44">
        <v>1813.8868992248038</v>
      </c>
    </row>
    <row r="12" spans="1:17" x14ac:dyDescent="0.3">
      <c r="A12" s="43">
        <v>1950</v>
      </c>
      <c r="B12" s="4">
        <v>94</v>
      </c>
      <c r="C12" s="5">
        <v>3.8</v>
      </c>
      <c r="D12" s="7">
        <v>0</v>
      </c>
      <c r="E12" s="5">
        <v>0</v>
      </c>
      <c r="F12" s="4">
        <v>0</v>
      </c>
      <c r="G12" s="4">
        <v>0</v>
      </c>
      <c r="H12" s="5">
        <v>0</v>
      </c>
      <c r="I12" s="4">
        <v>0</v>
      </c>
      <c r="J12" s="5">
        <v>0</v>
      </c>
      <c r="K12" s="5">
        <v>0</v>
      </c>
      <c r="L12" s="5">
        <v>9.1</v>
      </c>
      <c r="M12" s="9">
        <v>0</v>
      </c>
      <c r="N12" s="62">
        <v>106.9</v>
      </c>
      <c r="P12" s="44" t="s">
        <v>24</v>
      </c>
      <c r="Q12" s="44">
        <v>8.1146919581748183</v>
      </c>
    </row>
    <row r="13" spans="1:17" x14ac:dyDescent="0.3">
      <c r="A13" s="43">
        <v>1951</v>
      </c>
      <c r="B13" s="4">
        <v>25.9</v>
      </c>
      <c r="C13" s="5">
        <v>11.9</v>
      </c>
      <c r="D13" s="4">
        <v>41.1</v>
      </c>
      <c r="E13" s="5">
        <v>0</v>
      </c>
      <c r="F13" s="4">
        <v>0</v>
      </c>
      <c r="G13" s="4">
        <v>0</v>
      </c>
      <c r="H13" s="5">
        <v>0</v>
      </c>
      <c r="I13" s="4">
        <v>0</v>
      </c>
      <c r="J13" s="5">
        <v>0</v>
      </c>
      <c r="K13" s="5">
        <v>0</v>
      </c>
      <c r="L13" s="5">
        <v>0</v>
      </c>
      <c r="M13" s="5">
        <v>44.2</v>
      </c>
      <c r="N13" s="62">
        <v>123.1</v>
      </c>
      <c r="P13" s="44" t="s">
        <v>25</v>
      </c>
      <c r="Q13" s="44">
        <v>2.2542294608318207</v>
      </c>
    </row>
    <row r="14" spans="1:17" x14ac:dyDescent="0.3">
      <c r="A14" s="43">
        <v>1952</v>
      </c>
      <c r="B14" s="4">
        <v>36.799999999999997</v>
      </c>
      <c r="C14" s="5">
        <v>2.8</v>
      </c>
      <c r="D14" s="7">
        <v>0</v>
      </c>
      <c r="E14" s="5">
        <v>0</v>
      </c>
      <c r="F14" s="4">
        <v>0</v>
      </c>
      <c r="G14" s="4">
        <v>0</v>
      </c>
      <c r="H14" s="5">
        <v>0</v>
      </c>
      <c r="I14" s="4">
        <v>0</v>
      </c>
      <c r="J14" s="5">
        <v>0</v>
      </c>
      <c r="K14" s="5">
        <v>0</v>
      </c>
      <c r="L14" s="5">
        <v>0</v>
      </c>
      <c r="M14" s="5">
        <v>1.8</v>
      </c>
      <c r="N14" s="62">
        <v>41.4</v>
      </c>
      <c r="P14" s="44" t="s">
        <v>26</v>
      </c>
      <c r="Q14" s="44">
        <v>240.29999999999998</v>
      </c>
    </row>
    <row r="15" spans="1:17" x14ac:dyDescent="0.3">
      <c r="A15" s="43">
        <v>1953</v>
      </c>
      <c r="B15" s="4">
        <v>8.6</v>
      </c>
      <c r="C15" s="9">
        <v>0</v>
      </c>
      <c r="D15" s="7">
        <v>0</v>
      </c>
      <c r="E15" s="5">
        <v>0</v>
      </c>
      <c r="F15" s="4">
        <v>0</v>
      </c>
      <c r="G15" s="4">
        <v>0</v>
      </c>
      <c r="H15" s="5">
        <v>0</v>
      </c>
      <c r="I15" s="4">
        <v>0</v>
      </c>
      <c r="J15" s="5">
        <v>0</v>
      </c>
      <c r="K15" s="5">
        <v>0</v>
      </c>
      <c r="L15" s="5">
        <v>0</v>
      </c>
      <c r="M15" s="9">
        <v>0</v>
      </c>
      <c r="N15" s="62">
        <v>8.6</v>
      </c>
      <c r="P15" s="44" t="s">
        <v>27</v>
      </c>
      <c r="Q15" s="44">
        <v>2.2999999999999998</v>
      </c>
    </row>
    <row r="16" spans="1:17" x14ac:dyDescent="0.3">
      <c r="A16" s="43">
        <v>1954</v>
      </c>
      <c r="B16" s="4">
        <v>80.8</v>
      </c>
      <c r="C16" s="9">
        <v>0</v>
      </c>
      <c r="D16" s="4">
        <v>0.5</v>
      </c>
      <c r="E16" s="9">
        <v>0</v>
      </c>
      <c r="F16" s="4">
        <v>0</v>
      </c>
      <c r="G16" s="4">
        <v>0</v>
      </c>
      <c r="H16" s="5">
        <v>0</v>
      </c>
      <c r="I16" s="4">
        <v>0</v>
      </c>
      <c r="J16" s="5">
        <v>0</v>
      </c>
      <c r="K16" s="5">
        <v>0</v>
      </c>
      <c r="L16" s="5">
        <v>0</v>
      </c>
      <c r="M16" s="9">
        <v>0</v>
      </c>
      <c r="N16" s="62">
        <v>81.3</v>
      </c>
      <c r="P16" s="44" t="s">
        <v>28</v>
      </c>
      <c r="Q16" s="44">
        <v>242.6</v>
      </c>
    </row>
    <row r="17" spans="1:17" x14ac:dyDescent="0.3">
      <c r="A17" s="43">
        <v>1955</v>
      </c>
      <c r="B17" s="4">
        <v>0.5</v>
      </c>
      <c r="C17" s="5">
        <v>19.100000000000001</v>
      </c>
      <c r="D17" s="4">
        <v>2.8</v>
      </c>
      <c r="E17" s="5">
        <v>2.2999999999999998</v>
      </c>
      <c r="F17" s="4">
        <v>0</v>
      </c>
      <c r="G17" s="4">
        <v>0</v>
      </c>
      <c r="H17" s="5">
        <v>0</v>
      </c>
      <c r="I17" s="4">
        <v>0</v>
      </c>
      <c r="J17" s="5">
        <v>0</v>
      </c>
      <c r="K17" s="5">
        <v>0</v>
      </c>
      <c r="L17" s="5">
        <v>15.2</v>
      </c>
      <c r="M17" s="5">
        <v>16</v>
      </c>
      <c r="N17" s="62">
        <v>55.9</v>
      </c>
      <c r="P17" s="44" t="s">
        <v>29</v>
      </c>
      <c r="Q17" s="44">
        <v>2321.900000000001</v>
      </c>
    </row>
    <row r="18" spans="1:17" ht="15" thickBot="1" x14ac:dyDescent="0.35">
      <c r="A18" s="43">
        <v>1956</v>
      </c>
      <c r="B18" s="4">
        <v>8.1</v>
      </c>
      <c r="C18" s="5">
        <v>35.799999999999997</v>
      </c>
      <c r="D18" s="4">
        <v>16.3</v>
      </c>
      <c r="E18" s="5">
        <v>0</v>
      </c>
      <c r="F18" s="4">
        <v>0</v>
      </c>
      <c r="G18" s="4">
        <v>0</v>
      </c>
      <c r="H18" s="5">
        <v>0</v>
      </c>
      <c r="I18" s="4">
        <v>0</v>
      </c>
      <c r="J18" s="5">
        <v>0</v>
      </c>
      <c r="K18" s="9">
        <v>0</v>
      </c>
      <c r="L18" s="9">
        <v>0</v>
      </c>
      <c r="M18" s="5">
        <v>1.8</v>
      </c>
      <c r="N18" s="62">
        <v>62</v>
      </c>
      <c r="P18" s="45" t="s">
        <v>30</v>
      </c>
      <c r="Q18" s="45">
        <v>43</v>
      </c>
    </row>
    <row r="19" spans="1:17" x14ac:dyDescent="0.3">
      <c r="A19" s="43">
        <v>1957</v>
      </c>
      <c r="B19" s="4">
        <v>35.6</v>
      </c>
      <c r="C19" s="5">
        <v>23.6</v>
      </c>
      <c r="D19" s="4">
        <v>3</v>
      </c>
      <c r="E19" s="5">
        <v>0</v>
      </c>
      <c r="F19" s="4">
        <v>0</v>
      </c>
      <c r="G19" s="4">
        <v>0</v>
      </c>
      <c r="H19" s="5">
        <v>0</v>
      </c>
      <c r="I19" s="4">
        <v>0</v>
      </c>
      <c r="J19" s="5">
        <v>0</v>
      </c>
      <c r="K19" s="9">
        <v>0</v>
      </c>
      <c r="L19" s="5">
        <v>0</v>
      </c>
      <c r="M19" s="9">
        <v>0</v>
      </c>
      <c r="N19" s="62">
        <v>62.2</v>
      </c>
    </row>
    <row r="20" spans="1:17" x14ac:dyDescent="0.3">
      <c r="A20" s="43">
        <v>1958</v>
      </c>
      <c r="B20" s="7">
        <v>0</v>
      </c>
      <c r="C20" s="5">
        <v>0</v>
      </c>
      <c r="D20" s="4">
        <v>0</v>
      </c>
      <c r="E20" s="5">
        <v>0</v>
      </c>
      <c r="F20" s="4">
        <v>0</v>
      </c>
      <c r="G20" s="4">
        <v>0</v>
      </c>
      <c r="H20" s="5">
        <v>0</v>
      </c>
      <c r="I20" s="4">
        <v>0</v>
      </c>
      <c r="J20" s="5">
        <v>0</v>
      </c>
      <c r="K20" s="5">
        <v>0</v>
      </c>
      <c r="L20" s="5">
        <v>1.5</v>
      </c>
      <c r="M20" s="5">
        <v>32</v>
      </c>
      <c r="N20" s="62">
        <v>33.5</v>
      </c>
    </row>
    <row r="21" spans="1:17" x14ac:dyDescent="0.3">
      <c r="A21" s="43">
        <v>1959</v>
      </c>
      <c r="B21" s="4">
        <v>16.3</v>
      </c>
      <c r="C21" s="5">
        <v>1.3</v>
      </c>
      <c r="D21" s="4">
        <v>0.5</v>
      </c>
      <c r="E21" s="5">
        <v>0</v>
      </c>
      <c r="F21" s="7">
        <v>0</v>
      </c>
      <c r="G21" s="4">
        <v>0</v>
      </c>
      <c r="H21" s="5">
        <v>0</v>
      </c>
      <c r="I21" s="4">
        <v>0</v>
      </c>
      <c r="J21" s="5">
        <v>0</v>
      </c>
      <c r="K21" s="5">
        <v>0</v>
      </c>
      <c r="L21" s="5">
        <v>8.1</v>
      </c>
      <c r="M21" s="9">
        <v>0</v>
      </c>
      <c r="N21" s="62">
        <v>26.2</v>
      </c>
    </row>
    <row r="22" spans="1:17" x14ac:dyDescent="0.3">
      <c r="A22" s="43">
        <v>1960</v>
      </c>
      <c r="B22" s="4">
        <v>20.3</v>
      </c>
      <c r="C22" s="5">
        <v>0</v>
      </c>
      <c r="D22" s="4">
        <v>17.8</v>
      </c>
      <c r="E22" s="5">
        <v>0</v>
      </c>
      <c r="F22" s="4">
        <v>0</v>
      </c>
      <c r="G22" s="4">
        <v>0</v>
      </c>
      <c r="H22" s="5">
        <v>0</v>
      </c>
      <c r="I22" s="4">
        <v>0</v>
      </c>
      <c r="J22" s="5">
        <v>0</v>
      </c>
      <c r="K22" s="5">
        <v>0</v>
      </c>
      <c r="L22" s="9">
        <v>0</v>
      </c>
      <c r="M22" s="9">
        <v>0</v>
      </c>
      <c r="N22" s="62">
        <v>38.1</v>
      </c>
    </row>
    <row r="23" spans="1:17" x14ac:dyDescent="0.3">
      <c r="A23" s="43">
        <v>1961</v>
      </c>
      <c r="B23" s="4">
        <v>7.4</v>
      </c>
      <c r="C23" s="5">
        <v>2.5</v>
      </c>
      <c r="D23" s="4">
        <v>3.3</v>
      </c>
      <c r="E23" s="9">
        <v>0</v>
      </c>
      <c r="F23" s="4">
        <v>0</v>
      </c>
      <c r="G23" s="4">
        <v>0</v>
      </c>
      <c r="H23" s="5">
        <v>0</v>
      </c>
      <c r="I23" s="4">
        <v>0</v>
      </c>
      <c r="J23" s="5">
        <v>0</v>
      </c>
      <c r="K23" s="5">
        <v>0</v>
      </c>
      <c r="L23" s="9">
        <v>0</v>
      </c>
      <c r="M23" s="5">
        <v>20.3</v>
      </c>
      <c r="N23" s="62">
        <v>33.5</v>
      </c>
    </row>
    <row r="24" spans="1:17" x14ac:dyDescent="0.3">
      <c r="A24" s="43">
        <v>1962</v>
      </c>
      <c r="B24" s="4">
        <v>34.299999999999997</v>
      </c>
      <c r="C24" s="5">
        <v>0.3</v>
      </c>
      <c r="D24" s="4">
        <v>52.3</v>
      </c>
      <c r="E24" s="5">
        <v>0</v>
      </c>
      <c r="F24" s="4">
        <v>0</v>
      </c>
      <c r="G24" s="4">
        <v>0</v>
      </c>
      <c r="H24" s="5">
        <v>0</v>
      </c>
      <c r="I24" s="4">
        <v>0</v>
      </c>
      <c r="J24" s="5">
        <v>0</v>
      </c>
      <c r="K24" s="5">
        <v>0</v>
      </c>
      <c r="L24" s="5">
        <v>3.8</v>
      </c>
      <c r="M24" s="5">
        <v>1.3</v>
      </c>
      <c r="N24" s="62">
        <v>92</v>
      </c>
    </row>
    <row r="25" spans="1:17" x14ac:dyDescent="0.3">
      <c r="A25" s="43">
        <v>1963</v>
      </c>
      <c r="B25" s="4">
        <v>10.7</v>
      </c>
      <c r="C25" s="5">
        <v>0</v>
      </c>
      <c r="D25" s="4">
        <v>1.5</v>
      </c>
      <c r="E25" s="5">
        <v>0</v>
      </c>
      <c r="F25" s="4">
        <v>0</v>
      </c>
      <c r="G25" s="4">
        <v>0</v>
      </c>
      <c r="H25" s="5">
        <v>0</v>
      </c>
      <c r="I25" s="4">
        <v>0</v>
      </c>
      <c r="J25" s="5">
        <v>0</v>
      </c>
      <c r="K25" s="5">
        <v>0</v>
      </c>
      <c r="L25" s="5">
        <v>0.5</v>
      </c>
      <c r="M25" s="5">
        <v>1.5</v>
      </c>
      <c r="N25" s="62">
        <v>14.2</v>
      </c>
    </row>
    <row r="26" spans="1:17" x14ac:dyDescent="0.3">
      <c r="A26" s="43">
        <v>1964</v>
      </c>
      <c r="B26" s="4">
        <v>13.2</v>
      </c>
      <c r="C26" s="9">
        <v>0</v>
      </c>
      <c r="D26" s="7">
        <v>0</v>
      </c>
      <c r="E26" s="5">
        <v>0</v>
      </c>
      <c r="F26" s="4">
        <v>0</v>
      </c>
      <c r="G26" s="4">
        <v>0</v>
      </c>
      <c r="H26" s="5">
        <v>0</v>
      </c>
      <c r="I26" s="4">
        <v>0</v>
      </c>
      <c r="J26" s="5">
        <v>0</v>
      </c>
      <c r="K26" s="5">
        <v>0</v>
      </c>
      <c r="L26" s="5">
        <v>3.8</v>
      </c>
      <c r="M26" s="5">
        <v>89.7</v>
      </c>
      <c r="N26" s="62">
        <v>106.7</v>
      </c>
    </row>
    <row r="27" spans="1:17" x14ac:dyDescent="0.3">
      <c r="A27" s="43">
        <v>1965</v>
      </c>
      <c r="B27" s="4">
        <v>45.2</v>
      </c>
      <c r="C27" s="5">
        <v>1</v>
      </c>
      <c r="D27" s="4">
        <v>0.8</v>
      </c>
      <c r="E27" s="9">
        <v>0</v>
      </c>
      <c r="F27" s="4">
        <v>0</v>
      </c>
      <c r="G27" s="4">
        <v>0</v>
      </c>
      <c r="H27" s="5">
        <v>0</v>
      </c>
      <c r="I27" s="4">
        <v>0</v>
      </c>
      <c r="J27" s="5">
        <v>0</v>
      </c>
      <c r="K27" s="5">
        <v>0</v>
      </c>
      <c r="L27" s="9">
        <v>0</v>
      </c>
      <c r="M27" s="5">
        <v>39.4</v>
      </c>
      <c r="N27" s="62">
        <v>86.4</v>
      </c>
    </row>
    <row r="28" spans="1:17" x14ac:dyDescent="0.3">
      <c r="A28" s="43">
        <v>1966</v>
      </c>
      <c r="B28" s="4">
        <v>49.3</v>
      </c>
      <c r="C28" s="9">
        <v>0</v>
      </c>
      <c r="D28" s="4">
        <v>14.2</v>
      </c>
      <c r="E28" s="9">
        <v>0</v>
      </c>
      <c r="F28" s="4">
        <v>0</v>
      </c>
      <c r="G28" s="4">
        <v>0</v>
      </c>
      <c r="H28" s="5">
        <v>0</v>
      </c>
      <c r="I28" s="4">
        <v>0</v>
      </c>
      <c r="J28" s="5">
        <v>0</v>
      </c>
      <c r="K28" s="5">
        <v>0</v>
      </c>
      <c r="L28" s="9">
        <v>0</v>
      </c>
      <c r="M28" s="5">
        <v>6.4</v>
      </c>
      <c r="N28" s="62">
        <v>69.900000000000006</v>
      </c>
    </row>
    <row r="29" spans="1:17" x14ac:dyDescent="0.3">
      <c r="A29" s="43">
        <v>1967</v>
      </c>
      <c r="B29" s="4">
        <v>9.4</v>
      </c>
      <c r="C29" s="5">
        <v>2.5</v>
      </c>
      <c r="D29" s="4">
        <v>2.5</v>
      </c>
      <c r="E29" s="5">
        <v>0.3</v>
      </c>
      <c r="F29" s="4">
        <v>0</v>
      </c>
      <c r="G29" s="4">
        <v>0</v>
      </c>
      <c r="H29" s="5">
        <v>0</v>
      </c>
      <c r="I29" s="4">
        <v>0</v>
      </c>
      <c r="J29" s="5">
        <v>0</v>
      </c>
      <c r="K29" s="5">
        <v>0</v>
      </c>
      <c r="L29" s="9">
        <v>0</v>
      </c>
      <c r="M29" s="5">
        <v>18.3</v>
      </c>
      <c r="N29" s="62">
        <v>33</v>
      </c>
    </row>
    <row r="30" spans="1:17" x14ac:dyDescent="0.3">
      <c r="A30" s="43">
        <v>1968</v>
      </c>
      <c r="B30" s="4">
        <v>10.4</v>
      </c>
      <c r="C30" s="5">
        <v>0</v>
      </c>
      <c r="D30" s="4">
        <v>0</v>
      </c>
      <c r="E30" s="5">
        <v>0.8</v>
      </c>
      <c r="F30" s="4">
        <v>0</v>
      </c>
      <c r="G30" s="4">
        <v>0</v>
      </c>
      <c r="H30" s="5">
        <v>0</v>
      </c>
      <c r="I30" s="4">
        <v>0</v>
      </c>
      <c r="J30" s="5">
        <v>0</v>
      </c>
      <c r="K30" s="5">
        <v>0</v>
      </c>
      <c r="L30" s="5">
        <v>0</v>
      </c>
      <c r="M30" s="5">
        <v>60.7</v>
      </c>
      <c r="N30" s="62">
        <v>71.900000000000006</v>
      </c>
    </row>
    <row r="31" spans="1:17" x14ac:dyDescent="0.3">
      <c r="A31" s="43">
        <v>1969</v>
      </c>
      <c r="B31" s="4">
        <v>64.8</v>
      </c>
      <c r="C31" s="5">
        <v>6.6</v>
      </c>
      <c r="D31" s="4">
        <v>0</v>
      </c>
      <c r="E31" s="5">
        <v>0</v>
      </c>
      <c r="F31" s="4">
        <v>0</v>
      </c>
      <c r="G31" s="4">
        <v>0</v>
      </c>
      <c r="H31" s="5">
        <v>0</v>
      </c>
      <c r="I31" s="4">
        <v>0</v>
      </c>
      <c r="J31" s="5">
        <v>0</v>
      </c>
      <c r="K31" s="5">
        <v>0</v>
      </c>
      <c r="L31" s="9">
        <v>0</v>
      </c>
      <c r="M31" s="5">
        <v>0</v>
      </c>
      <c r="N31" s="62">
        <v>71.400000000000006</v>
      </c>
    </row>
    <row r="32" spans="1:17" x14ac:dyDescent="0.3">
      <c r="A32" s="43">
        <v>1970</v>
      </c>
      <c r="B32" s="4">
        <v>15.2</v>
      </c>
      <c r="C32" s="9">
        <v>0</v>
      </c>
      <c r="D32" s="4">
        <v>0</v>
      </c>
      <c r="E32" s="9">
        <v>0</v>
      </c>
      <c r="F32" s="4">
        <v>0</v>
      </c>
      <c r="G32" s="4">
        <v>0</v>
      </c>
      <c r="H32" s="5">
        <v>0</v>
      </c>
      <c r="I32" s="4">
        <v>0</v>
      </c>
      <c r="J32" s="5">
        <v>0</v>
      </c>
      <c r="K32" s="5">
        <v>0</v>
      </c>
      <c r="L32" s="5">
        <v>9.9</v>
      </c>
      <c r="M32" s="5">
        <v>15.2</v>
      </c>
      <c r="N32" s="62">
        <v>40.299999999999997</v>
      </c>
    </row>
    <row r="33" spans="1:16" x14ac:dyDescent="0.3">
      <c r="A33" s="43">
        <v>1971</v>
      </c>
      <c r="B33" s="4">
        <v>121.9</v>
      </c>
      <c r="C33" s="5">
        <v>32.299999999999997</v>
      </c>
      <c r="D33" s="4">
        <v>7.6</v>
      </c>
      <c r="E33" s="9">
        <v>0</v>
      </c>
      <c r="F33" s="4">
        <v>0</v>
      </c>
      <c r="G33" s="4">
        <v>0</v>
      </c>
      <c r="H33" s="5">
        <v>0</v>
      </c>
      <c r="I33" s="4">
        <v>0</v>
      </c>
      <c r="J33" s="5">
        <v>0</v>
      </c>
      <c r="K33" s="5">
        <v>0.5</v>
      </c>
      <c r="L33" s="5">
        <v>0</v>
      </c>
      <c r="M33" s="5">
        <v>80.3</v>
      </c>
      <c r="N33" s="62">
        <v>242.6</v>
      </c>
    </row>
    <row r="34" spans="1:16" x14ac:dyDescent="0.3">
      <c r="A34" s="43">
        <v>1972</v>
      </c>
      <c r="B34" s="4">
        <v>35.799999999999997</v>
      </c>
      <c r="C34" s="5">
        <v>0.8</v>
      </c>
      <c r="D34" s="4">
        <v>1</v>
      </c>
      <c r="E34" s="5">
        <v>4.8</v>
      </c>
      <c r="F34" s="4">
        <v>0</v>
      </c>
      <c r="G34" s="4">
        <v>0</v>
      </c>
      <c r="H34" s="5">
        <v>0</v>
      </c>
      <c r="I34" s="4">
        <v>0</v>
      </c>
      <c r="J34" s="5">
        <v>0</v>
      </c>
      <c r="K34" s="5">
        <v>0</v>
      </c>
      <c r="L34" s="9">
        <v>0</v>
      </c>
      <c r="M34" s="5">
        <v>16.3</v>
      </c>
      <c r="N34" s="62">
        <v>58.7</v>
      </c>
    </row>
    <row r="35" spans="1:16" x14ac:dyDescent="0.3">
      <c r="A35" s="43">
        <v>1973</v>
      </c>
      <c r="B35" s="4">
        <v>11.9</v>
      </c>
      <c r="C35" s="9">
        <v>0</v>
      </c>
      <c r="D35" s="4">
        <v>0.3</v>
      </c>
      <c r="E35" s="9">
        <v>0</v>
      </c>
      <c r="F35" s="4">
        <v>0</v>
      </c>
      <c r="G35" s="4">
        <v>0</v>
      </c>
      <c r="H35" s="5">
        <v>0</v>
      </c>
      <c r="I35" s="4">
        <v>0</v>
      </c>
      <c r="J35" s="5">
        <v>0</v>
      </c>
      <c r="K35" s="5">
        <v>0</v>
      </c>
      <c r="L35" s="5">
        <v>11.9</v>
      </c>
      <c r="M35" s="5">
        <v>5.3</v>
      </c>
      <c r="N35" s="62">
        <v>29.4</v>
      </c>
    </row>
    <row r="36" spans="1:16" x14ac:dyDescent="0.3">
      <c r="A36" s="43">
        <v>1974</v>
      </c>
      <c r="B36" s="4">
        <v>25.7</v>
      </c>
      <c r="C36" s="9">
        <v>0</v>
      </c>
      <c r="D36" s="4">
        <v>14</v>
      </c>
      <c r="E36" s="5">
        <v>0</v>
      </c>
      <c r="F36" s="4">
        <v>0</v>
      </c>
      <c r="G36" s="4">
        <v>0</v>
      </c>
      <c r="H36" s="5">
        <v>0</v>
      </c>
      <c r="I36" s="4">
        <v>0</v>
      </c>
      <c r="J36" s="5">
        <v>0</v>
      </c>
      <c r="K36" s="5">
        <v>0</v>
      </c>
      <c r="L36" s="9">
        <v>0</v>
      </c>
      <c r="M36" s="5">
        <v>1</v>
      </c>
      <c r="N36" s="62">
        <v>40.700000000000003</v>
      </c>
    </row>
    <row r="37" spans="1:16" x14ac:dyDescent="0.3">
      <c r="A37" s="43">
        <v>1975</v>
      </c>
      <c r="B37" s="4">
        <v>26.7</v>
      </c>
      <c r="C37" s="5">
        <v>43.7</v>
      </c>
      <c r="D37" s="7">
        <v>0</v>
      </c>
      <c r="E37" s="5">
        <v>0.5</v>
      </c>
      <c r="F37" s="4">
        <v>0</v>
      </c>
      <c r="G37" s="4">
        <v>0</v>
      </c>
      <c r="H37" s="5">
        <v>0</v>
      </c>
      <c r="I37" s="4">
        <v>0</v>
      </c>
      <c r="J37" s="5">
        <v>0</v>
      </c>
      <c r="K37" s="5">
        <v>0</v>
      </c>
      <c r="L37" s="5">
        <v>22.4</v>
      </c>
      <c r="M37" s="5">
        <v>25.7</v>
      </c>
      <c r="N37" s="62">
        <v>119</v>
      </c>
    </row>
    <row r="38" spans="1:16" x14ac:dyDescent="0.3">
      <c r="A38" s="43">
        <v>1976</v>
      </c>
      <c r="B38" s="4">
        <v>3.3</v>
      </c>
      <c r="C38" s="5">
        <v>18.5</v>
      </c>
      <c r="D38" s="4">
        <v>16</v>
      </c>
      <c r="E38" s="9">
        <v>0</v>
      </c>
      <c r="F38" s="4">
        <v>0</v>
      </c>
      <c r="G38" s="4">
        <v>0</v>
      </c>
      <c r="H38" s="5">
        <v>0</v>
      </c>
      <c r="I38" s="4">
        <v>0</v>
      </c>
      <c r="J38" s="5">
        <v>0</v>
      </c>
      <c r="K38" s="5">
        <v>0</v>
      </c>
      <c r="L38" s="5">
        <v>0</v>
      </c>
      <c r="M38" s="5">
        <v>0</v>
      </c>
      <c r="N38" s="62">
        <v>37.799999999999997</v>
      </c>
    </row>
    <row r="39" spans="1:16" x14ac:dyDescent="0.3">
      <c r="A39" s="43">
        <v>1977</v>
      </c>
      <c r="B39" s="4">
        <v>11.5</v>
      </c>
      <c r="C39" s="5">
        <v>0</v>
      </c>
      <c r="D39" s="4">
        <v>3.9</v>
      </c>
      <c r="E39" s="5">
        <v>0</v>
      </c>
      <c r="F39" s="4">
        <v>0</v>
      </c>
      <c r="G39" s="4">
        <v>0</v>
      </c>
      <c r="H39" s="5">
        <v>0</v>
      </c>
      <c r="I39" s="4">
        <v>0</v>
      </c>
      <c r="J39" s="5">
        <v>0</v>
      </c>
      <c r="K39" s="5">
        <v>0</v>
      </c>
      <c r="L39" s="5">
        <v>5.5</v>
      </c>
      <c r="M39" s="5">
        <v>9.9</v>
      </c>
      <c r="N39" s="62">
        <v>30.8</v>
      </c>
    </row>
    <row r="40" spans="1:16" x14ac:dyDescent="0.3">
      <c r="A40" s="43">
        <v>1978</v>
      </c>
      <c r="B40" s="4">
        <v>22.6</v>
      </c>
      <c r="C40" s="5">
        <v>16.7</v>
      </c>
      <c r="D40" s="4">
        <v>0</v>
      </c>
      <c r="E40" s="5">
        <v>0</v>
      </c>
      <c r="F40" s="4">
        <v>0</v>
      </c>
      <c r="G40" s="4">
        <v>0</v>
      </c>
      <c r="H40" s="5">
        <v>0</v>
      </c>
      <c r="I40" s="4">
        <v>0</v>
      </c>
      <c r="J40" s="5">
        <v>0</v>
      </c>
      <c r="K40" s="5">
        <v>0</v>
      </c>
      <c r="L40" s="5">
        <v>1.4</v>
      </c>
      <c r="M40" s="5">
        <v>2.8</v>
      </c>
      <c r="N40" s="62">
        <v>43.5</v>
      </c>
    </row>
    <row r="41" spans="1:16" x14ac:dyDescent="0.3">
      <c r="A41" s="43">
        <v>1979</v>
      </c>
      <c r="B41" s="4">
        <v>6.4</v>
      </c>
      <c r="C41" s="5">
        <v>3.7</v>
      </c>
      <c r="D41" s="4">
        <v>0</v>
      </c>
      <c r="E41" s="5">
        <v>0</v>
      </c>
      <c r="F41" s="7">
        <v>0</v>
      </c>
      <c r="G41" s="4">
        <v>0</v>
      </c>
      <c r="H41" s="5">
        <v>0</v>
      </c>
      <c r="I41" s="4">
        <v>0</v>
      </c>
      <c r="J41" s="5">
        <v>0</v>
      </c>
      <c r="K41" s="5">
        <v>0</v>
      </c>
      <c r="L41" s="9">
        <v>0</v>
      </c>
      <c r="M41" s="9">
        <v>0</v>
      </c>
      <c r="N41" s="62">
        <v>10.1</v>
      </c>
    </row>
    <row r="42" spans="1:16" x14ac:dyDescent="0.3">
      <c r="A42" s="43">
        <v>1980</v>
      </c>
      <c r="B42" s="4">
        <v>10.9</v>
      </c>
      <c r="C42" s="5">
        <v>0.5</v>
      </c>
      <c r="D42" s="7">
        <v>0</v>
      </c>
      <c r="E42" s="5">
        <v>0</v>
      </c>
      <c r="F42" s="4">
        <v>0</v>
      </c>
      <c r="G42" s="4">
        <v>0</v>
      </c>
      <c r="H42" s="5">
        <v>0</v>
      </c>
      <c r="I42" s="4">
        <v>0</v>
      </c>
      <c r="J42" s="5">
        <v>0</v>
      </c>
      <c r="K42" s="5">
        <v>0</v>
      </c>
      <c r="L42" s="5">
        <v>0</v>
      </c>
      <c r="M42" s="5">
        <v>34.5</v>
      </c>
      <c r="N42" s="62">
        <v>45.9</v>
      </c>
    </row>
    <row r="43" spans="1:16" x14ac:dyDescent="0.3">
      <c r="A43" s="43">
        <v>1981</v>
      </c>
      <c r="B43" s="4">
        <v>0</v>
      </c>
      <c r="C43" s="5">
        <v>4</v>
      </c>
      <c r="D43" s="4">
        <v>0</v>
      </c>
      <c r="E43" s="5">
        <v>3.8</v>
      </c>
      <c r="F43" s="4">
        <v>0</v>
      </c>
      <c r="G43" s="4">
        <v>0</v>
      </c>
      <c r="H43" s="5">
        <v>0</v>
      </c>
      <c r="I43" s="4">
        <v>0</v>
      </c>
      <c r="J43" s="5">
        <v>0</v>
      </c>
      <c r="K43" s="5">
        <v>0</v>
      </c>
      <c r="L43" s="9">
        <v>0</v>
      </c>
      <c r="M43" s="5">
        <v>14.8</v>
      </c>
      <c r="N43" s="62">
        <v>22.6</v>
      </c>
      <c r="P43" t="s">
        <v>46</v>
      </c>
    </row>
    <row r="44" spans="1:16" x14ac:dyDescent="0.3">
      <c r="A44" s="43">
        <v>1982</v>
      </c>
      <c r="B44" s="4">
        <v>53.9</v>
      </c>
      <c r="C44" s="5">
        <v>6.9</v>
      </c>
      <c r="D44" s="7">
        <v>0</v>
      </c>
      <c r="E44" s="5">
        <v>0</v>
      </c>
      <c r="F44" s="4">
        <v>0</v>
      </c>
      <c r="G44" s="4">
        <v>0</v>
      </c>
      <c r="H44" s="5">
        <v>0</v>
      </c>
      <c r="I44" s="4">
        <v>0</v>
      </c>
      <c r="J44" s="5">
        <v>0</v>
      </c>
      <c r="K44" s="5">
        <v>0</v>
      </c>
      <c r="L44" s="9">
        <v>0</v>
      </c>
      <c r="M44" s="5">
        <v>0</v>
      </c>
      <c r="N44" s="62">
        <v>60.8</v>
      </c>
      <c r="P44">
        <v>21.77</v>
      </c>
    </row>
    <row r="45" spans="1:16" x14ac:dyDescent="0.3">
      <c r="A45" s="43">
        <v>1983</v>
      </c>
      <c r="B45" s="4">
        <v>0</v>
      </c>
      <c r="C45" s="5">
        <v>0</v>
      </c>
      <c r="D45" s="4">
        <v>0</v>
      </c>
      <c r="E45" s="5">
        <v>3.8</v>
      </c>
      <c r="F45" s="4">
        <v>0</v>
      </c>
      <c r="G45" s="1"/>
      <c r="H45" s="1"/>
      <c r="I45" s="1"/>
      <c r="J45" s="1"/>
      <c r="K45" s="1"/>
      <c r="L45" s="1"/>
      <c r="M45" s="1"/>
      <c r="N45" s="1"/>
    </row>
    <row r="46" spans="1:16" x14ac:dyDescent="0.3">
      <c r="A46" s="43"/>
      <c r="B46" s="4"/>
      <c r="C46" s="5"/>
      <c r="D46" s="4"/>
      <c r="E46" s="5"/>
      <c r="F46" s="4"/>
      <c r="G46" s="1"/>
      <c r="H46" s="1"/>
      <c r="I46" s="1"/>
      <c r="J46" s="1"/>
      <c r="K46" s="1"/>
      <c r="L46" s="1"/>
      <c r="M46" s="1"/>
      <c r="N46" s="1"/>
    </row>
    <row r="47" spans="1:16" s="31" customFormat="1" x14ac:dyDescent="0.3">
      <c r="A47" s="39" t="s">
        <v>1</v>
      </c>
      <c r="B47" s="29">
        <f>AVERAGE(B2:B45)</f>
        <v>22.847727272727269</v>
      </c>
      <c r="C47" s="29">
        <f t="shared" ref="C47:L47" si="0">AVERAGE(C2:C45)</f>
        <v>8.3090909090909086</v>
      </c>
      <c r="D47" s="29">
        <f t="shared" si="0"/>
        <v>4.5318181818181822</v>
      </c>
      <c r="E47" s="29">
        <f t="shared" si="0"/>
        <v>0.37727272727272732</v>
      </c>
      <c r="F47" s="29">
        <f t="shared" si="0"/>
        <v>0</v>
      </c>
      <c r="G47" s="29">
        <f t="shared" si="0"/>
        <v>0</v>
      </c>
      <c r="H47" s="29">
        <f t="shared" si="0"/>
        <v>0</v>
      </c>
      <c r="I47" s="29">
        <f t="shared" si="0"/>
        <v>0</v>
      </c>
      <c r="J47" s="29">
        <f t="shared" si="0"/>
        <v>0</v>
      </c>
      <c r="K47" s="29">
        <f t="shared" si="0"/>
        <v>1.1627906976744186E-2</v>
      </c>
      <c r="L47" s="29">
        <f t="shared" si="0"/>
        <v>2.6093023255813956</v>
      </c>
      <c r="M47" s="29">
        <f>AVERAGE(M2:M45)</f>
        <v>14.560465116279065</v>
      </c>
      <c r="N47" s="30"/>
    </row>
    <row r="48" spans="1:16" s="31" customFormat="1" ht="14.4" customHeight="1" x14ac:dyDescent="0.3">
      <c r="A48" s="40" t="s">
        <v>14</v>
      </c>
      <c r="B48" s="32">
        <f>MEDIAN(B2:B45)</f>
        <v>11.7</v>
      </c>
      <c r="C48" s="32">
        <f t="shared" ref="C48:N48" si="1">MEDIAN(C2:C45)</f>
        <v>2.4</v>
      </c>
      <c r="D48" s="32">
        <f t="shared" si="1"/>
        <v>0</v>
      </c>
      <c r="E48" s="32">
        <f t="shared" si="1"/>
        <v>0</v>
      </c>
      <c r="F48" s="32">
        <f t="shared" si="1"/>
        <v>0</v>
      </c>
      <c r="G48" s="32">
        <f t="shared" si="1"/>
        <v>0</v>
      </c>
      <c r="H48" s="32">
        <f t="shared" si="1"/>
        <v>0</v>
      </c>
      <c r="I48" s="32">
        <f t="shared" si="1"/>
        <v>0</v>
      </c>
      <c r="J48" s="32">
        <f t="shared" si="1"/>
        <v>0</v>
      </c>
      <c r="K48" s="32">
        <f t="shared" si="1"/>
        <v>0</v>
      </c>
      <c r="L48" s="32">
        <f t="shared" si="1"/>
        <v>0</v>
      </c>
      <c r="M48" s="32">
        <f t="shared" si="1"/>
        <v>2.8</v>
      </c>
      <c r="N48" s="33"/>
    </row>
    <row r="49" spans="1:14" s="31" customFormat="1" x14ac:dyDescent="0.3">
      <c r="A49" s="39" t="s">
        <v>15</v>
      </c>
      <c r="B49" s="34">
        <f>MODE(B2:B45)</f>
        <v>0</v>
      </c>
      <c r="C49" s="34">
        <f>MODE(C2:C45)</f>
        <v>0</v>
      </c>
      <c r="D49" s="34">
        <f t="shared" ref="D49:N49" si="2">MODE(D2:D45)</f>
        <v>0</v>
      </c>
      <c r="E49" s="34">
        <f t="shared" si="2"/>
        <v>0</v>
      </c>
      <c r="F49" s="34">
        <f t="shared" si="2"/>
        <v>0</v>
      </c>
      <c r="G49" s="34">
        <f t="shared" si="2"/>
        <v>0</v>
      </c>
      <c r="H49" s="34">
        <f t="shared" si="2"/>
        <v>0</v>
      </c>
      <c r="I49" s="34">
        <f t="shared" si="2"/>
        <v>0</v>
      </c>
      <c r="J49" s="34">
        <f t="shared" si="2"/>
        <v>0</v>
      </c>
      <c r="K49" s="34">
        <f t="shared" si="2"/>
        <v>0</v>
      </c>
      <c r="L49" s="34">
        <f t="shared" si="2"/>
        <v>0</v>
      </c>
      <c r="M49" s="34">
        <f t="shared" si="2"/>
        <v>0</v>
      </c>
      <c r="N49" s="28"/>
    </row>
    <row r="50" spans="1:14" s="31" customFormat="1" x14ac:dyDescent="0.3">
      <c r="A50" s="39" t="s">
        <v>17</v>
      </c>
      <c r="B50" s="34">
        <f>_xlfn.VAR.S(B2:B45)</f>
        <v>715.22906448202968</v>
      </c>
      <c r="C50" s="34">
        <f t="shared" ref="C50:N50" si="3">_xlfn.VAR.S(C2:C45)</f>
        <v>178.37061310782244</v>
      </c>
      <c r="D50" s="34">
        <f t="shared" si="3"/>
        <v>113.21989429175477</v>
      </c>
      <c r="E50" s="34">
        <f t="shared" si="3"/>
        <v>1.2097040169133191</v>
      </c>
      <c r="F50" s="34">
        <f t="shared" si="3"/>
        <v>0</v>
      </c>
      <c r="G50" s="34">
        <f t="shared" si="3"/>
        <v>0</v>
      </c>
      <c r="H50" s="34">
        <f t="shared" si="3"/>
        <v>0</v>
      </c>
      <c r="I50" s="34">
        <f t="shared" si="3"/>
        <v>0</v>
      </c>
      <c r="J50" s="34">
        <f t="shared" si="3"/>
        <v>0</v>
      </c>
      <c r="K50" s="34">
        <f t="shared" si="3"/>
        <v>5.8139534883720929E-3</v>
      </c>
      <c r="L50" s="34">
        <f t="shared" si="3"/>
        <v>24.986101882613507</v>
      </c>
      <c r="M50" s="34">
        <f t="shared" si="3"/>
        <v>474.45054263565908</v>
      </c>
      <c r="N50" s="28"/>
    </row>
    <row r="51" spans="1:14" s="31" customFormat="1" x14ac:dyDescent="0.3">
      <c r="A51" s="39" t="s">
        <v>16</v>
      </c>
      <c r="B51" s="31">
        <f>_xlfn.STDEV.P(B2:B45)</f>
        <v>26.438113746465998</v>
      </c>
      <c r="C51" s="31">
        <f t="shared" ref="C51:N51" si="4">_xlfn.STDEV.P(C2:C45)</f>
        <v>13.202906329183364</v>
      </c>
      <c r="D51" s="31">
        <f t="shared" si="4"/>
        <v>10.518874220943658</v>
      </c>
      <c r="E51" s="31">
        <f t="shared" si="4"/>
        <v>1.0872951502704555</v>
      </c>
      <c r="F51" s="31">
        <f t="shared" si="4"/>
        <v>0</v>
      </c>
      <c r="G51" s="31">
        <f t="shared" si="4"/>
        <v>0</v>
      </c>
      <c r="H51" s="31">
        <f t="shared" si="4"/>
        <v>0</v>
      </c>
      <c r="I51" s="31">
        <f t="shared" si="4"/>
        <v>0</v>
      </c>
      <c r="J51" s="31">
        <f t="shared" si="4"/>
        <v>0</v>
      </c>
      <c r="K51" s="31">
        <f t="shared" si="4"/>
        <v>7.5357449981486746E-2</v>
      </c>
      <c r="L51" s="31">
        <f t="shared" si="4"/>
        <v>4.9401447089947217</v>
      </c>
      <c r="M51" s="31">
        <f t="shared" si="4"/>
        <v>21.527117993033638</v>
      </c>
      <c r="N51" s="28"/>
    </row>
    <row r="52" spans="1:14" x14ac:dyDescent="0.3">
      <c r="A52" s="39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15"/>
    </row>
    <row r="53" spans="1:14" x14ac:dyDescent="0.3">
      <c r="A53" s="39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15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52CFC-6BD4-4EEB-9788-27D930FA4DB2}">
  <dimension ref="A1:R56"/>
  <sheetViews>
    <sheetView tabSelected="1" topLeftCell="A3" zoomScale="60" workbookViewId="0">
      <selection activeCell="P38" sqref="P38"/>
    </sheetView>
  </sheetViews>
  <sheetFormatPr defaultRowHeight="14.4" x14ac:dyDescent="0.3"/>
  <cols>
    <col min="1" max="1" width="8.88671875" style="41"/>
    <col min="15" max="15" width="16.5546875" bestFit="1" customWidth="1"/>
  </cols>
  <sheetData>
    <row r="1" spans="1:18" s="24" customFormat="1" x14ac:dyDescent="0.3">
      <c r="A1" s="42" t="s">
        <v>2</v>
      </c>
      <c r="B1" s="22" t="s">
        <v>3</v>
      </c>
      <c r="C1" s="23" t="s">
        <v>4</v>
      </c>
      <c r="D1" s="22" t="s">
        <v>5</v>
      </c>
      <c r="E1" s="23" t="s">
        <v>6</v>
      </c>
      <c r="F1" s="22" t="s">
        <v>7</v>
      </c>
      <c r="G1" s="22" t="s">
        <v>8</v>
      </c>
      <c r="H1" s="23" t="s">
        <v>9</v>
      </c>
      <c r="I1" s="22" t="s">
        <v>10</v>
      </c>
      <c r="J1" s="23" t="s">
        <v>11</v>
      </c>
      <c r="K1" s="23" t="s">
        <v>19</v>
      </c>
      <c r="L1" s="27" t="s">
        <v>12</v>
      </c>
      <c r="M1" s="22" t="s">
        <v>13</v>
      </c>
      <c r="N1" s="23" t="s">
        <v>20</v>
      </c>
      <c r="O1" s="23"/>
    </row>
    <row r="2" spans="1:18" x14ac:dyDescent="0.3">
      <c r="A2" s="43">
        <v>1940</v>
      </c>
      <c r="B2" s="21">
        <v>48.5</v>
      </c>
      <c r="C2" s="21">
        <v>36.299999999999997</v>
      </c>
      <c r="D2" s="21">
        <v>26.2</v>
      </c>
      <c r="E2" s="21">
        <v>6.3</v>
      </c>
      <c r="F2" s="21">
        <v>0.4</v>
      </c>
      <c r="G2" s="21">
        <f t="shared" ref="G2:H2" si="0">AVERAGE(G3:G45)</f>
        <v>0</v>
      </c>
      <c r="H2" s="21">
        <f t="shared" si="0"/>
        <v>0</v>
      </c>
      <c r="I2" s="4">
        <v>0</v>
      </c>
      <c r="J2" s="5">
        <v>0</v>
      </c>
      <c r="K2" s="5">
        <v>2.2999999999999998</v>
      </c>
      <c r="L2" s="11">
        <v>43.9</v>
      </c>
      <c r="M2" s="4">
        <v>26.2</v>
      </c>
      <c r="N2" s="63">
        <v>190.1</v>
      </c>
      <c r="R2" s="16"/>
    </row>
    <row r="3" spans="1:18" x14ac:dyDescent="0.3">
      <c r="A3" s="43">
        <v>1941</v>
      </c>
      <c r="B3" s="4">
        <v>27.2</v>
      </c>
      <c r="C3" s="5">
        <v>25.7</v>
      </c>
      <c r="D3" s="4">
        <v>16.3</v>
      </c>
      <c r="E3" s="5">
        <v>0</v>
      </c>
      <c r="F3" s="4">
        <v>0</v>
      </c>
      <c r="G3" s="4">
        <v>0</v>
      </c>
      <c r="H3" s="5">
        <v>0</v>
      </c>
      <c r="I3" s="4">
        <v>0</v>
      </c>
      <c r="J3" s="5">
        <v>0</v>
      </c>
      <c r="K3" s="9">
        <v>0</v>
      </c>
      <c r="L3" s="12">
        <v>6.6</v>
      </c>
      <c r="M3" s="4">
        <v>21.6</v>
      </c>
      <c r="N3" s="62">
        <v>97.4</v>
      </c>
    </row>
    <row r="4" spans="1:18" ht="15" thickBot="1" x14ac:dyDescent="0.35">
      <c r="A4" s="43">
        <v>1942</v>
      </c>
      <c r="B4" s="4">
        <v>10.7</v>
      </c>
      <c r="C4" s="5">
        <v>55.9</v>
      </c>
      <c r="D4" s="4">
        <v>15.5</v>
      </c>
      <c r="E4" s="5">
        <v>3.3</v>
      </c>
      <c r="F4" s="4">
        <v>0</v>
      </c>
      <c r="G4" s="4">
        <v>0</v>
      </c>
      <c r="H4" s="5">
        <v>0</v>
      </c>
      <c r="I4" s="4">
        <v>0</v>
      </c>
      <c r="J4" s="7">
        <v>0</v>
      </c>
      <c r="K4" s="9">
        <v>0</v>
      </c>
      <c r="L4" s="11">
        <v>37.1</v>
      </c>
      <c r="M4" s="4">
        <v>46.7</v>
      </c>
      <c r="N4" s="62">
        <v>169.2</v>
      </c>
    </row>
    <row r="5" spans="1:18" x14ac:dyDescent="0.3">
      <c r="A5" s="43">
        <v>1943</v>
      </c>
      <c r="B5" s="4">
        <v>87.4</v>
      </c>
      <c r="C5" s="5">
        <v>49.5</v>
      </c>
      <c r="D5" s="4">
        <v>16</v>
      </c>
      <c r="E5" s="5">
        <v>20.3</v>
      </c>
      <c r="F5" s="4">
        <v>0</v>
      </c>
      <c r="G5" s="4">
        <v>0</v>
      </c>
      <c r="H5" s="5">
        <v>0</v>
      </c>
      <c r="I5" s="4">
        <v>0</v>
      </c>
      <c r="J5" s="5">
        <v>0</v>
      </c>
      <c r="K5" s="5">
        <v>6.9</v>
      </c>
      <c r="L5" s="11">
        <v>19.3</v>
      </c>
      <c r="M5" s="4">
        <v>24.6</v>
      </c>
      <c r="N5" s="62">
        <v>224</v>
      </c>
      <c r="P5" s="46" t="s">
        <v>21</v>
      </c>
      <c r="Q5" s="46"/>
    </row>
    <row r="6" spans="1:18" x14ac:dyDescent="0.3">
      <c r="A6" s="43">
        <v>1944</v>
      </c>
      <c r="B6" s="4">
        <v>19.100000000000001</v>
      </c>
      <c r="C6" s="5">
        <v>58.2</v>
      </c>
      <c r="D6" s="4">
        <v>22.4</v>
      </c>
      <c r="E6" s="5">
        <v>8.4</v>
      </c>
      <c r="F6" s="4">
        <v>0</v>
      </c>
      <c r="G6" s="4">
        <v>0</v>
      </c>
      <c r="H6" s="5">
        <v>0</v>
      </c>
      <c r="I6" s="4">
        <v>0</v>
      </c>
      <c r="J6" s="5">
        <v>0</v>
      </c>
      <c r="K6" s="5">
        <v>0</v>
      </c>
      <c r="L6" s="11">
        <v>37.299999999999997</v>
      </c>
      <c r="M6" s="4">
        <v>109</v>
      </c>
      <c r="N6" s="62">
        <v>254.4</v>
      </c>
      <c r="P6" s="44"/>
      <c r="Q6" s="44"/>
    </row>
    <row r="7" spans="1:18" x14ac:dyDescent="0.3">
      <c r="A7" s="43">
        <v>1945</v>
      </c>
      <c r="B7" s="4">
        <v>45</v>
      </c>
      <c r="C7" s="5">
        <v>22.1</v>
      </c>
      <c r="D7" s="4">
        <v>1.8</v>
      </c>
      <c r="E7" s="9">
        <v>0</v>
      </c>
      <c r="F7" s="4">
        <v>0.5</v>
      </c>
      <c r="G7" s="4">
        <v>0</v>
      </c>
      <c r="H7" s="5">
        <v>0</v>
      </c>
      <c r="I7" s="4">
        <v>0</v>
      </c>
      <c r="J7" s="5">
        <v>0</v>
      </c>
      <c r="K7" s="5">
        <v>0.8</v>
      </c>
      <c r="L7" s="12">
        <v>8.4</v>
      </c>
      <c r="M7" s="4">
        <v>54.4</v>
      </c>
      <c r="N7" s="62">
        <v>133</v>
      </c>
      <c r="P7" s="44" t="s">
        <v>1</v>
      </c>
      <c r="Q7" s="44">
        <v>203.36976744186046</v>
      </c>
    </row>
    <row r="8" spans="1:18" x14ac:dyDescent="0.3">
      <c r="A8" s="43">
        <v>1946</v>
      </c>
      <c r="B8" s="4">
        <v>41.4</v>
      </c>
      <c r="C8" s="5">
        <v>45.7</v>
      </c>
      <c r="D8" s="4">
        <v>1</v>
      </c>
      <c r="E8" s="9">
        <v>0</v>
      </c>
      <c r="F8" s="4">
        <v>0</v>
      </c>
      <c r="G8" s="4">
        <v>0</v>
      </c>
      <c r="H8" s="5">
        <v>0</v>
      </c>
      <c r="I8" s="4">
        <v>0</v>
      </c>
      <c r="J8" s="5">
        <v>0</v>
      </c>
      <c r="K8" s="5">
        <v>0</v>
      </c>
      <c r="L8" s="12">
        <v>6.9</v>
      </c>
      <c r="M8" s="4">
        <v>27.9</v>
      </c>
      <c r="N8" s="62">
        <v>122.9</v>
      </c>
      <c r="P8" s="44" t="s">
        <v>22</v>
      </c>
      <c r="Q8" s="44">
        <v>8.469806012939717</v>
      </c>
    </row>
    <row r="9" spans="1:18" x14ac:dyDescent="0.3">
      <c r="A9" s="43">
        <v>1947</v>
      </c>
      <c r="B9" s="4">
        <v>54.9</v>
      </c>
      <c r="C9" s="5">
        <v>53.8</v>
      </c>
      <c r="D9" s="4">
        <v>76.7</v>
      </c>
      <c r="E9" s="5">
        <v>16.3</v>
      </c>
      <c r="F9" s="4">
        <v>2</v>
      </c>
      <c r="G9" s="4">
        <v>0</v>
      </c>
      <c r="H9" s="5">
        <v>0</v>
      </c>
      <c r="I9" s="4">
        <v>0</v>
      </c>
      <c r="J9" s="5">
        <v>0</v>
      </c>
      <c r="K9" s="5">
        <v>0</v>
      </c>
      <c r="L9" s="11">
        <v>27.7</v>
      </c>
      <c r="M9" s="4">
        <v>38.1</v>
      </c>
      <c r="N9" s="62">
        <v>269.5</v>
      </c>
      <c r="P9" s="44" t="s">
        <v>14</v>
      </c>
      <c r="Q9" s="44">
        <v>201.1</v>
      </c>
    </row>
    <row r="10" spans="1:18" x14ac:dyDescent="0.3">
      <c r="A10" s="43">
        <v>1948</v>
      </c>
      <c r="B10" s="4">
        <v>53.8</v>
      </c>
      <c r="C10" s="5">
        <v>14.2</v>
      </c>
      <c r="D10" s="4">
        <v>15.2</v>
      </c>
      <c r="E10" s="5">
        <v>1.3</v>
      </c>
      <c r="F10" s="4">
        <v>1.3</v>
      </c>
      <c r="G10" s="4">
        <v>0</v>
      </c>
      <c r="H10" s="5">
        <v>0</v>
      </c>
      <c r="I10" s="4">
        <v>0</v>
      </c>
      <c r="J10" s="5">
        <v>0</v>
      </c>
      <c r="K10" s="5">
        <v>16.5</v>
      </c>
      <c r="L10" s="12">
        <v>1</v>
      </c>
      <c r="M10" s="4">
        <v>35.1</v>
      </c>
      <c r="N10" s="62">
        <v>138.4</v>
      </c>
      <c r="P10" s="44" t="s">
        <v>15</v>
      </c>
      <c r="Q10" s="44" t="e">
        <v>#N/A</v>
      </c>
    </row>
    <row r="11" spans="1:18" x14ac:dyDescent="0.3">
      <c r="A11" s="43">
        <v>1949</v>
      </c>
      <c r="B11" s="4">
        <v>39.9</v>
      </c>
      <c r="C11" s="5">
        <v>28.2</v>
      </c>
      <c r="D11" s="4">
        <v>34.299999999999997</v>
      </c>
      <c r="E11" s="5">
        <v>4.0999999999999996</v>
      </c>
      <c r="F11" s="4">
        <v>0</v>
      </c>
      <c r="G11" s="4">
        <v>0</v>
      </c>
      <c r="H11" s="5">
        <v>0</v>
      </c>
      <c r="I11" s="4">
        <v>0</v>
      </c>
      <c r="J11" s="5">
        <v>0</v>
      </c>
      <c r="K11" s="5">
        <v>0</v>
      </c>
      <c r="L11" s="11">
        <v>34.799999999999997</v>
      </c>
      <c r="M11" s="4">
        <v>26.9</v>
      </c>
      <c r="N11" s="62">
        <v>168.2</v>
      </c>
      <c r="P11" s="44" t="s">
        <v>16</v>
      </c>
      <c r="Q11" s="44">
        <v>55.54023224261563</v>
      </c>
    </row>
    <row r="12" spans="1:18" x14ac:dyDescent="0.3">
      <c r="A12" s="43">
        <v>1950</v>
      </c>
      <c r="B12" s="4">
        <v>37.799999999999997</v>
      </c>
      <c r="C12" s="5">
        <v>58.4</v>
      </c>
      <c r="D12" s="4">
        <v>55.9</v>
      </c>
      <c r="E12" s="5">
        <v>13.2</v>
      </c>
      <c r="F12" s="4">
        <v>0</v>
      </c>
      <c r="G12" s="4">
        <v>0</v>
      </c>
      <c r="H12" s="5">
        <v>0</v>
      </c>
      <c r="I12" s="4">
        <v>0</v>
      </c>
      <c r="J12" s="5">
        <v>0</v>
      </c>
      <c r="K12" s="5">
        <v>0</v>
      </c>
      <c r="L12" s="11">
        <v>88.6</v>
      </c>
      <c r="M12" s="4">
        <v>49.8</v>
      </c>
      <c r="N12" s="62">
        <v>303.7</v>
      </c>
      <c r="P12" s="44" t="s">
        <v>23</v>
      </c>
      <c r="Q12" s="44">
        <v>3084.7173975636806</v>
      </c>
    </row>
    <row r="13" spans="1:18" x14ac:dyDescent="0.3">
      <c r="A13" s="43">
        <v>1951</v>
      </c>
      <c r="B13" s="4">
        <v>57.4</v>
      </c>
      <c r="C13" s="5">
        <v>35.6</v>
      </c>
      <c r="D13" s="4">
        <v>52.6</v>
      </c>
      <c r="E13" s="5">
        <v>10.199999999999999</v>
      </c>
      <c r="F13" s="4">
        <v>0</v>
      </c>
      <c r="G13" s="4">
        <v>0</v>
      </c>
      <c r="H13" s="5">
        <v>0</v>
      </c>
      <c r="I13" s="4">
        <v>0</v>
      </c>
      <c r="J13" s="5">
        <v>0</v>
      </c>
      <c r="K13" s="5">
        <v>0</v>
      </c>
      <c r="L13" s="11">
        <v>65</v>
      </c>
      <c r="M13" s="4">
        <v>87.9</v>
      </c>
      <c r="N13" s="62">
        <v>308.7</v>
      </c>
      <c r="P13" s="44" t="s">
        <v>24</v>
      </c>
      <c r="Q13" s="44">
        <v>-0.74894789425095931</v>
      </c>
    </row>
    <row r="14" spans="1:18" x14ac:dyDescent="0.3">
      <c r="A14" s="43">
        <v>1952</v>
      </c>
      <c r="B14" s="4">
        <v>42.4</v>
      </c>
      <c r="C14" s="5">
        <v>36.299999999999997</v>
      </c>
      <c r="D14" s="4">
        <v>16.8</v>
      </c>
      <c r="E14" s="5">
        <v>5.0999999999999996</v>
      </c>
      <c r="F14" s="4">
        <v>0</v>
      </c>
      <c r="G14" s="4">
        <v>0</v>
      </c>
      <c r="H14" s="5">
        <v>0</v>
      </c>
      <c r="I14" s="4">
        <v>0</v>
      </c>
      <c r="J14" s="5">
        <v>0</v>
      </c>
      <c r="K14" s="5">
        <v>4.3</v>
      </c>
      <c r="L14" s="12">
        <v>8.4</v>
      </c>
      <c r="M14" s="4">
        <v>30.7</v>
      </c>
      <c r="N14" s="62">
        <v>144</v>
      </c>
      <c r="P14" s="44" t="s">
        <v>25</v>
      </c>
      <c r="Q14" s="44">
        <v>0.30440198965804732</v>
      </c>
    </row>
    <row r="15" spans="1:18" x14ac:dyDescent="0.3">
      <c r="A15" s="43">
        <v>1953</v>
      </c>
      <c r="B15" s="4">
        <v>36.799999999999997</v>
      </c>
      <c r="C15" s="5">
        <v>30.2</v>
      </c>
      <c r="D15" s="4">
        <v>10.4</v>
      </c>
      <c r="E15" s="5">
        <v>1.5</v>
      </c>
      <c r="F15" s="4">
        <v>0</v>
      </c>
      <c r="G15" s="4">
        <v>0</v>
      </c>
      <c r="H15" s="5">
        <v>0</v>
      </c>
      <c r="I15" s="4">
        <v>0</v>
      </c>
      <c r="J15" s="5">
        <v>0</v>
      </c>
      <c r="K15" s="5">
        <v>0</v>
      </c>
      <c r="L15" s="11">
        <v>20.6</v>
      </c>
      <c r="M15" s="4">
        <v>55.4</v>
      </c>
      <c r="N15" s="62">
        <v>154.9</v>
      </c>
      <c r="P15" s="44" t="s">
        <v>26</v>
      </c>
      <c r="Q15" s="44">
        <v>219.9</v>
      </c>
    </row>
    <row r="16" spans="1:18" x14ac:dyDescent="0.3">
      <c r="A16" s="43">
        <v>1954</v>
      </c>
      <c r="B16" s="4">
        <v>44.5</v>
      </c>
      <c r="C16" s="5">
        <v>28.7</v>
      </c>
      <c r="D16" s="4">
        <v>51.8</v>
      </c>
      <c r="E16" s="5">
        <v>1.8</v>
      </c>
      <c r="F16" s="7">
        <v>0</v>
      </c>
      <c r="G16" s="4">
        <v>0</v>
      </c>
      <c r="H16" s="5">
        <v>0</v>
      </c>
      <c r="I16" s="4">
        <v>0</v>
      </c>
      <c r="J16" s="5">
        <v>0</v>
      </c>
      <c r="K16" s="5">
        <v>3.3</v>
      </c>
      <c r="L16" s="11">
        <v>13.7</v>
      </c>
      <c r="M16" s="4">
        <v>25.9</v>
      </c>
      <c r="N16" s="62">
        <v>169.7</v>
      </c>
      <c r="P16" s="44" t="s">
        <v>27</v>
      </c>
      <c r="Q16" s="44">
        <v>97.4</v>
      </c>
    </row>
    <row r="17" spans="1:17" x14ac:dyDescent="0.3">
      <c r="A17" s="43">
        <v>1955</v>
      </c>
      <c r="B17" s="4">
        <v>33.799999999999997</v>
      </c>
      <c r="C17" s="5">
        <v>53.1</v>
      </c>
      <c r="D17" s="4">
        <v>25.1</v>
      </c>
      <c r="E17" s="9">
        <v>0</v>
      </c>
      <c r="F17" s="4">
        <v>0</v>
      </c>
      <c r="G17" s="4">
        <v>0</v>
      </c>
      <c r="H17" s="5">
        <v>0</v>
      </c>
      <c r="I17" s="4">
        <v>0</v>
      </c>
      <c r="J17" s="5">
        <v>0</v>
      </c>
      <c r="K17" s="9">
        <v>0</v>
      </c>
      <c r="L17" s="11">
        <v>17.8</v>
      </c>
      <c r="M17" s="4">
        <v>72.099999999999994</v>
      </c>
      <c r="N17" s="62">
        <v>201.9</v>
      </c>
      <c r="P17" s="44" t="s">
        <v>28</v>
      </c>
      <c r="Q17" s="44">
        <v>317.3</v>
      </c>
    </row>
    <row r="18" spans="1:17" x14ac:dyDescent="0.3">
      <c r="A18" s="43">
        <v>1956</v>
      </c>
      <c r="B18" s="4">
        <v>33</v>
      </c>
      <c r="C18" s="5">
        <v>33.299999999999997</v>
      </c>
      <c r="D18" s="4">
        <v>24.1</v>
      </c>
      <c r="E18" s="5">
        <v>10.9</v>
      </c>
      <c r="F18" s="4">
        <v>0.3</v>
      </c>
      <c r="G18" s="4">
        <v>0</v>
      </c>
      <c r="H18" s="5">
        <v>0</v>
      </c>
      <c r="I18" s="4">
        <v>0</v>
      </c>
      <c r="J18" s="7">
        <v>0</v>
      </c>
      <c r="K18" s="5">
        <v>0</v>
      </c>
      <c r="L18" s="11">
        <v>43.7</v>
      </c>
      <c r="M18" s="4">
        <v>38.6</v>
      </c>
      <c r="N18" s="62">
        <v>183.9</v>
      </c>
      <c r="P18" s="44" t="s">
        <v>29</v>
      </c>
      <c r="Q18" s="44">
        <v>8744.9</v>
      </c>
    </row>
    <row r="19" spans="1:17" ht="15" thickBot="1" x14ac:dyDescent="0.35">
      <c r="A19" s="43">
        <v>1957</v>
      </c>
      <c r="B19" s="4">
        <v>48.5</v>
      </c>
      <c r="C19" s="5">
        <v>30.2</v>
      </c>
      <c r="D19" s="4">
        <v>20.100000000000001</v>
      </c>
      <c r="E19" s="5">
        <v>17.5</v>
      </c>
      <c r="F19" s="4">
        <v>0</v>
      </c>
      <c r="G19" s="4">
        <v>0</v>
      </c>
      <c r="H19" s="5">
        <v>0</v>
      </c>
      <c r="I19" s="4">
        <v>0</v>
      </c>
      <c r="J19" s="5">
        <v>0</v>
      </c>
      <c r="K19" s="9">
        <v>0</v>
      </c>
      <c r="L19" s="11">
        <v>33.5</v>
      </c>
      <c r="M19" s="4">
        <v>23.6</v>
      </c>
      <c r="N19" s="62">
        <v>173.4</v>
      </c>
      <c r="P19" s="45" t="s">
        <v>30</v>
      </c>
      <c r="Q19" s="45">
        <v>43</v>
      </c>
    </row>
    <row r="20" spans="1:17" x14ac:dyDescent="0.3">
      <c r="A20" s="43">
        <v>1958</v>
      </c>
      <c r="B20" s="4">
        <v>50.8</v>
      </c>
      <c r="C20" s="5">
        <v>34</v>
      </c>
      <c r="D20" s="4">
        <v>13.2</v>
      </c>
      <c r="E20" s="5">
        <v>4.3</v>
      </c>
      <c r="F20" s="4">
        <v>0</v>
      </c>
      <c r="G20" s="4">
        <v>0</v>
      </c>
      <c r="H20" s="5">
        <v>0</v>
      </c>
      <c r="I20" s="4">
        <v>0</v>
      </c>
      <c r="J20" s="5">
        <v>0</v>
      </c>
      <c r="K20" s="5">
        <v>0</v>
      </c>
      <c r="L20" s="11">
        <v>26.9</v>
      </c>
      <c r="M20" s="4">
        <v>39.9</v>
      </c>
      <c r="N20" s="62">
        <v>169.1</v>
      </c>
    </row>
    <row r="21" spans="1:17" x14ac:dyDescent="0.3">
      <c r="A21" s="43">
        <v>1959</v>
      </c>
      <c r="B21" s="4">
        <v>78</v>
      </c>
      <c r="C21" s="5">
        <v>23.6</v>
      </c>
      <c r="D21" s="4">
        <v>32</v>
      </c>
      <c r="E21" s="5">
        <v>0.8</v>
      </c>
      <c r="F21" s="4">
        <v>1</v>
      </c>
      <c r="G21" s="4">
        <v>0</v>
      </c>
      <c r="H21" s="5">
        <v>0</v>
      </c>
      <c r="I21" s="4">
        <v>0</v>
      </c>
      <c r="J21" s="5">
        <v>0</v>
      </c>
      <c r="K21" s="9">
        <v>0</v>
      </c>
      <c r="L21" s="11">
        <v>26.7</v>
      </c>
      <c r="M21" s="4">
        <v>15.2</v>
      </c>
      <c r="N21" s="62">
        <v>177.3</v>
      </c>
    </row>
    <row r="22" spans="1:17" x14ac:dyDescent="0.3">
      <c r="A22" s="43">
        <v>1960</v>
      </c>
      <c r="B22" s="4">
        <v>62.7</v>
      </c>
      <c r="C22" s="5">
        <v>70.599999999999994</v>
      </c>
      <c r="D22" s="4">
        <v>64.3</v>
      </c>
      <c r="E22" s="5">
        <v>5.3</v>
      </c>
      <c r="F22" s="7">
        <v>0</v>
      </c>
      <c r="G22" s="4">
        <v>0</v>
      </c>
      <c r="H22" s="5">
        <v>0</v>
      </c>
      <c r="I22" s="4">
        <v>0</v>
      </c>
      <c r="J22" s="5">
        <v>0</v>
      </c>
      <c r="K22" s="5">
        <v>3.3</v>
      </c>
      <c r="L22" s="11">
        <v>25.4</v>
      </c>
      <c r="M22" s="4">
        <v>32.5</v>
      </c>
      <c r="N22" s="62">
        <v>264.10000000000002</v>
      </c>
    </row>
    <row r="23" spans="1:17" x14ac:dyDescent="0.3">
      <c r="A23" s="43">
        <v>1961</v>
      </c>
      <c r="B23" s="4">
        <v>34.299999999999997</v>
      </c>
      <c r="C23" s="5">
        <v>13.5</v>
      </c>
      <c r="D23" s="4">
        <v>10.199999999999999</v>
      </c>
      <c r="E23" s="5">
        <v>25.1</v>
      </c>
      <c r="F23" s="4">
        <v>5.8</v>
      </c>
      <c r="G23" s="4">
        <v>0</v>
      </c>
      <c r="H23" s="5">
        <v>0</v>
      </c>
      <c r="I23" s="4">
        <v>0</v>
      </c>
      <c r="J23" s="5">
        <v>0</v>
      </c>
      <c r="K23" s="5">
        <v>0</v>
      </c>
      <c r="L23" s="11">
        <v>12.7</v>
      </c>
      <c r="M23" s="4">
        <v>25.4</v>
      </c>
      <c r="N23" s="62">
        <v>127</v>
      </c>
    </row>
    <row r="24" spans="1:17" x14ac:dyDescent="0.3">
      <c r="A24" s="43">
        <v>1962</v>
      </c>
      <c r="B24" s="4">
        <v>54.1</v>
      </c>
      <c r="C24" s="5">
        <v>56.4</v>
      </c>
      <c r="D24" s="4">
        <v>5.8</v>
      </c>
      <c r="E24" s="5">
        <v>8.4</v>
      </c>
      <c r="F24" s="4">
        <v>0</v>
      </c>
      <c r="G24" s="4">
        <v>0</v>
      </c>
      <c r="H24" s="5">
        <v>0</v>
      </c>
      <c r="I24" s="4">
        <v>0</v>
      </c>
      <c r="J24" s="5">
        <v>0</v>
      </c>
      <c r="K24" s="5">
        <v>6.9</v>
      </c>
      <c r="L24" s="12">
        <v>2.2999999999999998</v>
      </c>
      <c r="M24" s="4">
        <v>72.400000000000006</v>
      </c>
      <c r="N24" s="62">
        <v>206.3</v>
      </c>
    </row>
    <row r="25" spans="1:17" x14ac:dyDescent="0.3">
      <c r="A25" s="43">
        <v>1963</v>
      </c>
      <c r="B25" s="4">
        <v>33.799999999999997</v>
      </c>
      <c r="C25" s="5">
        <v>35.1</v>
      </c>
      <c r="D25" s="4">
        <v>18</v>
      </c>
      <c r="E25" s="5">
        <v>1.5</v>
      </c>
      <c r="F25" s="7">
        <v>0</v>
      </c>
      <c r="G25" s="4">
        <v>0</v>
      </c>
      <c r="H25" s="5">
        <v>0</v>
      </c>
      <c r="I25" s="4">
        <v>0</v>
      </c>
      <c r="J25" s="5">
        <v>0</v>
      </c>
      <c r="K25" s="5">
        <v>0</v>
      </c>
      <c r="L25" s="12">
        <v>9.1</v>
      </c>
      <c r="M25" s="4">
        <v>80.8</v>
      </c>
      <c r="N25" s="62">
        <v>178.3</v>
      </c>
    </row>
    <row r="26" spans="1:17" x14ac:dyDescent="0.3">
      <c r="A26" s="43">
        <v>1964</v>
      </c>
      <c r="B26" s="4">
        <v>30</v>
      </c>
      <c r="C26" s="5">
        <v>34</v>
      </c>
      <c r="D26" s="4">
        <v>21.8</v>
      </c>
      <c r="E26" s="5">
        <v>5.3</v>
      </c>
      <c r="F26" s="4">
        <v>0</v>
      </c>
      <c r="G26" s="4">
        <v>0</v>
      </c>
      <c r="H26" s="5">
        <v>0</v>
      </c>
      <c r="I26" s="4">
        <v>0</v>
      </c>
      <c r="J26" s="5">
        <v>0</v>
      </c>
      <c r="K26" s="5">
        <v>1.3</v>
      </c>
      <c r="L26" s="11">
        <v>20.100000000000001</v>
      </c>
      <c r="M26" s="4">
        <v>37.299999999999997</v>
      </c>
      <c r="N26" s="62">
        <v>149.80000000000001</v>
      </c>
    </row>
    <row r="27" spans="1:17" x14ac:dyDescent="0.3">
      <c r="A27" s="43">
        <v>1965</v>
      </c>
      <c r="B27" s="4">
        <v>60.7</v>
      </c>
      <c r="C27" s="5">
        <v>52.3</v>
      </c>
      <c r="D27" s="4">
        <v>42.4</v>
      </c>
      <c r="E27" s="5">
        <v>23.4</v>
      </c>
      <c r="F27" s="4">
        <v>0</v>
      </c>
      <c r="G27" s="4">
        <v>0</v>
      </c>
      <c r="H27" s="5">
        <v>0</v>
      </c>
      <c r="I27" s="4">
        <v>0</v>
      </c>
      <c r="J27" s="5">
        <v>0</v>
      </c>
      <c r="K27" s="5">
        <v>3.8</v>
      </c>
      <c r="L27" s="12">
        <v>8.1</v>
      </c>
      <c r="M27" s="4">
        <v>14.2</v>
      </c>
      <c r="N27" s="62">
        <v>204.9</v>
      </c>
    </row>
    <row r="28" spans="1:17" x14ac:dyDescent="0.3">
      <c r="A28" s="43">
        <v>1966</v>
      </c>
      <c r="B28" s="4">
        <v>72.599999999999994</v>
      </c>
      <c r="C28" s="5">
        <v>25.4</v>
      </c>
      <c r="D28" s="4">
        <v>21.3</v>
      </c>
      <c r="E28" s="5">
        <v>20.3</v>
      </c>
      <c r="F28" s="7">
        <v>0</v>
      </c>
      <c r="G28" s="4">
        <v>0</v>
      </c>
      <c r="H28" s="5">
        <v>0</v>
      </c>
      <c r="I28" s="4">
        <v>0</v>
      </c>
      <c r="J28" s="5">
        <v>0</v>
      </c>
      <c r="K28" s="9">
        <v>0</v>
      </c>
      <c r="L28" s="11">
        <v>24.4</v>
      </c>
      <c r="M28" s="4">
        <v>66.3</v>
      </c>
      <c r="N28" s="62">
        <v>230.3</v>
      </c>
    </row>
    <row r="29" spans="1:17" x14ac:dyDescent="0.3">
      <c r="A29" s="43">
        <v>1967</v>
      </c>
      <c r="B29" s="4">
        <v>60.7</v>
      </c>
      <c r="C29" s="5">
        <v>73.2</v>
      </c>
      <c r="D29" s="4">
        <v>41.4</v>
      </c>
      <c r="E29" s="5">
        <v>4.0999999999999996</v>
      </c>
      <c r="F29" s="4">
        <v>0.8</v>
      </c>
      <c r="G29" s="4">
        <v>0</v>
      </c>
      <c r="H29" s="5">
        <v>0</v>
      </c>
      <c r="I29" s="4">
        <v>0</v>
      </c>
      <c r="J29" s="5">
        <v>0</v>
      </c>
      <c r="K29" s="5">
        <v>1.5</v>
      </c>
      <c r="L29" s="11">
        <v>28.4</v>
      </c>
      <c r="M29" s="4">
        <v>23.1</v>
      </c>
      <c r="N29" s="62">
        <v>233.2</v>
      </c>
    </row>
    <row r="30" spans="1:17" x14ac:dyDescent="0.3">
      <c r="A30" s="43">
        <v>1968</v>
      </c>
      <c r="B30" s="4">
        <v>66.5</v>
      </c>
      <c r="C30" s="5">
        <v>58.9</v>
      </c>
      <c r="D30" s="4">
        <v>29.5</v>
      </c>
      <c r="E30" s="5">
        <v>3.6</v>
      </c>
      <c r="F30" s="7">
        <v>0</v>
      </c>
      <c r="G30" s="4">
        <v>0</v>
      </c>
      <c r="H30" s="5">
        <v>0</v>
      </c>
      <c r="I30" s="4">
        <v>0</v>
      </c>
      <c r="J30" s="5">
        <v>0</v>
      </c>
      <c r="K30" s="5">
        <v>3.6</v>
      </c>
      <c r="L30" s="11">
        <v>37.799999999999997</v>
      </c>
      <c r="M30" s="4">
        <v>96</v>
      </c>
      <c r="N30" s="62">
        <v>295.89999999999998</v>
      </c>
    </row>
    <row r="31" spans="1:17" x14ac:dyDescent="0.3">
      <c r="A31" s="43">
        <v>1969</v>
      </c>
      <c r="B31" s="4">
        <v>85.6</v>
      </c>
      <c r="C31" s="5">
        <v>40.9</v>
      </c>
      <c r="D31" s="4">
        <v>27.2</v>
      </c>
      <c r="E31" s="5">
        <v>0.3</v>
      </c>
      <c r="F31" s="4">
        <v>1</v>
      </c>
      <c r="G31" s="4">
        <v>0</v>
      </c>
      <c r="H31" s="5">
        <v>0</v>
      </c>
      <c r="I31" s="4">
        <v>0</v>
      </c>
      <c r="J31" s="5">
        <v>0</v>
      </c>
      <c r="K31" s="5">
        <v>15.2</v>
      </c>
      <c r="L31" s="11">
        <v>30.7</v>
      </c>
      <c r="M31" s="4">
        <v>64.5</v>
      </c>
      <c r="N31" s="62">
        <v>265.39999999999998</v>
      </c>
    </row>
    <row r="32" spans="1:17" x14ac:dyDescent="0.3">
      <c r="A32" s="43">
        <v>1970</v>
      </c>
      <c r="B32" s="4">
        <v>68.599999999999994</v>
      </c>
      <c r="C32" s="5">
        <v>51.6</v>
      </c>
      <c r="D32" s="4">
        <v>26.9</v>
      </c>
      <c r="E32" s="5">
        <v>11.4</v>
      </c>
      <c r="F32" s="4">
        <v>0</v>
      </c>
      <c r="G32" s="4">
        <v>0</v>
      </c>
      <c r="H32" s="5">
        <v>0</v>
      </c>
      <c r="I32" s="4">
        <v>0</v>
      </c>
      <c r="J32" s="5">
        <v>0</v>
      </c>
      <c r="K32" s="9">
        <v>0</v>
      </c>
      <c r="L32" s="11">
        <v>74.2</v>
      </c>
      <c r="M32" s="4">
        <v>84.6</v>
      </c>
      <c r="N32" s="62">
        <v>317.3</v>
      </c>
    </row>
    <row r="33" spans="1:16" x14ac:dyDescent="0.3">
      <c r="A33" s="43">
        <v>1971</v>
      </c>
      <c r="B33" s="4">
        <v>95.5</v>
      </c>
      <c r="C33" s="5">
        <v>44.2</v>
      </c>
      <c r="D33" s="4">
        <v>37.799999999999997</v>
      </c>
      <c r="E33" s="5">
        <v>6.9</v>
      </c>
      <c r="F33" s="4">
        <v>0</v>
      </c>
      <c r="G33" s="4">
        <v>0</v>
      </c>
      <c r="H33" s="5">
        <v>0</v>
      </c>
      <c r="I33" s="4">
        <v>0</v>
      </c>
      <c r="J33" s="5">
        <v>0</v>
      </c>
      <c r="K33" s="5">
        <v>0</v>
      </c>
      <c r="L33" s="11">
        <v>31.5</v>
      </c>
      <c r="M33" s="4">
        <v>30</v>
      </c>
      <c r="N33" s="62">
        <v>245.9</v>
      </c>
    </row>
    <row r="34" spans="1:16" x14ac:dyDescent="0.3">
      <c r="A34" s="43">
        <v>1972</v>
      </c>
      <c r="B34" s="4">
        <v>48.5</v>
      </c>
      <c r="C34" s="5">
        <v>72.599999999999994</v>
      </c>
      <c r="D34" s="4">
        <v>26.2</v>
      </c>
      <c r="E34" s="5">
        <v>11.4</v>
      </c>
      <c r="F34" s="4">
        <v>0</v>
      </c>
      <c r="G34" s="4">
        <v>0</v>
      </c>
      <c r="H34" s="5">
        <v>0</v>
      </c>
      <c r="I34" s="4">
        <v>0</v>
      </c>
      <c r="J34" s="5">
        <v>0</v>
      </c>
      <c r="K34" s="5">
        <v>3.3</v>
      </c>
      <c r="L34" s="11">
        <v>30.2</v>
      </c>
      <c r="M34" s="4">
        <v>60.5</v>
      </c>
      <c r="N34" s="62">
        <v>252.7</v>
      </c>
    </row>
    <row r="35" spans="1:16" x14ac:dyDescent="0.3">
      <c r="A35" s="43">
        <v>1973</v>
      </c>
      <c r="B35" s="4">
        <v>17</v>
      </c>
      <c r="C35" s="5">
        <v>39.1</v>
      </c>
      <c r="D35" s="4">
        <v>34.299999999999997</v>
      </c>
      <c r="E35" s="5">
        <v>6.1</v>
      </c>
      <c r="F35" s="4">
        <v>0.3</v>
      </c>
      <c r="G35" s="4">
        <v>0</v>
      </c>
      <c r="H35" s="5">
        <v>0</v>
      </c>
      <c r="I35" s="4">
        <v>0</v>
      </c>
      <c r="J35" s="5">
        <v>0</v>
      </c>
      <c r="K35" s="5">
        <v>1</v>
      </c>
      <c r="L35" s="11">
        <v>12.2</v>
      </c>
      <c r="M35" s="4">
        <v>58.9</v>
      </c>
      <c r="N35" s="62">
        <v>168.9</v>
      </c>
    </row>
    <row r="36" spans="1:16" x14ac:dyDescent="0.3">
      <c r="A36" s="43">
        <v>1974</v>
      </c>
      <c r="B36" s="4">
        <v>29.5</v>
      </c>
      <c r="C36" s="5">
        <v>44.7</v>
      </c>
      <c r="D36" s="4">
        <v>20.8</v>
      </c>
      <c r="E36" s="5">
        <v>5.0999999999999996</v>
      </c>
      <c r="F36" s="4">
        <v>0.3</v>
      </c>
      <c r="G36" s="4">
        <v>0</v>
      </c>
      <c r="H36" s="5">
        <v>0</v>
      </c>
      <c r="I36" s="4">
        <v>0</v>
      </c>
      <c r="J36" s="7">
        <v>0</v>
      </c>
      <c r="K36" s="5">
        <v>0.5</v>
      </c>
      <c r="L36" s="11">
        <v>12.4</v>
      </c>
      <c r="M36" s="4">
        <v>45.5</v>
      </c>
      <c r="N36" s="62">
        <v>158.80000000000001</v>
      </c>
      <c r="P36" s="13"/>
    </row>
    <row r="37" spans="1:16" x14ac:dyDescent="0.3">
      <c r="A37" s="43">
        <v>1975</v>
      </c>
      <c r="B37" s="4">
        <v>35.1</v>
      </c>
      <c r="C37" s="5">
        <v>47.5</v>
      </c>
      <c r="D37" s="4">
        <v>32</v>
      </c>
      <c r="E37" s="5">
        <v>32.299999999999997</v>
      </c>
      <c r="F37" s="4">
        <v>0</v>
      </c>
      <c r="G37" s="4">
        <v>0</v>
      </c>
      <c r="H37" s="5">
        <v>0</v>
      </c>
      <c r="I37" s="4">
        <v>0</v>
      </c>
      <c r="J37" s="5">
        <v>0</v>
      </c>
      <c r="K37" s="5">
        <v>0</v>
      </c>
      <c r="L37" s="11">
        <v>17.3</v>
      </c>
      <c r="M37" s="4">
        <v>77</v>
      </c>
      <c r="N37" s="62">
        <v>241.2</v>
      </c>
      <c r="P37" s="13" t="s">
        <v>47</v>
      </c>
    </row>
    <row r="38" spans="1:16" x14ac:dyDescent="0.3">
      <c r="A38" s="43">
        <v>1976</v>
      </c>
      <c r="B38" s="4">
        <v>104.9</v>
      </c>
      <c r="C38" s="5">
        <v>22.1</v>
      </c>
      <c r="D38" s="4">
        <v>31</v>
      </c>
      <c r="E38" s="5">
        <v>4.3</v>
      </c>
      <c r="F38" s="4">
        <v>0.8</v>
      </c>
      <c r="G38" s="4">
        <v>0</v>
      </c>
      <c r="H38" s="5">
        <v>0</v>
      </c>
      <c r="I38" s="4">
        <v>0</v>
      </c>
      <c r="J38" s="5">
        <v>0</v>
      </c>
      <c r="K38" s="5">
        <v>0.8</v>
      </c>
      <c r="L38" s="11">
        <v>34.299999999999997</v>
      </c>
      <c r="M38" s="4">
        <v>54.6</v>
      </c>
      <c r="N38" s="62">
        <v>252.8</v>
      </c>
      <c r="P38" s="13" t="s">
        <v>48</v>
      </c>
    </row>
    <row r="39" spans="1:16" x14ac:dyDescent="0.3">
      <c r="A39" s="43">
        <v>1977</v>
      </c>
      <c r="B39" s="4">
        <v>48.6</v>
      </c>
      <c r="C39" s="5">
        <v>21.3</v>
      </c>
      <c r="D39" s="4">
        <v>22</v>
      </c>
      <c r="E39" s="5">
        <v>6.5</v>
      </c>
      <c r="F39" s="4">
        <v>0</v>
      </c>
      <c r="G39" s="4">
        <v>0</v>
      </c>
      <c r="H39" s="5">
        <v>0</v>
      </c>
      <c r="I39" s="4">
        <v>0</v>
      </c>
      <c r="J39" s="5">
        <v>0</v>
      </c>
      <c r="K39" s="9">
        <v>0</v>
      </c>
      <c r="L39" s="11">
        <v>35</v>
      </c>
      <c r="M39" s="4">
        <v>134.1</v>
      </c>
      <c r="N39" s="62">
        <v>267.5</v>
      </c>
      <c r="P39" s="13"/>
    </row>
    <row r="40" spans="1:16" x14ac:dyDescent="0.3">
      <c r="A40" s="43">
        <v>1978</v>
      </c>
      <c r="B40" s="4">
        <v>130.30000000000001</v>
      </c>
      <c r="C40" s="5">
        <v>16.5</v>
      </c>
      <c r="D40" s="4">
        <v>18.2</v>
      </c>
      <c r="E40" s="5">
        <v>3.7</v>
      </c>
      <c r="F40" s="4">
        <v>0</v>
      </c>
      <c r="G40" s="4">
        <v>0</v>
      </c>
      <c r="H40" s="5">
        <v>0</v>
      </c>
      <c r="I40" s="4">
        <v>0</v>
      </c>
      <c r="J40" s="5">
        <v>0</v>
      </c>
      <c r="K40" s="9">
        <v>0</v>
      </c>
      <c r="L40" s="11">
        <v>13.2</v>
      </c>
      <c r="M40" s="4">
        <v>36.700000000000003</v>
      </c>
      <c r="N40" s="62">
        <v>218.6</v>
      </c>
      <c r="P40" s="13"/>
    </row>
    <row r="41" spans="1:16" x14ac:dyDescent="0.3">
      <c r="A41" s="43">
        <v>1979</v>
      </c>
      <c r="B41" s="4">
        <v>57.8</v>
      </c>
      <c r="C41" s="5">
        <v>16.399999999999999</v>
      </c>
      <c r="D41" s="4">
        <v>31</v>
      </c>
      <c r="E41" s="5">
        <v>29.5</v>
      </c>
      <c r="F41" s="4">
        <v>0</v>
      </c>
      <c r="G41" s="4">
        <v>0</v>
      </c>
      <c r="H41" s="5">
        <v>0</v>
      </c>
      <c r="I41" s="4">
        <v>0</v>
      </c>
      <c r="J41" s="5">
        <v>0</v>
      </c>
      <c r="K41" s="5">
        <v>5.2</v>
      </c>
      <c r="L41" s="10" t="s">
        <v>0</v>
      </c>
      <c r="M41" s="4">
        <v>18.600000000000001</v>
      </c>
      <c r="N41" s="62">
        <v>162.30000000000001</v>
      </c>
      <c r="P41" s="13"/>
    </row>
    <row r="42" spans="1:16" x14ac:dyDescent="0.3">
      <c r="A42" s="43">
        <v>1980</v>
      </c>
      <c r="B42" s="4">
        <v>27</v>
      </c>
      <c r="C42" s="5">
        <v>27.1</v>
      </c>
      <c r="D42" s="4">
        <v>29</v>
      </c>
      <c r="E42" s="5">
        <v>4.9000000000000004</v>
      </c>
      <c r="F42" s="4">
        <v>0</v>
      </c>
      <c r="G42" s="4">
        <v>0</v>
      </c>
      <c r="H42" s="5">
        <v>0</v>
      </c>
      <c r="I42" s="4">
        <v>0</v>
      </c>
      <c r="J42" s="5">
        <v>0</v>
      </c>
      <c r="K42" s="5">
        <v>4.4000000000000004</v>
      </c>
      <c r="L42" s="11">
        <v>11.7</v>
      </c>
      <c r="M42" s="4">
        <v>36</v>
      </c>
      <c r="N42" s="62">
        <v>140.1</v>
      </c>
      <c r="P42" s="13"/>
    </row>
    <row r="43" spans="1:16" x14ac:dyDescent="0.3">
      <c r="A43" s="43">
        <v>1981</v>
      </c>
      <c r="B43" s="4">
        <v>49</v>
      </c>
      <c r="C43" s="5">
        <v>40.9</v>
      </c>
      <c r="D43" s="4">
        <v>26.9</v>
      </c>
      <c r="E43" s="5">
        <v>7.6</v>
      </c>
      <c r="F43" s="4">
        <v>0</v>
      </c>
      <c r="G43" s="4">
        <v>0</v>
      </c>
      <c r="H43" s="5">
        <v>0</v>
      </c>
      <c r="I43" s="4">
        <v>0</v>
      </c>
      <c r="J43" s="5">
        <v>0</v>
      </c>
      <c r="K43" s="5">
        <v>2.2999999999999998</v>
      </c>
      <c r="L43" s="11">
        <v>26.7</v>
      </c>
      <c r="M43" s="4">
        <v>47.2</v>
      </c>
      <c r="N43" s="62">
        <v>201.1</v>
      </c>
      <c r="P43" s="13"/>
    </row>
    <row r="44" spans="1:16" x14ac:dyDescent="0.3">
      <c r="A44" s="43">
        <v>1982</v>
      </c>
      <c r="B44" s="4">
        <v>55</v>
      </c>
      <c r="C44" s="5">
        <v>38.9</v>
      </c>
      <c r="D44" s="4">
        <v>27.9</v>
      </c>
      <c r="E44" s="5">
        <v>9.1</v>
      </c>
      <c r="F44" s="4">
        <v>0.3</v>
      </c>
      <c r="G44" s="4">
        <v>0</v>
      </c>
      <c r="H44" s="5">
        <v>0</v>
      </c>
      <c r="I44" s="4">
        <v>0</v>
      </c>
      <c r="J44" s="5">
        <v>0</v>
      </c>
      <c r="K44" s="5">
        <v>1.9</v>
      </c>
      <c r="L44" s="11">
        <v>24.4</v>
      </c>
      <c r="M44" s="4">
        <v>51.3</v>
      </c>
      <c r="N44" s="62">
        <v>208.8</v>
      </c>
      <c r="P44" s="13"/>
    </row>
    <row r="45" spans="1:16" x14ac:dyDescent="0.3">
      <c r="A45" s="43">
        <v>1983</v>
      </c>
      <c r="B45" s="4">
        <v>12.9</v>
      </c>
      <c r="C45" s="5">
        <v>15.2</v>
      </c>
      <c r="D45" s="4">
        <v>35.6</v>
      </c>
      <c r="E45" s="5">
        <v>9</v>
      </c>
      <c r="F45" s="4">
        <v>0</v>
      </c>
      <c r="G45" s="1"/>
      <c r="H45" s="1"/>
      <c r="I45" s="1"/>
      <c r="J45" s="1"/>
      <c r="K45" s="1"/>
      <c r="L45" s="1"/>
      <c r="M45" s="1"/>
      <c r="N45" s="1"/>
    </row>
    <row r="46" spans="1:16" x14ac:dyDescent="0.3">
      <c r="A46" s="43"/>
      <c r="B46" s="4"/>
      <c r="C46" s="5"/>
      <c r="D46" s="4"/>
      <c r="E46" s="5"/>
      <c r="F46" s="4"/>
      <c r="G46" s="1"/>
      <c r="H46" s="1"/>
      <c r="I46" s="1"/>
      <c r="J46" s="1"/>
      <c r="K46" s="1"/>
      <c r="L46" s="1"/>
      <c r="M46" s="1"/>
      <c r="N46" s="1"/>
    </row>
    <row r="47" spans="1:16" s="31" customFormat="1" x14ac:dyDescent="0.3">
      <c r="A47" s="39" t="s">
        <v>1</v>
      </c>
      <c r="B47" s="29">
        <f>AVERAGE(B2:B45)</f>
        <v>50.718181818181804</v>
      </c>
      <c r="C47" s="29">
        <f t="shared" ref="C47:L47" si="1">AVERAGE(C2:C45)</f>
        <v>38.895454545454555</v>
      </c>
      <c r="D47" s="29">
        <f t="shared" si="1"/>
        <v>27.474999999999998</v>
      </c>
      <c r="E47" s="29">
        <f t="shared" si="1"/>
        <v>8.4181818181818198</v>
      </c>
      <c r="F47" s="29">
        <f t="shared" si="1"/>
        <v>0.33636363636363648</v>
      </c>
      <c r="G47" s="29">
        <f t="shared" si="1"/>
        <v>0</v>
      </c>
      <c r="H47" s="29">
        <f t="shared" si="1"/>
        <v>0</v>
      </c>
      <c r="I47" s="29">
        <f t="shared" si="1"/>
        <v>0</v>
      </c>
      <c r="J47" s="29">
        <f t="shared" si="1"/>
        <v>0</v>
      </c>
      <c r="K47" s="29">
        <f t="shared" si="1"/>
        <v>2.0720930232558139</v>
      </c>
      <c r="L47" s="29">
        <f t="shared" si="1"/>
        <v>25.952380952380956</v>
      </c>
      <c r="M47" s="29">
        <f>AVERAGE(M2:M45)</f>
        <v>48.769767441860466</v>
      </c>
      <c r="N47" s="30"/>
    </row>
    <row r="48" spans="1:16" s="31" customFormat="1" ht="14.4" customHeight="1" x14ac:dyDescent="0.3">
      <c r="A48" s="40" t="s">
        <v>14</v>
      </c>
      <c r="B48" s="32">
        <f>MEDIAN(B2:B45)</f>
        <v>48.5</v>
      </c>
      <c r="C48" s="32">
        <f t="shared" ref="C48:N48" si="2">MEDIAN(C2:C45)</f>
        <v>36.299999999999997</v>
      </c>
      <c r="D48" s="32">
        <f t="shared" si="2"/>
        <v>26.2</v>
      </c>
      <c r="E48" s="32">
        <f t="shared" si="2"/>
        <v>5.6999999999999993</v>
      </c>
      <c r="F48" s="32">
        <f t="shared" si="2"/>
        <v>0</v>
      </c>
      <c r="G48" s="32">
        <f t="shared" si="2"/>
        <v>0</v>
      </c>
      <c r="H48" s="32">
        <f t="shared" si="2"/>
        <v>0</v>
      </c>
      <c r="I48" s="32">
        <f t="shared" si="2"/>
        <v>0</v>
      </c>
      <c r="J48" s="32">
        <f t="shared" si="2"/>
        <v>0</v>
      </c>
      <c r="K48" s="32">
        <f t="shared" si="2"/>
        <v>0</v>
      </c>
      <c r="L48" s="32">
        <f t="shared" si="2"/>
        <v>24.9</v>
      </c>
      <c r="M48" s="32">
        <f t="shared" si="2"/>
        <v>39.9</v>
      </c>
      <c r="N48" s="33"/>
    </row>
    <row r="49" spans="1:17" s="31" customFormat="1" x14ac:dyDescent="0.3">
      <c r="A49" s="39" t="s">
        <v>15</v>
      </c>
      <c r="B49" s="34">
        <f>MODE(B2:B45)</f>
        <v>48.5</v>
      </c>
      <c r="C49" s="34">
        <f>MODE(C2:C45)</f>
        <v>36.299999999999997</v>
      </c>
      <c r="D49" s="34">
        <f t="shared" ref="D49:N49" si="3">MODE(D2:D45)</f>
        <v>26.2</v>
      </c>
      <c r="E49" s="34">
        <f t="shared" si="3"/>
        <v>0</v>
      </c>
      <c r="F49" s="34">
        <f t="shared" si="3"/>
        <v>0</v>
      </c>
      <c r="G49" s="34">
        <f t="shared" si="3"/>
        <v>0</v>
      </c>
      <c r="H49" s="34">
        <f t="shared" si="3"/>
        <v>0</v>
      </c>
      <c r="I49" s="34">
        <f t="shared" si="3"/>
        <v>0</v>
      </c>
      <c r="J49" s="34">
        <f t="shared" si="3"/>
        <v>0</v>
      </c>
      <c r="K49" s="34">
        <f t="shared" si="3"/>
        <v>0</v>
      </c>
      <c r="L49" s="34">
        <f t="shared" si="3"/>
        <v>8.4</v>
      </c>
      <c r="M49" s="34" t="e">
        <f>MODE(M2:M44)</f>
        <v>#N/A</v>
      </c>
      <c r="N49" s="28"/>
    </row>
    <row r="50" spans="1:17" s="31" customFormat="1" x14ac:dyDescent="0.3">
      <c r="A50" s="39" t="s">
        <v>17</v>
      </c>
      <c r="B50" s="34">
        <f>_xlfn.VAR.S(B2:B45)</f>
        <v>591.01082452431422</v>
      </c>
      <c r="C50" s="34">
        <f t="shared" ref="C50:N50" si="4">_xlfn.VAR.S(C2:C45)</f>
        <v>256.95439746300184</v>
      </c>
      <c r="D50" s="34">
        <f t="shared" si="4"/>
        <v>238.95587209302329</v>
      </c>
      <c r="E50" s="34">
        <f t="shared" si="4"/>
        <v>65.258266384777997</v>
      </c>
      <c r="F50" s="34">
        <f t="shared" si="4"/>
        <v>0.89306553911205089</v>
      </c>
      <c r="G50" s="34">
        <f t="shared" si="4"/>
        <v>0</v>
      </c>
      <c r="H50" s="34">
        <f t="shared" si="4"/>
        <v>0</v>
      </c>
      <c r="I50" s="34">
        <f t="shared" si="4"/>
        <v>0</v>
      </c>
      <c r="J50" s="34">
        <f t="shared" si="4"/>
        <v>0</v>
      </c>
      <c r="K50" s="34">
        <f t="shared" si="4"/>
        <v>13.321583610188259</v>
      </c>
      <c r="L50" s="34">
        <f t="shared" si="4"/>
        <v>332.52011614401829</v>
      </c>
      <c r="M50" s="34">
        <f t="shared" si="4"/>
        <v>714.66120708748656</v>
      </c>
      <c r="N50" s="28"/>
    </row>
    <row r="51" spans="1:17" s="31" customFormat="1" x14ac:dyDescent="0.3">
      <c r="A51" s="39" t="s">
        <v>16</v>
      </c>
      <c r="B51" s="31">
        <f>_xlfn.STDEV.P(B2:B45)</f>
        <v>24.032868333400817</v>
      </c>
      <c r="C51" s="31">
        <f t="shared" ref="C51:N51" si="5">_xlfn.STDEV.P(C2:C45)</f>
        <v>15.846593475993132</v>
      </c>
      <c r="D51" s="31">
        <f t="shared" si="5"/>
        <v>15.281526652078384</v>
      </c>
      <c r="E51" s="31">
        <f t="shared" si="5"/>
        <v>7.9859328801926539</v>
      </c>
      <c r="F51" s="31">
        <f t="shared" si="5"/>
        <v>0.93422084917931603</v>
      </c>
      <c r="G51" s="31">
        <f t="shared" si="5"/>
        <v>0</v>
      </c>
      <c r="H51" s="31">
        <f t="shared" si="5"/>
        <v>0</v>
      </c>
      <c r="I51" s="31">
        <f t="shared" si="5"/>
        <v>0</v>
      </c>
      <c r="J51" s="31">
        <f t="shared" si="5"/>
        <v>0</v>
      </c>
      <c r="K51" s="31">
        <f t="shared" si="5"/>
        <v>3.6071844061794072</v>
      </c>
      <c r="L51" s="31">
        <f t="shared" si="5"/>
        <v>18.016741395755826</v>
      </c>
      <c r="M51" s="31">
        <f t="shared" si="5"/>
        <v>26.420468940116951</v>
      </c>
      <c r="N51" s="28"/>
    </row>
    <row r="56" spans="1:17" x14ac:dyDescent="0.3">
      <c r="Q56" t="e">
        <f>_xlfn.NORM.DIST(81.32,N47,N51,TRUE)</f>
        <v>#NUM!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D5E39-ECBB-4EAB-9A34-CB80027A29D2}">
  <dimension ref="A1:Q26"/>
  <sheetViews>
    <sheetView workbookViewId="0">
      <selection activeCell="F22" sqref="F20:F22"/>
    </sheetView>
  </sheetViews>
  <sheetFormatPr defaultRowHeight="14.4" x14ac:dyDescent="0.3"/>
  <sheetData>
    <row r="1" spans="1:17" x14ac:dyDescent="0.3">
      <c r="A1" s="37" t="s">
        <v>2</v>
      </c>
      <c r="B1" s="22" t="s">
        <v>8</v>
      </c>
      <c r="C1" s="25" t="s">
        <v>9</v>
      </c>
      <c r="D1" s="22" t="s">
        <v>10</v>
      </c>
      <c r="E1" s="22" t="s">
        <v>11</v>
      </c>
      <c r="F1" s="22" t="s">
        <v>19</v>
      </c>
      <c r="G1" s="22" t="s">
        <v>12</v>
      </c>
      <c r="H1" s="26" t="s">
        <v>13</v>
      </c>
      <c r="I1" s="25" t="s">
        <v>3</v>
      </c>
      <c r="J1" s="25" t="s">
        <v>4</v>
      </c>
      <c r="K1" s="22" t="s">
        <v>5</v>
      </c>
      <c r="L1" s="22" t="s">
        <v>6</v>
      </c>
      <c r="M1" s="22" t="s">
        <v>7</v>
      </c>
      <c r="N1" s="22" t="s">
        <v>20</v>
      </c>
      <c r="P1" s="46" t="s">
        <v>21</v>
      </c>
      <c r="Q1" s="46"/>
    </row>
    <row r="2" spans="1:17" x14ac:dyDescent="0.3">
      <c r="A2" s="38" t="s">
        <v>31</v>
      </c>
      <c r="B2" s="47">
        <v>0</v>
      </c>
      <c r="C2" s="48">
        <v>0</v>
      </c>
      <c r="D2" s="47">
        <v>0</v>
      </c>
      <c r="E2" s="47">
        <v>0</v>
      </c>
      <c r="F2" s="47">
        <v>0</v>
      </c>
      <c r="G2" s="48">
        <v>3</v>
      </c>
      <c r="H2" s="49">
        <v>58.4</v>
      </c>
      <c r="I2" s="50">
        <v>30.5</v>
      </c>
      <c r="J2" s="50">
        <v>25.7</v>
      </c>
      <c r="K2" s="50">
        <v>16.5</v>
      </c>
      <c r="L2" s="51">
        <v>0.8</v>
      </c>
      <c r="M2" s="50">
        <v>0</v>
      </c>
      <c r="N2" s="61">
        <f>SUM(B2:M2)</f>
        <v>134.90000000000003</v>
      </c>
      <c r="P2" s="44"/>
      <c r="Q2" s="44"/>
    </row>
    <row r="3" spans="1:17" x14ac:dyDescent="0.3">
      <c r="A3" s="38" t="s">
        <v>32</v>
      </c>
      <c r="B3" s="51">
        <v>0</v>
      </c>
      <c r="C3" s="50">
        <v>0</v>
      </c>
      <c r="D3" s="51">
        <v>0</v>
      </c>
      <c r="E3" s="51">
        <v>0</v>
      </c>
      <c r="F3" s="52">
        <v>0</v>
      </c>
      <c r="G3" s="50">
        <v>1.5</v>
      </c>
      <c r="H3" s="53">
        <v>27.4</v>
      </c>
      <c r="I3" s="54">
        <v>13.2</v>
      </c>
      <c r="J3" s="54">
        <v>29</v>
      </c>
      <c r="K3" s="54">
        <v>26.4</v>
      </c>
      <c r="L3" s="55">
        <v>24.4</v>
      </c>
      <c r="M3" s="54">
        <v>0</v>
      </c>
      <c r="N3" s="61">
        <f t="shared" ref="N3:N11" si="0">SUM(B3:M3)</f>
        <v>121.9</v>
      </c>
      <c r="P3" s="44" t="s">
        <v>1</v>
      </c>
      <c r="Q3" s="44">
        <v>137.94</v>
      </c>
    </row>
    <row r="4" spans="1:17" x14ac:dyDescent="0.3">
      <c r="A4" s="38" t="s">
        <v>33</v>
      </c>
      <c r="B4" s="55">
        <v>0</v>
      </c>
      <c r="C4" s="54">
        <v>0</v>
      </c>
      <c r="D4" s="55">
        <v>0</v>
      </c>
      <c r="E4" s="55">
        <v>0</v>
      </c>
      <c r="F4" s="55">
        <v>0</v>
      </c>
      <c r="G4" s="54">
        <v>0.8</v>
      </c>
      <c r="H4" s="56">
        <v>64</v>
      </c>
      <c r="I4" s="48">
        <v>53.1</v>
      </c>
      <c r="J4" s="48">
        <v>4.8</v>
      </c>
      <c r="K4" s="48">
        <v>37.799999999999997</v>
      </c>
      <c r="L4" s="47">
        <v>10.199999999999999</v>
      </c>
      <c r="M4" s="57">
        <v>0</v>
      </c>
      <c r="N4" s="61">
        <f t="shared" si="0"/>
        <v>170.7</v>
      </c>
      <c r="P4" s="44" t="s">
        <v>22</v>
      </c>
      <c r="Q4" s="44">
        <v>8.4414874939853046</v>
      </c>
    </row>
    <row r="5" spans="1:17" x14ac:dyDescent="0.3">
      <c r="A5" s="38" t="s">
        <v>34</v>
      </c>
      <c r="B5" s="47">
        <v>0</v>
      </c>
      <c r="C5" s="48">
        <v>0</v>
      </c>
      <c r="D5" s="47">
        <v>0</v>
      </c>
      <c r="E5" s="47">
        <v>0</v>
      </c>
      <c r="F5" s="58">
        <v>0</v>
      </c>
      <c r="G5" s="48">
        <v>3</v>
      </c>
      <c r="H5" s="49">
        <v>40.9</v>
      </c>
      <c r="I5" s="50">
        <v>70.8</v>
      </c>
      <c r="J5" s="50">
        <v>6.2</v>
      </c>
      <c r="K5" s="50">
        <v>22.6</v>
      </c>
      <c r="L5" s="51">
        <v>1.9</v>
      </c>
      <c r="M5" s="50">
        <v>0</v>
      </c>
      <c r="N5" s="61">
        <f t="shared" si="0"/>
        <v>145.4</v>
      </c>
      <c r="P5" s="44" t="s">
        <v>14</v>
      </c>
      <c r="Q5" s="44">
        <v>138.80000000000001</v>
      </c>
    </row>
    <row r="6" spans="1:17" x14ac:dyDescent="0.3">
      <c r="A6" s="38" t="s">
        <v>35</v>
      </c>
      <c r="B6" s="51">
        <v>0</v>
      </c>
      <c r="C6" s="50">
        <v>0</v>
      </c>
      <c r="D6" s="51">
        <v>0</v>
      </c>
      <c r="E6" s="51">
        <v>0</v>
      </c>
      <c r="F6" s="51">
        <v>0</v>
      </c>
      <c r="G6" s="50">
        <v>5.8</v>
      </c>
      <c r="H6" s="53">
        <v>67.599999999999994</v>
      </c>
      <c r="I6" s="54">
        <v>63.4</v>
      </c>
      <c r="J6" s="54">
        <v>28.3</v>
      </c>
      <c r="K6" s="54">
        <v>11.4</v>
      </c>
      <c r="L6" s="55">
        <v>0.8</v>
      </c>
      <c r="M6" s="59">
        <v>0</v>
      </c>
      <c r="N6" s="61">
        <f t="shared" si="0"/>
        <v>177.3</v>
      </c>
      <c r="P6" s="44" t="s">
        <v>15</v>
      </c>
      <c r="Q6" s="44" t="e">
        <v>#N/A</v>
      </c>
    </row>
    <row r="7" spans="1:17" x14ac:dyDescent="0.3">
      <c r="A7" s="38" t="s">
        <v>36</v>
      </c>
      <c r="B7" s="55">
        <v>0</v>
      </c>
      <c r="C7" s="54">
        <v>0</v>
      </c>
      <c r="D7" s="55">
        <v>0</v>
      </c>
      <c r="E7" s="55">
        <v>0</v>
      </c>
      <c r="F7" s="60">
        <v>0</v>
      </c>
      <c r="G7" s="54">
        <v>13.4</v>
      </c>
      <c r="H7" s="56">
        <v>14.2</v>
      </c>
      <c r="I7" s="48">
        <v>55.4</v>
      </c>
      <c r="J7" s="48">
        <v>26.2</v>
      </c>
      <c r="K7" s="48">
        <v>1.2</v>
      </c>
      <c r="L7" s="47">
        <v>37.6</v>
      </c>
      <c r="M7" s="48">
        <v>0</v>
      </c>
      <c r="N7" s="61">
        <f t="shared" si="0"/>
        <v>148</v>
      </c>
      <c r="P7" s="44" t="s">
        <v>16</v>
      </c>
      <c r="Q7" s="44">
        <v>26.694327320820484</v>
      </c>
    </row>
    <row r="8" spans="1:17" x14ac:dyDescent="0.3">
      <c r="A8" s="38" t="s">
        <v>37</v>
      </c>
      <c r="B8" s="47">
        <v>0</v>
      </c>
      <c r="C8" s="48">
        <v>0</v>
      </c>
      <c r="D8" s="47">
        <v>0</v>
      </c>
      <c r="E8" s="47">
        <v>0</v>
      </c>
      <c r="F8" s="58">
        <v>0</v>
      </c>
      <c r="G8" s="48">
        <v>0.8</v>
      </c>
      <c r="H8" s="49">
        <v>56.3</v>
      </c>
      <c r="I8" s="50">
        <v>10.8</v>
      </c>
      <c r="J8" s="50">
        <v>14.9</v>
      </c>
      <c r="K8" s="50">
        <v>38.1</v>
      </c>
      <c r="L8" s="51">
        <v>0.2</v>
      </c>
      <c r="M8" s="50">
        <v>0</v>
      </c>
      <c r="N8" s="61">
        <f t="shared" si="0"/>
        <v>121.10000000000001</v>
      </c>
      <c r="P8" s="44" t="s">
        <v>23</v>
      </c>
      <c r="Q8" s="44">
        <v>712.58711111110301</v>
      </c>
    </row>
    <row r="9" spans="1:17" x14ac:dyDescent="0.3">
      <c r="A9" s="38" t="s">
        <v>38</v>
      </c>
      <c r="B9" s="51">
        <v>0</v>
      </c>
      <c r="C9" s="50">
        <v>0</v>
      </c>
      <c r="D9" s="51">
        <v>0</v>
      </c>
      <c r="E9" s="51">
        <v>0</v>
      </c>
      <c r="F9" s="51">
        <v>0</v>
      </c>
      <c r="G9" s="50">
        <v>10.9</v>
      </c>
      <c r="H9" s="53">
        <v>28.3</v>
      </c>
      <c r="I9" s="54">
        <v>37.1</v>
      </c>
      <c r="J9" s="54">
        <v>33.299999999999997</v>
      </c>
      <c r="K9" s="54">
        <v>23.6</v>
      </c>
      <c r="L9" s="55">
        <v>7.4</v>
      </c>
      <c r="M9" s="54">
        <v>0.3</v>
      </c>
      <c r="N9" s="61">
        <f t="shared" si="0"/>
        <v>140.90000000000003</v>
      </c>
      <c r="P9" s="44" t="s">
        <v>24</v>
      </c>
      <c r="Q9" s="44">
        <v>1.316685758676158</v>
      </c>
    </row>
    <row r="10" spans="1:17" x14ac:dyDescent="0.3">
      <c r="A10" s="38" t="s">
        <v>39</v>
      </c>
      <c r="B10" s="55">
        <v>0</v>
      </c>
      <c r="C10" s="54">
        <v>0</v>
      </c>
      <c r="D10" s="55">
        <v>0</v>
      </c>
      <c r="E10" s="55">
        <v>0</v>
      </c>
      <c r="F10" s="55">
        <v>0.5</v>
      </c>
      <c r="G10" s="54">
        <v>10.199999999999999</v>
      </c>
      <c r="H10" s="56">
        <v>28.7</v>
      </c>
      <c r="I10" s="48">
        <v>36.4</v>
      </c>
      <c r="J10" s="48">
        <v>28.5</v>
      </c>
      <c r="K10" s="48">
        <v>24.7</v>
      </c>
      <c r="L10" s="47">
        <v>7.6</v>
      </c>
      <c r="M10" s="48">
        <v>0.1</v>
      </c>
      <c r="N10" s="61">
        <f t="shared" si="0"/>
        <v>136.69999999999999</v>
      </c>
      <c r="P10" s="44" t="s">
        <v>25</v>
      </c>
      <c r="Q10" s="44">
        <v>-0.59680576284290865</v>
      </c>
    </row>
    <row r="11" spans="1:17" x14ac:dyDescent="0.3">
      <c r="A11" s="38" t="s">
        <v>40</v>
      </c>
      <c r="B11" s="47">
        <v>0</v>
      </c>
      <c r="C11" s="48">
        <v>0</v>
      </c>
      <c r="D11" s="47">
        <v>0</v>
      </c>
      <c r="E11" s="47">
        <v>0</v>
      </c>
      <c r="F11" s="47">
        <v>0.6</v>
      </c>
      <c r="G11" s="48">
        <v>7.4</v>
      </c>
      <c r="H11" s="49">
        <v>33.9</v>
      </c>
      <c r="I11" s="50">
        <v>10.8</v>
      </c>
      <c r="J11" s="50">
        <v>9.6</v>
      </c>
      <c r="K11" s="50">
        <v>18.600000000000001</v>
      </c>
      <c r="L11" s="51">
        <v>1.6</v>
      </c>
      <c r="M11" s="50">
        <v>0</v>
      </c>
      <c r="N11" s="61">
        <f t="shared" si="0"/>
        <v>82.5</v>
      </c>
      <c r="P11" s="44" t="s">
        <v>26</v>
      </c>
      <c r="Q11" s="44">
        <v>94.800000000000011</v>
      </c>
    </row>
    <row r="12" spans="1:17" x14ac:dyDescent="0.3">
      <c r="P12" s="44" t="s">
        <v>27</v>
      </c>
      <c r="Q12" s="44">
        <v>82.5</v>
      </c>
    </row>
    <row r="13" spans="1:17" x14ac:dyDescent="0.3">
      <c r="A13" s="39" t="s">
        <v>1</v>
      </c>
      <c r="B13" s="29">
        <f>AVERAGE(B2:B12)</f>
        <v>0</v>
      </c>
      <c r="C13" s="29">
        <f t="shared" ref="C13:N13" si="1">AVERAGE(C2:C12)</f>
        <v>0</v>
      </c>
      <c r="D13" s="29">
        <f t="shared" si="1"/>
        <v>0</v>
      </c>
      <c r="E13" s="29">
        <f t="shared" si="1"/>
        <v>0</v>
      </c>
      <c r="F13" s="29">
        <f t="shared" si="1"/>
        <v>0.11000000000000001</v>
      </c>
      <c r="G13" s="29">
        <f t="shared" si="1"/>
        <v>5.6800000000000006</v>
      </c>
      <c r="H13" s="29">
        <f t="shared" si="1"/>
        <v>41.97</v>
      </c>
      <c r="I13" s="29">
        <f t="shared" si="1"/>
        <v>38.150000000000006</v>
      </c>
      <c r="J13" s="29">
        <f t="shared" si="1"/>
        <v>20.65</v>
      </c>
      <c r="K13" s="29">
        <f t="shared" si="1"/>
        <v>22.089999999999996</v>
      </c>
      <c r="L13" s="29">
        <f t="shared" si="1"/>
        <v>9.2499999999999982</v>
      </c>
      <c r="M13" s="29">
        <f t="shared" si="1"/>
        <v>0.04</v>
      </c>
      <c r="N13" s="29"/>
      <c r="P13" s="44" t="s">
        <v>28</v>
      </c>
      <c r="Q13" s="44">
        <v>177.3</v>
      </c>
    </row>
    <row r="14" spans="1:17" x14ac:dyDescent="0.3">
      <c r="A14" s="40" t="s">
        <v>14</v>
      </c>
      <c r="B14" s="32">
        <f>MEDIAN(B2:B11)</f>
        <v>0</v>
      </c>
      <c r="C14" s="32">
        <f t="shared" ref="C14:N14" si="2">MEDIAN(C2:C11)</f>
        <v>0</v>
      </c>
      <c r="D14" s="32">
        <f t="shared" si="2"/>
        <v>0</v>
      </c>
      <c r="E14" s="32">
        <f t="shared" si="2"/>
        <v>0</v>
      </c>
      <c r="F14" s="32">
        <f t="shared" si="2"/>
        <v>0</v>
      </c>
      <c r="G14" s="32">
        <f t="shared" si="2"/>
        <v>4.4000000000000004</v>
      </c>
      <c r="H14" s="32">
        <f t="shared" si="2"/>
        <v>37.4</v>
      </c>
      <c r="I14" s="32">
        <f t="shared" si="2"/>
        <v>36.75</v>
      </c>
      <c r="J14" s="32">
        <f t="shared" si="2"/>
        <v>25.95</v>
      </c>
      <c r="K14" s="32">
        <f t="shared" si="2"/>
        <v>23.1</v>
      </c>
      <c r="L14" s="32">
        <f t="shared" si="2"/>
        <v>4.6500000000000004</v>
      </c>
      <c r="M14" s="32">
        <f t="shared" si="2"/>
        <v>0</v>
      </c>
      <c r="N14" s="32"/>
      <c r="P14" s="44" t="s">
        <v>29</v>
      </c>
      <c r="Q14" s="44">
        <v>1379.4</v>
      </c>
    </row>
    <row r="15" spans="1:17" ht="15" thickBot="1" x14ac:dyDescent="0.35">
      <c r="A15" s="39" t="s">
        <v>15</v>
      </c>
      <c r="B15" s="34">
        <f>MODE(B2:B11)</f>
        <v>0</v>
      </c>
      <c r="C15" s="34">
        <f t="shared" ref="C15:N15" si="3">MODE(C2:C11)</f>
        <v>0</v>
      </c>
      <c r="D15" s="34">
        <f t="shared" si="3"/>
        <v>0</v>
      </c>
      <c r="E15" s="34">
        <f t="shared" si="3"/>
        <v>0</v>
      </c>
      <c r="F15" s="34">
        <f t="shared" si="3"/>
        <v>0</v>
      </c>
      <c r="G15" s="34">
        <f t="shared" si="3"/>
        <v>3</v>
      </c>
      <c r="H15" s="34" t="e">
        <f t="shared" si="3"/>
        <v>#N/A</v>
      </c>
      <c r="I15" s="34">
        <f t="shared" si="3"/>
        <v>10.8</v>
      </c>
      <c r="J15" s="34" t="e">
        <f t="shared" si="3"/>
        <v>#N/A</v>
      </c>
      <c r="K15" s="34" t="e">
        <f t="shared" si="3"/>
        <v>#N/A</v>
      </c>
      <c r="L15" s="34">
        <f t="shared" si="3"/>
        <v>0.8</v>
      </c>
      <c r="M15" s="34">
        <f t="shared" si="3"/>
        <v>0</v>
      </c>
      <c r="N15" s="34"/>
      <c r="P15" s="45" t="s">
        <v>30</v>
      </c>
      <c r="Q15" s="45">
        <v>10</v>
      </c>
    </row>
    <row r="16" spans="1:17" x14ac:dyDescent="0.3">
      <c r="A16" s="39" t="s">
        <v>17</v>
      </c>
      <c r="B16" s="34">
        <f>_xlfn.VAR.S(B2:B11)</f>
        <v>0</v>
      </c>
      <c r="C16" s="34">
        <f t="shared" ref="C16:N16" si="4">_xlfn.VAR.S(C2:C11)</f>
        <v>0</v>
      </c>
      <c r="D16" s="34">
        <f t="shared" si="4"/>
        <v>0</v>
      </c>
      <c r="E16" s="34">
        <f t="shared" si="4"/>
        <v>0</v>
      </c>
      <c r="F16" s="34">
        <f t="shared" si="4"/>
        <v>5.4333333333333331E-2</v>
      </c>
      <c r="G16" s="34">
        <f t="shared" si="4"/>
        <v>21.079555555555537</v>
      </c>
      <c r="H16" s="34">
        <f t="shared" si="4"/>
        <v>336.68899999999928</v>
      </c>
      <c r="I16" s="34">
        <f t="shared" si="4"/>
        <v>489.54277777777719</v>
      </c>
      <c r="J16" s="34">
        <f t="shared" si="4"/>
        <v>113.48722222222244</v>
      </c>
      <c r="K16" s="34">
        <f t="shared" si="4"/>
        <v>125.0165555555557</v>
      </c>
      <c r="L16" s="34">
        <f t="shared" si="4"/>
        <v>153.06055555555565</v>
      </c>
      <c r="M16" s="34">
        <f t="shared" si="4"/>
        <v>9.3333333333333341E-3</v>
      </c>
      <c r="N16" s="34"/>
    </row>
    <row r="17" spans="1:14" x14ac:dyDescent="0.3">
      <c r="A17" s="39" t="s">
        <v>16</v>
      </c>
      <c r="B17" s="31">
        <f t="shared" ref="B17:N17" si="5">_xlfn.STDEV.S(B2:B11)</f>
        <v>0</v>
      </c>
      <c r="C17" s="31">
        <f t="shared" si="5"/>
        <v>0</v>
      </c>
      <c r="D17" s="31">
        <f t="shared" si="5"/>
        <v>0</v>
      </c>
      <c r="E17" s="31">
        <f t="shared" si="5"/>
        <v>0</v>
      </c>
      <c r="F17" s="31">
        <f t="shared" si="5"/>
        <v>0.23309511649396117</v>
      </c>
      <c r="G17" s="31">
        <f t="shared" si="5"/>
        <v>4.591247712284269</v>
      </c>
      <c r="H17" s="31">
        <f t="shared" si="5"/>
        <v>18.349087170755915</v>
      </c>
      <c r="I17" s="31">
        <f t="shared" si="5"/>
        <v>22.125613613587696</v>
      </c>
      <c r="J17" s="31">
        <f t="shared" si="5"/>
        <v>10.65303816862694</v>
      </c>
      <c r="K17" s="31">
        <f t="shared" si="5"/>
        <v>11.181080249938093</v>
      </c>
      <c r="L17" s="31">
        <f t="shared" si="5"/>
        <v>12.371764447949841</v>
      </c>
      <c r="M17" s="31">
        <f t="shared" si="5"/>
        <v>9.6609178307929588E-2</v>
      </c>
      <c r="N17" s="31"/>
    </row>
    <row r="24" spans="1:14" x14ac:dyDescent="0.3">
      <c r="F24" t="s">
        <v>42</v>
      </c>
    </row>
    <row r="26" spans="1:14" x14ac:dyDescent="0.3">
      <c r="F26">
        <v>0.1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9355C-0A11-4626-80D8-8C6D01703502}">
  <dimension ref="A1:Q26"/>
  <sheetViews>
    <sheetView workbookViewId="0">
      <selection activeCell="N17" sqref="N13:N17"/>
    </sheetView>
  </sheetViews>
  <sheetFormatPr defaultRowHeight="14.4" x14ac:dyDescent="0.3"/>
  <sheetData>
    <row r="1" spans="1:17" x14ac:dyDescent="0.3">
      <c r="A1" s="37" t="s">
        <v>2</v>
      </c>
      <c r="B1" s="22" t="s">
        <v>8</v>
      </c>
      <c r="C1" s="25" t="s">
        <v>9</v>
      </c>
      <c r="D1" s="22" t="s">
        <v>10</v>
      </c>
      <c r="E1" s="22" t="s">
        <v>11</v>
      </c>
      <c r="F1" s="22" t="s">
        <v>19</v>
      </c>
      <c r="G1" s="22" t="s">
        <v>12</v>
      </c>
      <c r="H1" s="26" t="s">
        <v>13</v>
      </c>
      <c r="I1" s="25" t="s">
        <v>3</v>
      </c>
      <c r="J1" s="25" t="s">
        <v>4</v>
      </c>
      <c r="K1" s="22" t="s">
        <v>5</v>
      </c>
      <c r="L1" s="22" t="s">
        <v>6</v>
      </c>
      <c r="M1" s="22" t="s">
        <v>7</v>
      </c>
      <c r="N1" s="22" t="s">
        <v>20</v>
      </c>
      <c r="P1" s="46" t="s">
        <v>21</v>
      </c>
      <c r="Q1" s="46"/>
    </row>
    <row r="2" spans="1:17" x14ac:dyDescent="0.3">
      <c r="A2" s="38" t="s">
        <v>31</v>
      </c>
      <c r="B2" s="47">
        <v>0</v>
      </c>
      <c r="C2" s="48">
        <v>0</v>
      </c>
      <c r="D2" s="47">
        <v>0</v>
      </c>
      <c r="E2" s="47">
        <v>0</v>
      </c>
      <c r="F2" s="47">
        <v>0</v>
      </c>
      <c r="G2" s="48">
        <v>11.9</v>
      </c>
      <c r="H2" s="49">
        <v>5.3</v>
      </c>
      <c r="I2" s="50">
        <v>25.7</v>
      </c>
      <c r="J2" s="50">
        <v>0</v>
      </c>
      <c r="K2" s="50">
        <v>14</v>
      </c>
      <c r="L2" s="51">
        <v>0</v>
      </c>
      <c r="M2" s="50">
        <v>0</v>
      </c>
      <c r="N2" s="61">
        <f>SUM(B2:M2)</f>
        <v>56.9</v>
      </c>
      <c r="P2" s="44"/>
      <c r="Q2" s="44"/>
    </row>
    <row r="3" spans="1:17" x14ac:dyDescent="0.3">
      <c r="A3" s="38" t="s">
        <v>32</v>
      </c>
      <c r="B3" s="51">
        <v>0</v>
      </c>
      <c r="C3" s="50">
        <v>0</v>
      </c>
      <c r="D3" s="51">
        <v>0</v>
      </c>
      <c r="E3" s="51">
        <v>0</v>
      </c>
      <c r="F3" s="52">
        <v>0</v>
      </c>
      <c r="G3" s="50">
        <v>0</v>
      </c>
      <c r="H3" s="53">
        <v>1</v>
      </c>
      <c r="I3" s="54">
        <v>26.7</v>
      </c>
      <c r="J3" s="54">
        <v>43.7</v>
      </c>
      <c r="K3" s="54">
        <v>0</v>
      </c>
      <c r="L3" s="55">
        <v>0.5</v>
      </c>
      <c r="M3" s="54">
        <v>0</v>
      </c>
      <c r="N3" s="61">
        <f t="shared" ref="N3:N11" si="0">SUM(B3:M3)</f>
        <v>71.900000000000006</v>
      </c>
      <c r="P3" s="44" t="s">
        <v>1</v>
      </c>
      <c r="Q3" s="44">
        <v>43.220000000000006</v>
      </c>
    </row>
    <row r="4" spans="1:17" x14ac:dyDescent="0.3">
      <c r="A4" s="38" t="s">
        <v>33</v>
      </c>
      <c r="B4" s="55">
        <v>0</v>
      </c>
      <c r="C4" s="54">
        <v>0</v>
      </c>
      <c r="D4" s="55">
        <v>0</v>
      </c>
      <c r="E4" s="55">
        <v>0</v>
      </c>
      <c r="F4" s="55">
        <v>0</v>
      </c>
      <c r="G4" s="54">
        <v>22.4</v>
      </c>
      <c r="H4" s="56">
        <v>25.7</v>
      </c>
      <c r="I4" s="48">
        <v>3.3</v>
      </c>
      <c r="J4" s="48">
        <v>18.5</v>
      </c>
      <c r="K4" s="48">
        <v>16</v>
      </c>
      <c r="L4" s="47">
        <v>0</v>
      </c>
      <c r="M4" s="57">
        <v>0</v>
      </c>
      <c r="N4" s="61">
        <f t="shared" si="0"/>
        <v>85.899999999999991</v>
      </c>
      <c r="P4" s="44" t="s">
        <v>22</v>
      </c>
      <c r="Q4" s="44">
        <v>9.5388888241765351</v>
      </c>
    </row>
    <row r="5" spans="1:17" x14ac:dyDescent="0.3">
      <c r="A5" s="38" t="s">
        <v>34</v>
      </c>
      <c r="B5" s="47">
        <v>0</v>
      </c>
      <c r="C5" s="48">
        <v>0</v>
      </c>
      <c r="D5" s="47">
        <v>0</v>
      </c>
      <c r="E5" s="47">
        <v>0</v>
      </c>
      <c r="F5" s="58">
        <v>0</v>
      </c>
      <c r="G5" s="48">
        <v>0</v>
      </c>
      <c r="H5" s="49">
        <v>0</v>
      </c>
      <c r="I5" s="50">
        <v>11.5</v>
      </c>
      <c r="J5" s="50">
        <v>0</v>
      </c>
      <c r="K5" s="50">
        <v>3.9</v>
      </c>
      <c r="L5" s="51">
        <v>0</v>
      </c>
      <c r="M5" s="50">
        <v>0</v>
      </c>
      <c r="N5" s="61">
        <f t="shared" si="0"/>
        <v>15.4</v>
      </c>
      <c r="P5" s="44" t="s">
        <v>14</v>
      </c>
      <c r="Q5" s="44">
        <v>48.5</v>
      </c>
    </row>
    <row r="6" spans="1:17" x14ac:dyDescent="0.3">
      <c r="A6" s="38" t="s">
        <v>35</v>
      </c>
      <c r="B6" s="51">
        <v>0</v>
      </c>
      <c r="C6" s="50">
        <v>0</v>
      </c>
      <c r="D6" s="51">
        <v>0</v>
      </c>
      <c r="E6" s="51">
        <v>0</v>
      </c>
      <c r="F6" s="51">
        <v>0</v>
      </c>
      <c r="G6" s="50">
        <v>5.5</v>
      </c>
      <c r="H6" s="53">
        <v>9.9</v>
      </c>
      <c r="I6" s="54">
        <v>22.6</v>
      </c>
      <c r="J6" s="54">
        <v>16.7</v>
      </c>
      <c r="K6" s="54">
        <v>0</v>
      </c>
      <c r="L6" s="55">
        <v>0</v>
      </c>
      <c r="M6" s="59">
        <v>0</v>
      </c>
      <c r="N6" s="61">
        <f t="shared" si="0"/>
        <v>54.7</v>
      </c>
      <c r="P6" s="44" t="s">
        <v>15</v>
      </c>
      <c r="Q6" s="44" t="e">
        <v>#N/A</v>
      </c>
    </row>
    <row r="7" spans="1:17" x14ac:dyDescent="0.3">
      <c r="A7" s="38" t="s">
        <v>36</v>
      </c>
      <c r="B7" s="55">
        <v>0</v>
      </c>
      <c r="C7" s="54">
        <v>0</v>
      </c>
      <c r="D7" s="55">
        <v>0</v>
      </c>
      <c r="E7" s="55">
        <v>0</v>
      </c>
      <c r="F7" s="60">
        <v>0</v>
      </c>
      <c r="G7" s="54">
        <v>1.4</v>
      </c>
      <c r="H7" s="56">
        <v>2.8</v>
      </c>
      <c r="I7" s="48">
        <v>6.4</v>
      </c>
      <c r="J7" s="48">
        <v>3.7</v>
      </c>
      <c r="K7" s="48">
        <v>0</v>
      </c>
      <c r="L7" s="47">
        <v>0</v>
      </c>
      <c r="M7" s="48">
        <v>0</v>
      </c>
      <c r="N7" s="61">
        <f t="shared" si="0"/>
        <v>14.3</v>
      </c>
      <c r="P7" s="44" t="s">
        <v>16</v>
      </c>
      <c r="Q7" s="44">
        <v>30.164615031523276</v>
      </c>
    </row>
    <row r="8" spans="1:17" x14ac:dyDescent="0.3">
      <c r="A8" s="38" t="s">
        <v>37</v>
      </c>
      <c r="B8" s="47">
        <v>0</v>
      </c>
      <c r="C8" s="48">
        <v>0</v>
      </c>
      <c r="D8" s="47">
        <v>0</v>
      </c>
      <c r="E8" s="47">
        <v>0</v>
      </c>
      <c r="F8" s="58">
        <v>0</v>
      </c>
      <c r="G8" s="48">
        <v>0</v>
      </c>
      <c r="H8" s="49">
        <v>0</v>
      </c>
      <c r="I8" s="50">
        <v>10.9</v>
      </c>
      <c r="J8" s="50">
        <v>0.5</v>
      </c>
      <c r="K8" s="50">
        <v>0</v>
      </c>
      <c r="L8" s="51">
        <v>0</v>
      </c>
      <c r="M8" s="50">
        <v>0</v>
      </c>
      <c r="N8" s="61">
        <f t="shared" si="0"/>
        <v>11.4</v>
      </c>
      <c r="P8" s="44" t="s">
        <v>23</v>
      </c>
      <c r="Q8" s="44">
        <v>909.90399999999988</v>
      </c>
    </row>
    <row r="9" spans="1:17" x14ac:dyDescent="0.3">
      <c r="A9" s="38" t="s">
        <v>38</v>
      </c>
      <c r="B9" s="51">
        <v>0</v>
      </c>
      <c r="C9" s="50">
        <v>0</v>
      </c>
      <c r="D9" s="51">
        <v>0</v>
      </c>
      <c r="E9" s="51">
        <v>0</v>
      </c>
      <c r="F9" s="51">
        <v>0</v>
      </c>
      <c r="G9" s="50">
        <v>0</v>
      </c>
      <c r="H9" s="53">
        <v>34.5</v>
      </c>
      <c r="I9" s="54">
        <v>0</v>
      </c>
      <c r="J9" s="54">
        <v>4</v>
      </c>
      <c r="K9" s="54">
        <v>0</v>
      </c>
      <c r="L9" s="55">
        <v>3.8</v>
      </c>
      <c r="M9" s="54">
        <v>0</v>
      </c>
      <c r="N9" s="61">
        <f t="shared" si="0"/>
        <v>42.3</v>
      </c>
      <c r="P9" s="44" t="s">
        <v>24</v>
      </c>
      <c r="Q9" s="44">
        <v>-1.7334939921520283</v>
      </c>
    </row>
    <row r="10" spans="1:17" x14ac:dyDescent="0.3">
      <c r="A10" s="38" t="s">
        <v>39</v>
      </c>
      <c r="B10" s="55">
        <v>0</v>
      </c>
      <c r="C10" s="54">
        <v>0</v>
      </c>
      <c r="D10" s="55">
        <v>0</v>
      </c>
      <c r="E10" s="55">
        <v>0</v>
      </c>
      <c r="F10" s="55">
        <v>0</v>
      </c>
      <c r="G10" s="54">
        <v>0</v>
      </c>
      <c r="H10" s="56">
        <v>14.8</v>
      </c>
      <c r="I10" s="48">
        <v>53.9</v>
      </c>
      <c r="J10" s="48">
        <v>6.9</v>
      </c>
      <c r="K10" s="48">
        <v>0</v>
      </c>
      <c r="L10" s="47">
        <v>0</v>
      </c>
      <c r="M10" s="48">
        <v>0</v>
      </c>
      <c r="N10" s="61">
        <f t="shared" si="0"/>
        <v>75.600000000000009</v>
      </c>
      <c r="P10" s="44" t="s">
        <v>25</v>
      </c>
      <c r="Q10" s="44">
        <v>8.2899332117994081E-4</v>
      </c>
    </row>
    <row r="11" spans="1:17" x14ac:dyDescent="0.3">
      <c r="A11" s="38" t="s">
        <v>40</v>
      </c>
      <c r="B11" s="47">
        <v>0</v>
      </c>
      <c r="C11" s="48">
        <v>0</v>
      </c>
      <c r="D11" s="47">
        <v>0</v>
      </c>
      <c r="E11" s="47">
        <v>0</v>
      </c>
      <c r="F11" s="47">
        <v>0</v>
      </c>
      <c r="G11" s="48">
        <v>0</v>
      </c>
      <c r="H11" s="49">
        <v>0</v>
      </c>
      <c r="I11" s="50">
        <v>0</v>
      </c>
      <c r="J11" s="50">
        <v>0</v>
      </c>
      <c r="K11" s="50">
        <v>0</v>
      </c>
      <c r="L11" s="51">
        <v>3.8</v>
      </c>
      <c r="M11" s="50">
        <v>0</v>
      </c>
      <c r="N11" s="61">
        <f t="shared" si="0"/>
        <v>3.8</v>
      </c>
      <c r="P11" s="44" t="s">
        <v>26</v>
      </c>
      <c r="Q11" s="44">
        <v>82.1</v>
      </c>
    </row>
    <row r="12" spans="1:17" x14ac:dyDescent="0.3">
      <c r="P12" s="44" t="s">
        <v>27</v>
      </c>
      <c r="Q12" s="44">
        <v>3.8</v>
      </c>
    </row>
    <row r="13" spans="1:17" x14ac:dyDescent="0.3">
      <c r="A13" s="39" t="s">
        <v>1</v>
      </c>
      <c r="B13" s="29">
        <f>AVERAGE(B2:B12)</f>
        <v>0</v>
      </c>
      <c r="C13" s="29">
        <f t="shared" ref="C13:N13" si="1">AVERAGE(C2:C12)</f>
        <v>0</v>
      </c>
      <c r="D13" s="29">
        <f t="shared" si="1"/>
        <v>0</v>
      </c>
      <c r="E13" s="29">
        <f t="shared" si="1"/>
        <v>0</v>
      </c>
      <c r="F13" s="29">
        <f t="shared" si="1"/>
        <v>0</v>
      </c>
      <c r="G13" s="29">
        <f t="shared" si="1"/>
        <v>4.1199999999999992</v>
      </c>
      <c r="H13" s="29">
        <f t="shared" si="1"/>
        <v>9.3999999999999986</v>
      </c>
      <c r="I13" s="29">
        <f t="shared" si="1"/>
        <v>16.100000000000001</v>
      </c>
      <c r="J13" s="29">
        <f t="shared" si="1"/>
        <v>9.4000000000000021</v>
      </c>
      <c r="K13" s="29">
        <f t="shared" si="1"/>
        <v>3.3899999999999997</v>
      </c>
      <c r="L13" s="29">
        <f t="shared" si="1"/>
        <v>0.80999999999999994</v>
      </c>
      <c r="M13" s="29">
        <f t="shared" si="1"/>
        <v>0</v>
      </c>
      <c r="N13" s="29"/>
      <c r="P13" s="44" t="s">
        <v>28</v>
      </c>
      <c r="Q13" s="44">
        <v>85.899999999999991</v>
      </c>
    </row>
    <row r="14" spans="1:17" x14ac:dyDescent="0.3">
      <c r="A14" s="40" t="s">
        <v>14</v>
      </c>
      <c r="B14" s="32">
        <f>MEDIAN(B2:B11)</f>
        <v>0</v>
      </c>
      <c r="C14" s="32">
        <f t="shared" ref="C14:N14" si="2">MEDIAN(C2:C11)</f>
        <v>0</v>
      </c>
      <c r="D14" s="32">
        <f t="shared" si="2"/>
        <v>0</v>
      </c>
      <c r="E14" s="32">
        <f t="shared" si="2"/>
        <v>0</v>
      </c>
      <c r="F14" s="32">
        <f t="shared" si="2"/>
        <v>0</v>
      </c>
      <c r="G14" s="32">
        <f t="shared" si="2"/>
        <v>0</v>
      </c>
      <c r="H14" s="32">
        <f t="shared" si="2"/>
        <v>4.05</v>
      </c>
      <c r="I14" s="32">
        <f t="shared" si="2"/>
        <v>11.2</v>
      </c>
      <c r="J14" s="32">
        <f t="shared" si="2"/>
        <v>3.85</v>
      </c>
      <c r="K14" s="32">
        <f t="shared" si="2"/>
        <v>0</v>
      </c>
      <c r="L14" s="32">
        <f t="shared" si="2"/>
        <v>0</v>
      </c>
      <c r="M14" s="32">
        <f t="shared" si="2"/>
        <v>0</v>
      </c>
      <c r="N14" s="32"/>
      <c r="P14" s="44" t="s">
        <v>29</v>
      </c>
      <c r="Q14" s="44">
        <v>432.20000000000005</v>
      </c>
    </row>
    <row r="15" spans="1:17" ht="15" thickBot="1" x14ac:dyDescent="0.35">
      <c r="A15" s="39" t="s">
        <v>15</v>
      </c>
      <c r="B15" s="34">
        <f>MODE(B2:B11)</f>
        <v>0</v>
      </c>
      <c r="C15" s="34">
        <f t="shared" ref="C15:N15" si="3">MODE(C2:C11)</f>
        <v>0</v>
      </c>
      <c r="D15" s="34">
        <f t="shared" si="3"/>
        <v>0</v>
      </c>
      <c r="E15" s="34">
        <f t="shared" si="3"/>
        <v>0</v>
      </c>
      <c r="F15" s="34">
        <f t="shared" si="3"/>
        <v>0</v>
      </c>
      <c r="G15" s="34">
        <f t="shared" si="3"/>
        <v>0</v>
      </c>
      <c r="H15" s="34">
        <f t="shared" si="3"/>
        <v>0</v>
      </c>
      <c r="I15" s="34">
        <f t="shared" si="3"/>
        <v>0</v>
      </c>
      <c r="J15" s="34">
        <f t="shared" si="3"/>
        <v>0</v>
      </c>
      <c r="K15" s="34">
        <f t="shared" si="3"/>
        <v>0</v>
      </c>
      <c r="L15" s="34">
        <f t="shared" si="3"/>
        <v>0</v>
      </c>
      <c r="M15" s="34">
        <f t="shared" si="3"/>
        <v>0</v>
      </c>
      <c r="N15" s="34"/>
      <c r="P15" s="45" t="s">
        <v>30</v>
      </c>
      <c r="Q15" s="45">
        <v>10</v>
      </c>
    </row>
    <row r="16" spans="1:17" x14ac:dyDescent="0.3">
      <c r="A16" s="39" t="s">
        <v>17</v>
      </c>
      <c r="B16" s="34">
        <f>_xlfn.VAR.S(B2:B11)</f>
        <v>0</v>
      </c>
      <c r="C16" s="34">
        <f t="shared" ref="C16:N16" si="4">_xlfn.VAR.S(C2:C11)</f>
        <v>0</v>
      </c>
      <c r="D16" s="34">
        <f t="shared" si="4"/>
        <v>0</v>
      </c>
      <c r="E16" s="34">
        <f t="shared" si="4"/>
        <v>0</v>
      </c>
      <c r="F16" s="34">
        <f t="shared" si="4"/>
        <v>0</v>
      </c>
      <c r="G16" s="34">
        <f t="shared" si="4"/>
        <v>56.203999999999994</v>
      </c>
      <c r="H16" s="34">
        <f t="shared" si="4"/>
        <v>146.79111111111115</v>
      </c>
      <c r="I16" s="34">
        <f t="shared" si="4"/>
        <v>277.79555555555561</v>
      </c>
      <c r="J16" s="34">
        <f t="shared" si="4"/>
        <v>191.64222222222227</v>
      </c>
      <c r="K16" s="34">
        <f t="shared" si="4"/>
        <v>39.143222222222221</v>
      </c>
      <c r="L16" s="34">
        <f t="shared" si="4"/>
        <v>2.5076666666666667</v>
      </c>
      <c r="M16" s="34">
        <f t="shared" si="4"/>
        <v>0</v>
      </c>
      <c r="N16" s="34"/>
    </row>
    <row r="17" spans="1:14" x14ac:dyDescent="0.3">
      <c r="A17" s="39" t="s">
        <v>16</v>
      </c>
      <c r="B17" s="31">
        <f t="shared" ref="B17:N17" si="5">_xlfn.STDEV.S(B2:B11)</f>
        <v>0</v>
      </c>
      <c r="C17" s="31">
        <f t="shared" si="5"/>
        <v>0</v>
      </c>
      <c r="D17" s="31">
        <f t="shared" si="5"/>
        <v>0</v>
      </c>
      <c r="E17" s="31">
        <f t="shared" si="5"/>
        <v>0</v>
      </c>
      <c r="F17" s="31">
        <f t="shared" si="5"/>
        <v>0</v>
      </c>
      <c r="G17" s="31">
        <f t="shared" si="5"/>
        <v>7.4969327061138804</v>
      </c>
      <c r="H17" s="31">
        <f t="shared" si="5"/>
        <v>12.115738157913086</v>
      </c>
      <c r="I17" s="31">
        <f t="shared" si="5"/>
        <v>16.667199991466941</v>
      </c>
      <c r="J17" s="31">
        <f t="shared" si="5"/>
        <v>13.84349024712418</v>
      </c>
      <c r="K17" s="31">
        <f t="shared" si="5"/>
        <v>6.2564544449889681</v>
      </c>
      <c r="L17" s="31">
        <f t="shared" si="5"/>
        <v>1.5835613870850307</v>
      </c>
      <c r="M17" s="31">
        <f t="shared" si="5"/>
        <v>0</v>
      </c>
      <c r="N17" s="31"/>
    </row>
    <row r="24" spans="1:14" x14ac:dyDescent="0.3">
      <c r="F24" t="s">
        <v>43</v>
      </c>
    </row>
    <row r="26" spans="1:14" x14ac:dyDescent="0.3">
      <c r="F26">
        <v>19.489999999999998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36DF2-FE72-420D-A7ED-70B4EE093FC1}">
  <dimension ref="A1:Q26"/>
  <sheetViews>
    <sheetView workbookViewId="0">
      <selection activeCell="N17" sqref="N13:N17"/>
    </sheetView>
  </sheetViews>
  <sheetFormatPr defaultRowHeight="14.4" x14ac:dyDescent="0.3"/>
  <sheetData>
    <row r="1" spans="1:17" x14ac:dyDescent="0.3">
      <c r="A1" s="37" t="s">
        <v>2</v>
      </c>
      <c r="B1" s="22" t="s">
        <v>8</v>
      </c>
      <c r="C1" s="25" t="s">
        <v>9</v>
      </c>
      <c r="D1" s="22" t="s">
        <v>10</v>
      </c>
      <c r="E1" s="22" t="s">
        <v>11</v>
      </c>
      <c r="F1" s="22" t="s">
        <v>19</v>
      </c>
      <c r="G1" s="22" t="s">
        <v>12</v>
      </c>
      <c r="H1" s="26" t="s">
        <v>13</v>
      </c>
      <c r="I1" s="25" t="s">
        <v>3</v>
      </c>
      <c r="J1" s="25" t="s">
        <v>4</v>
      </c>
      <c r="K1" s="22" t="s">
        <v>5</v>
      </c>
      <c r="L1" s="22" t="s">
        <v>6</v>
      </c>
      <c r="M1" s="22" t="s">
        <v>7</v>
      </c>
      <c r="N1" s="22" t="s">
        <v>20</v>
      </c>
      <c r="P1" s="46" t="s">
        <v>21</v>
      </c>
      <c r="Q1" s="46"/>
    </row>
    <row r="2" spans="1:17" x14ac:dyDescent="0.3">
      <c r="A2" s="38" t="s">
        <v>31</v>
      </c>
      <c r="B2" s="47">
        <v>0</v>
      </c>
      <c r="C2" s="48">
        <v>0</v>
      </c>
      <c r="D2" s="47">
        <v>0</v>
      </c>
      <c r="E2" s="47">
        <v>0</v>
      </c>
      <c r="F2" s="47">
        <v>1</v>
      </c>
      <c r="G2" s="48">
        <v>12.2</v>
      </c>
      <c r="H2" s="49">
        <v>58.9</v>
      </c>
      <c r="I2" s="50">
        <v>29.5</v>
      </c>
      <c r="J2" s="50">
        <v>44.7</v>
      </c>
      <c r="K2" s="50">
        <v>20.8</v>
      </c>
      <c r="L2" s="51">
        <v>5.0999999999999996</v>
      </c>
      <c r="M2" s="50">
        <v>0.3</v>
      </c>
      <c r="N2" s="61">
        <f>SUM(B2:M2)</f>
        <v>172.50000000000003</v>
      </c>
      <c r="P2" s="44"/>
      <c r="Q2" s="44"/>
    </row>
    <row r="3" spans="1:17" x14ac:dyDescent="0.3">
      <c r="A3" s="38" t="s">
        <v>32</v>
      </c>
      <c r="B3" s="51">
        <v>0</v>
      </c>
      <c r="C3" s="50">
        <v>0</v>
      </c>
      <c r="D3" s="51">
        <v>0</v>
      </c>
      <c r="E3" s="51">
        <v>0</v>
      </c>
      <c r="F3" s="52">
        <v>0.5</v>
      </c>
      <c r="G3" s="50">
        <v>12.4</v>
      </c>
      <c r="H3" s="53">
        <v>45.5</v>
      </c>
      <c r="I3" s="54">
        <v>35.1</v>
      </c>
      <c r="J3" s="54">
        <v>47.5</v>
      </c>
      <c r="K3" s="54">
        <v>32</v>
      </c>
      <c r="L3" s="55">
        <v>32.299999999999997</v>
      </c>
      <c r="M3" s="54">
        <v>0</v>
      </c>
      <c r="N3" s="61">
        <f t="shared" ref="N3:N11" si="0">SUM(B3:M3)</f>
        <v>205.3</v>
      </c>
      <c r="P3" s="44" t="s">
        <v>1</v>
      </c>
      <c r="Q3" s="44">
        <v>199.17</v>
      </c>
    </row>
    <row r="4" spans="1:17" x14ac:dyDescent="0.3">
      <c r="A4" s="38" t="s">
        <v>33</v>
      </c>
      <c r="B4" s="55">
        <v>0</v>
      </c>
      <c r="C4" s="54">
        <v>0</v>
      </c>
      <c r="D4" s="55">
        <v>0</v>
      </c>
      <c r="E4" s="55">
        <v>0</v>
      </c>
      <c r="F4" s="55">
        <v>0</v>
      </c>
      <c r="G4" s="54">
        <v>17.3</v>
      </c>
      <c r="H4" s="56">
        <v>77</v>
      </c>
      <c r="I4" s="48">
        <v>104.9</v>
      </c>
      <c r="J4" s="48">
        <v>22.1</v>
      </c>
      <c r="K4" s="48">
        <v>31</v>
      </c>
      <c r="L4" s="47">
        <v>4.3</v>
      </c>
      <c r="M4" s="57">
        <v>0.8</v>
      </c>
      <c r="N4" s="61">
        <f t="shared" si="0"/>
        <v>257.39999999999998</v>
      </c>
      <c r="P4" s="44" t="s">
        <v>22</v>
      </c>
      <c r="Q4" s="44">
        <v>19.520974759359646</v>
      </c>
    </row>
    <row r="5" spans="1:17" x14ac:dyDescent="0.3">
      <c r="A5" s="38" t="s">
        <v>34</v>
      </c>
      <c r="B5" s="47">
        <v>0</v>
      </c>
      <c r="C5" s="48">
        <v>0</v>
      </c>
      <c r="D5" s="47">
        <v>0</v>
      </c>
      <c r="E5" s="47">
        <v>0</v>
      </c>
      <c r="F5" s="58">
        <v>0.8</v>
      </c>
      <c r="G5" s="48">
        <v>34.299999999999997</v>
      </c>
      <c r="H5" s="49">
        <v>54.6</v>
      </c>
      <c r="I5" s="50">
        <v>48.6</v>
      </c>
      <c r="J5" s="50">
        <v>21.3</v>
      </c>
      <c r="K5" s="50">
        <v>22</v>
      </c>
      <c r="L5" s="51">
        <v>6.5</v>
      </c>
      <c r="M5" s="50">
        <v>0</v>
      </c>
      <c r="N5" s="61">
        <f t="shared" si="0"/>
        <v>188.1</v>
      </c>
      <c r="P5" s="44" t="s">
        <v>14</v>
      </c>
      <c r="Q5" s="44">
        <v>186.35</v>
      </c>
    </row>
    <row r="6" spans="1:17" x14ac:dyDescent="0.3">
      <c r="A6" s="38" t="s">
        <v>35</v>
      </c>
      <c r="B6" s="51">
        <v>0</v>
      </c>
      <c r="C6" s="50">
        <v>0</v>
      </c>
      <c r="D6" s="51">
        <v>0</v>
      </c>
      <c r="E6" s="51">
        <v>0</v>
      </c>
      <c r="F6" s="51">
        <v>0</v>
      </c>
      <c r="G6" s="50">
        <v>35</v>
      </c>
      <c r="H6" s="53">
        <v>134.1</v>
      </c>
      <c r="I6" s="54">
        <v>130.30000000000001</v>
      </c>
      <c r="J6" s="54">
        <v>16.5</v>
      </c>
      <c r="K6" s="54">
        <v>18.2</v>
      </c>
      <c r="L6" s="55">
        <v>3.7</v>
      </c>
      <c r="M6" s="59">
        <v>0</v>
      </c>
      <c r="N6" s="61">
        <f t="shared" si="0"/>
        <v>337.79999999999995</v>
      </c>
      <c r="P6" s="44" t="s">
        <v>15</v>
      </c>
      <c r="Q6" s="44" t="e">
        <v>#N/A</v>
      </c>
    </row>
    <row r="7" spans="1:17" x14ac:dyDescent="0.3">
      <c r="A7" s="38" t="s">
        <v>36</v>
      </c>
      <c r="B7" s="55">
        <v>0</v>
      </c>
      <c r="C7" s="54">
        <v>0</v>
      </c>
      <c r="D7" s="55">
        <v>0</v>
      </c>
      <c r="E7" s="55">
        <v>0</v>
      </c>
      <c r="F7" s="60">
        <v>0</v>
      </c>
      <c r="G7" s="54">
        <v>13.2</v>
      </c>
      <c r="H7" s="56">
        <v>36.700000000000003</v>
      </c>
      <c r="I7" s="48">
        <v>57.8</v>
      </c>
      <c r="J7" s="48">
        <v>16.399999999999999</v>
      </c>
      <c r="K7" s="48">
        <v>31</v>
      </c>
      <c r="L7" s="47">
        <v>29.5</v>
      </c>
      <c r="M7" s="48">
        <v>0</v>
      </c>
      <c r="N7" s="61">
        <f t="shared" si="0"/>
        <v>184.6</v>
      </c>
      <c r="P7" s="44" t="s">
        <v>16</v>
      </c>
      <c r="Q7" s="44">
        <v>61.730742386233821</v>
      </c>
    </row>
    <row r="8" spans="1:17" x14ac:dyDescent="0.3">
      <c r="A8" s="38" t="s">
        <v>37</v>
      </c>
      <c r="B8" s="47">
        <v>0</v>
      </c>
      <c r="C8" s="48">
        <v>0</v>
      </c>
      <c r="D8" s="47">
        <v>0</v>
      </c>
      <c r="E8" s="47">
        <v>0</v>
      </c>
      <c r="F8" s="58">
        <v>5.2</v>
      </c>
      <c r="G8" s="48" t="s">
        <v>41</v>
      </c>
      <c r="H8" s="49">
        <v>18.600000000000001</v>
      </c>
      <c r="I8" s="50">
        <v>27</v>
      </c>
      <c r="J8" s="50">
        <v>27.1</v>
      </c>
      <c r="K8" s="50">
        <v>29</v>
      </c>
      <c r="L8" s="51">
        <v>4.9000000000000004</v>
      </c>
      <c r="M8" s="50">
        <v>0</v>
      </c>
      <c r="N8" s="61">
        <f t="shared" si="0"/>
        <v>111.80000000000001</v>
      </c>
      <c r="P8" s="44" t="s">
        <v>23</v>
      </c>
      <c r="Q8" s="44">
        <v>3810.6845555555647</v>
      </c>
    </row>
    <row r="9" spans="1:17" x14ac:dyDescent="0.3">
      <c r="A9" s="38" t="s">
        <v>38</v>
      </c>
      <c r="B9" s="51">
        <v>0</v>
      </c>
      <c r="C9" s="50">
        <v>0</v>
      </c>
      <c r="D9" s="51">
        <v>0</v>
      </c>
      <c r="E9" s="51">
        <v>0</v>
      </c>
      <c r="F9" s="51">
        <v>4.4000000000000004</v>
      </c>
      <c r="G9" s="50">
        <v>11.7</v>
      </c>
      <c r="H9" s="53">
        <v>36</v>
      </c>
      <c r="I9" s="54">
        <v>49</v>
      </c>
      <c r="J9" s="54">
        <v>40.9</v>
      </c>
      <c r="K9" s="54">
        <v>26.9</v>
      </c>
      <c r="L9" s="55">
        <v>7.6</v>
      </c>
      <c r="M9" s="54">
        <v>0</v>
      </c>
      <c r="N9" s="61">
        <f t="shared" si="0"/>
        <v>176.5</v>
      </c>
      <c r="P9" s="44" t="s">
        <v>24</v>
      </c>
      <c r="Q9" s="44">
        <v>2.358787411998712</v>
      </c>
    </row>
    <row r="10" spans="1:17" x14ac:dyDescent="0.3">
      <c r="A10" s="38" t="s">
        <v>39</v>
      </c>
      <c r="B10" s="55">
        <v>0</v>
      </c>
      <c r="C10" s="54">
        <v>0</v>
      </c>
      <c r="D10" s="55">
        <v>0</v>
      </c>
      <c r="E10" s="55">
        <v>0</v>
      </c>
      <c r="F10" s="55">
        <v>2.2999999999999998</v>
      </c>
      <c r="G10" s="54">
        <v>26.7</v>
      </c>
      <c r="H10" s="56">
        <v>47.2</v>
      </c>
      <c r="I10" s="48">
        <v>55</v>
      </c>
      <c r="J10" s="48">
        <v>38.9</v>
      </c>
      <c r="K10" s="48">
        <v>27.9</v>
      </c>
      <c r="L10" s="47">
        <v>9.1</v>
      </c>
      <c r="M10" s="48">
        <v>0.3</v>
      </c>
      <c r="N10" s="61">
        <f t="shared" si="0"/>
        <v>207.4</v>
      </c>
      <c r="P10" s="44" t="s">
        <v>25</v>
      </c>
      <c r="Q10" s="44">
        <v>1.2066668407562275</v>
      </c>
    </row>
    <row r="11" spans="1:17" x14ac:dyDescent="0.3">
      <c r="A11" s="38" t="s">
        <v>40</v>
      </c>
      <c r="B11" s="47">
        <v>0</v>
      </c>
      <c r="C11" s="48">
        <v>0</v>
      </c>
      <c r="D11" s="47">
        <v>0</v>
      </c>
      <c r="E11" s="47">
        <v>0</v>
      </c>
      <c r="F11" s="47">
        <v>1.9</v>
      </c>
      <c r="G11" s="48">
        <v>24.4</v>
      </c>
      <c r="H11" s="49">
        <v>51.3</v>
      </c>
      <c r="I11" s="50">
        <v>12.9</v>
      </c>
      <c r="J11" s="50">
        <v>15.2</v>
      </c>
      <c r="K11" s="50">
        <v>35.6</v>
      </c>
      <c r="L11" s="51">
        <v>9</v>
      </c>
      <c r="M11" s="50">
        <v>0</v>
      </c>
      <c r="N11" s="61">
        <f t="shared" si="0"/>
        <v>150.30000000000001</v>
      </c>
      <c r="P11" s="44" t="s">
        <v>26</v>
      </c>
      <c r="Q11" s="44">
        <v>225.99999999999994</v>
      </c>
    </row>
    <row r="12" spans="1:17" x14ac:dyDescent="0.3">
      <c r="P12" s="44" t="s">
        <v>27</v>
      </c>
      <c r="Q12" s="44">
        <v>111.80000000000001</v>
      </c>
    </row>
    <row r="13" spans="1:17" x14ac:dyDescent="0.3">
      <c r="A13" s="39" t="s">
        <v>1</v>
      </c>
      <c r="B13" s="29">
        <f>AVERAGE(B2:B12)</f>
        <v>0</v>
      </c>
      <c r="C13" s="29">
        <f t="shared" ref="C13:N13" si="1">AVERAGE(C2:C12)</f>
        <v>0</v>
      </c>
      <c r="D13" s="29">
        <f t="shared" si="1"/>
        <v>0</v>
      </c>
      <c r="E13" s="29">
        <f t="shared" si="1"/>
        <v>0</v>
      </c>
      <c r="F13" s="29">
        <f t="shared" si="1"/>
        <v>1.6099999999999999</v>
      </c>
      <c r="G13" s="29">
        <f t="shared" si="1"/>
        <v>20.799999999999997</v>
      </c>
      <c r="H13" s="29">
        <f t="shared" si="1"/>
        <v>55.989999999999995</v>
      </c>
      <c r="I13" s="29">
        <f t="shared" si="1"/>
        <v>55.010000000000005</v>
      </c>
      <c r="J13" s="29">
        <f t="shared" si="1"/>
        <v>29.060000000000002</v>
      </c>
      <c r="K13" s="29">
        <f t="shared" si="1"/>
        <v>27.440000000000005</v>
      </c>
      <c r="L13" s="29">
        <f t="shared" si="1"/>
        <v>11.2</v>
      </c>
      <c r="M13" s="29">
        <f t="shared" si="1"/>
        <v>0.14000000000000001</v>
      </c>
      <c r="N13" s="29"/>
      <c r="P13" s="44" t="s">
        <v>28</v>
      </c>
      <c r="Q13" s="44">
        <v>337.79999999999995</v>
      </c>
    </row>
    <row r="14" spans="1:17" x14ac:dyDescent="0.3">
      <c r="A14" s="40" t="s">
        <v>14</v>
      </c>
      <c r="B14" s="32">
        <f>MEDIAN(B2:B11)</f>
        <v>0</v>
      </c>
      <c r="C14" s="32">
        <f t="shared" ref="C14:N14" si="2">MEDIAN(C2:C11)</f>
        <v>0</v>
      </c>
      <c r="D14" s="32">
        <f t="shared" si="2"/>
        <v>0</v>
      </c>
      <c r="E14" s="32">
        <f t="shared" si="2"/>
        <v>0</v>
      </c>
      <c r="F14" s="32">
        <f t="shared" si="2"/>
        <v>0.9</v>
      </c>
      <c r="G14" s="32">
        <f t="shared" si="2"/>
        <v>17.3</v>
      </c>
      <c r="H14" s="32">
        <f t="shared" si="2"/>
        <v>49.25</v>
      </c>
      <c r="I14" s="32">
        <f t="shared" si="2"/>
        <v>48.8</v>
      </c>
      <c r="J14" s="32">
        <f t="shared" si="2"/>
        <v>24.6</v>
      </c>
      <c r="K14" s="32">
        <f t="shared" si="2"/>
        <v>28.45</v>
      </c>
      <c r="L14" s="32">
        <f t="shared" si="2"/>
        <v>7.05</v>
      </c>
      <c r="M14" s="32">
        <f t="shared" si="2"/>
        <v>0</v>
      </c>
      <c r="N14" s="32"/>
      <c r="P14" s="44" t="s">
        <v>29</v>
      </c>
      <c r="Q14" s="44">
        <v>1991.6999999999998</v>
      </c>
    </row>
    <row r="15" spans="1:17" ht="15" thickBot="1" x14ac:dyDescent="0.35">
      <c r="A15" s="39" t="s">
        <v>15</v>
      </c>
      <c r="B15" s="34">
        <f>MODE(B2:B11)</f>
        <v>0</v>
      </c>
      <c r="C15" s="34">
        <f t="shared" ref="C15:N15" si="3">MODE(C2:C11)</f>
        <v>0</v>
      </c>
      <c r="D15" s="34">
        <f t="shared" si="3"/>
        <v>0</v>
      </c>
      <c r="E15" s="34">
        <f t="shared" si="3"/>
        <v>0</v>
      </c>
      <c r="F15" s="34">
        <f t="shared" si="3"/>
        <v>0</v>
      </c>
      <c r="G15" s="34" t="e">
        <f t="shared" si="3"/>
        <v>#N/A</v>
      </c>
      <c r="H15" s="34" t="e">
        <f t="shared" si="3"/>
        <v>#N/A</v>
      </c>
      <c r="I15" s="34" t="e">
        <f t="shared" si="3"/>
        <v>#N/A</v>
      </c>
      <c r="J15" s="34" t="e">
        <f t="shared" si="3"/>
        <v>#N/A</v>
      </c>
      <c r="K15" s="34">
        <f t="shared" si="3"/>
        <v>31</v>
      </c>
      <c r="L15" s="34" t="e">
        <f t="shared" si="3"/>
        <v>#N/A</v>
      </c>
      <c r="M15" s="34">
        <f t="shared" si="3"/>
        <v>0</v>
      </c>
      <c r="N15" s="34"/>
      <c r="P15" s="45" t="s">
        <v>30</v>
      </c>
      <c r="Q15" s="45">
        <v>10</v>
      </c>
    </row>
    <row r="16" spans="1:17" x14ac:dyDescent="0.3">
      <c r="A16" s="39" t="s">
        <v>17</v>
      </c>
      <c r="B16" s="34">
        <f>_xlfn.VAR.S(B2:B11)</f>
        <v>0</v>
      </c>
      <c r="C16" s="34">
        <f t="shared" ref="C16:N16" si="4">_xlfn.VAR.S(C2:C11)</f>
        <v>0</v>
      </c>
      <c r="D16" s="34">
        <f t="shared" si="4"/>
        <v>0</v>
      </c>
      <c r="E16" s="34">
        <f t="shared" si="4"/>
        <v>0</v>
      </c>
      <c r="F16" s="34">
        <f t="shared" si="4"/>
        <v>3.4743333333333348</v>
      </c>
      <c r="G16" s="34">
        <f t="shared" si="4"/>
        <v>91.124999999999943</v>
      </c>
      <c r="H16" s="34">
        <f t="shared" si="4"/>
        <v>992.44544444444466</v>
      </c>
      <c r="I16" s="34">
        <f t="shared" si="4"/>
        <v>1316.3965555555562</v>
      </c>
      <c r="J16" s="34">
        <f t="shared" si="4"/>
        <v>160.47599999999997</v>
      </c>
      <c r="K16" s="34">
        <f t="shared" si="4"/>
        <v>30.524888888888704</v>
      </c>
      <c r="L16" s="34">
        <f t="shared" si="4"/>
        <v>111.68444444444442</v>
      </c>
      <c r="M16" s="34">
        <f t="shared" si="4"/>
        <v>6.933333333333333E-2</v>
      </c>
      <c r="N16" s="34"/>
    </row>
    <row r="17" spans="1:14" x14ac:dyDescent="0.3">
      <c r="A17" s="39" t="s">
        <v>16</v>
      </c>
      <c r="B17" s="31">
        <f t="shared" ref="B17:N17" si="5">_xlfn.STDEV.S(B2:B11)</f>
        <v>0</v>
      </c>
      <c r="C17" s="31">
        <f t="shared" si="5"/>
        <v>0</v>
      </c>
      <c r="D17" s="31">
        <f t="shared" si="5"/>
        <v>0</v>
      </c>
      <c r="E17" s="31">
        <f t="shared" si="5"/>
        <v>0</v>
      </c>
      <c r="F17" s="31">
        <f t="shared" si="5"/>
        <v>1.8639563657267664</v>
      </c>
      <c r="G17" s="31">
        <f t="shared" si="5"/>
        <v>9.5459415460183887</v>
      </c>
      <c r="H17" s="31">
        <f t="shared" si="5"/>
        <v>31.503102140018601</v>
      </c>
      <c r="I17" s="31">
        <f t="shared" si="5"/>
        <v>36.282179586617396</v>
      </c>
      <c r="J17" s="31">
        <f t="shared" si="5"/>
        <v>12.66791221946221</v>
      </c>
      <c r="K17" s="31">
        <f t="shared" si="5"/>
        <v>5.5249333832082268</v>
      </c>
      <c r="L17" s="31">
        <f t="shared" si="5"/>
        <v>10.568086129685186</v>
      </c>
      <c r="M17" s="31">
        <f t="shared" si="5"/>
        <v>0.26331223544175331</v>
      </c>
      <c r="N17" s="31"/>
    </row>
    <row r="24" spans="1:14" x14ac:dyDescent="0.3">
      <c r="F24" t="s">
        <v>44</v>
      </c>
    </row>
    <row r="26" spans="1:14" x14ac:dyDescent="0.3">
      <c r="F26">
        <v>2.64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TORONTO</vt:lpstr>
      <vt:lpstr>VANCOUVER</vt:lpstr>
      <vt:lpstr>LONDON</vt:lpstr>
      <vt:lpstr>Toronto(10 years)</vt:lpstr>
      <vt:lpstr>Vancover (10 years)</vt:lpstr>
      <vt:lpstr>London (10 years)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Padikar M</dc:creator>
  <cp:lastModifiedBy>Vinay Govindan</cp:lastModifiedBy>
  <cp:lastPrinted>2018-09-08T22:35:33Z</cp:lastPrinted>
  <dcterms:created xsi:type="dcterms:W3CDTF">2018-09-08T11:28:53Z</dcterms:created>
  <dcterms:modified xsi:type="dcterms:W3CDTF">2018-09-13T16:21:32Z</dcterms:modified>
</cp:coreProperties>
</file>