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<sst xmlns="http://schemas.openxmlformats.org/spreadsheetml/2006/main" count="249" uniqueCount="129">
  <si>
    <t>NES Natives</t>
  </si>
  <si>
    <t>Corrected VGA</t>
  </si>
  <si>
    <t>VGA RGB VALUES</t>
  </si>
  <si>
    <t>Color Verification</t>
  </si>
  <si>
    <t>OUTPUT VALUES</t>
  </si>
  <si>
    <t>Code</t>
  </si>
  <si>
    <t>R</t>
  </si>
  <si>
    <t>G</t>
  </si>
  <si>
    <t>B</t>
  </si>
  <si>
    <t>00</t>
  </si>
  <si>
    <t>preconverted</t>
  </si>
  <si>
    <t>conversion</t>
  </si>
  <si>
    <t>Binary Output</t>
  </si>
  <si>
    <t>0</t>
  </si>
  <si>
    <t>75</t>
  </si>
  <si>
    <t>24</t>
  </si>
  <si>
    <t>1</t>
  </si>
  <si>
    <t>27</t>
  </si>
  <si>
    <t>1B</t>
  </si>
  <si>
    <t>8F</t>
  </si>
  <si>
    <t>48</t>
  </si>
  <si>
    <t>2</t>
  </si>
  <si>
    <t>AB</t>
  </si>
  <si>
    <t>6D</t>
  </si>
  <si>
    <t>3</t>
  </si>
  <si>
    <t>47</t>
  </si>
  <si>
    <t>9F</t>
  </si>
  <si>
    <t>91</t>
  </si>
  <si>
    <t>4</t>
  </si>
  <si>
    <t>77</t>
  </si>
  <si>
    <t>B6</t>
  </si>
  <si>
    <t>5</t>
  </si>
  <si>
    <t>13</t>
  </si>
  <si>
    <t>DA</t>
  </si>
  <si>
    <t>6</t>
  </si>
  <si>
    <t>A7</t>
  </si>
  <si>
    <t>FF</t>
  </si>
  <si>
    <t>7</t>
  </si>
  <si>
    <t>7F</t>
  </si>
  <si>
    <t>0B</t>
  </si>
  <si>
    <t>8</t>
  </si>
  <si>
    <t>43</t>
  </si>
  <si>
    <t>2F</t>
  </si>
  <si>
    <t>9</t>
  </si>
  <si>
    <t>0A</t>
  </si>
  <si>
    <t>51</t>
  </si>
  <si>
    <t>3F</t>
  </si>
  <si>
    <t>17</t>
  </si>
  <si>
    <t>0C</t>
  </si>
  <si>
    <t>5F</t>
  </si>
  <si>
    <t>10</t>
  </si>
  <si>
    <t>BC</t>
  </si>
  <si>
    <t>11</t>
  </si>
  <si>
    <t>73</t>
  </si>
  <si>
    <t>EF</t>
  </si>
  <si>
    <t>values</t>
  </si>
  <si>
    <t>12</t>
  </si>
  <si>
    <t>23</t>
  </si>
  <si>
    <t>3B</t>
  </si>
  <si>
    <t>[2:0]r</t>
  </si>
  <si>
    <t>83</t>
  </si>
  <si>
    <t>F3</t>
  </si>
  <si>
    <t>[2:0]g</t>
  </si>
  <si>
    <t>14</t>
  </si>
  <si>
    <t>BF</t>
  </si>
  <si>
    <t>[2:0]b</t>
  </si>
  <si>
    <t>15</t>
  </si>
  <si>
    <t>E7</t>
  </si>
  <si>
    <t>5B</t>
  </si>
  <si>
    <t>Smallest Code Value</t>
  </si>
  <si>
    <t>16</t>
  </si>
  <si>
    <t>DB</t>
  </si>
  <si>
    <t>2B</t>
  </si>
  <si>
    <t>CB</t>
  </si>
  <si>
    <t>4F</t>
  </si>
  <si>
    <t>0F</t>
  </si>
  <si>
    <t>largest code value</t>
  </si>
  <si>
    <t>18</t>
  </si>
  <si>
    <t>8B</t>
  </si>
  <si>
    <t>19</t>
  </si>
  <si>
    <t>97</t>
  </si>
  <si>
    <t>11 1111</t>
  </si>
  <si>
    <t>6 bit color</t>
  </si>
  <si>
    <t>1A</t>
  </si>
  <si>
    <t>93</t>
  </si>
  <si>
    <t>inputs</t>
  </si>
  <si>
    <t>1C</t>
  </si>
  <si>
    <t>cCode[5:0]</t>
  </si>
  <si>
    <t>20</t>
  </si>
  <si>
    <t>outputs</t>
  </si>
  <si>
    <t>21</t>
  </si>
  <si>
    <t>22</t>
  </si>
  <si>
    <t>FD</t>
  </si>
  <si>
    <t>F7</t>
  </si>
  <si>
    <t>7B</t>
  </si>
  <si>
    <t>25</t>
  </si>
  <si>
    <t>B7</t>
  </si>
  <si>
    <t>26</t>
  </si>
  <si>
    <t>63</t>
  </si>
  <si>
    <t>9B</t>
  </si>
  <si>
    <t>28</t>
  </si>
  <si>
    <t>29</t>
  </si>
  <si>
    <t>D3</t>
  </si>
  <si>
    <t>2A</t>
  </si>
  <si>
    <t>DF</t>
  </si>
  <si>
    <t>4B</t>
  </si>
  <si>
    <t>58</t>
  </si>
  <si>
    <t>F8</t>
  </si>
  <si>
    <t>98</t>
  </si>
  <si>
    <t>2C</t>
  </si>
  <si>
    <t>EB</t>
  </si>
  <si>
    <t>30</t>
  </si>
  <si>
    <t>31</t>
  </si>
  <si>
    <t>32</t>
  </si>
  <si>
    <t>C7</t>
  </si>
  <si>
    <t>D7</t>
  </si>
  <si>
    <t>33</t>
  </si>
  <si>
    <t>34</t>
  </si>
  <si>
    <t>35</t>
  </si>
  <si>
    <t>36</t>
  </si>
  <si>
    <t>B3</t>
  </si>
  <si>
    <t>37</t>
  </si>
  <si>
    <t>38</t>
  </si>
  <si>
    <t>A3</t>
  </si>
  <si>
    <t>39</t>
  </si>
  <si>
    <t>E3</t>
  </si>
  <si>
    <t>3A</t>
  </si>
  <si>
    <t>CF</t>
  </si>
  <si>
    <t>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</si>
</sst>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m yyyy"/>
  </numFmts>
  <fonts count="4">
    <font>
      <sz val="10.0"/>
      <color rgb="FF000000"/>
      <name val="Arial"/>
    </font>
    <font>
      <sz val="11.0"/>
      <color rgb="FF000000"/>
      <name val="Calibri"/>
    </font>
    <font/>
    <font>
      <color rgb="FFFFFFFF"/>
    </font>
  </fonts>
  <fills count="99">
    <fill>
      <patternFill patternType="none"/>
    </fill>
    <fill>
      <patternFill patternType="lightGray"/>
    </fill>
    <fill>
      <patternFill patternType="solid">
        <fgColor rgb="FF757575"/>
        <bgColor rgb="FF757575"/>
      </patternFill>
    </fill>
    <fill>
      <patternFill patternType="solid">
        <fgColor rgb="FF6D6D6D"/>
        <bgColor rgb="FF6D6D6D"/>
      </patternFill>
    </fill>
    <fill>
      <patternFill patternType="solid">
        <fgColor rgb="FF271B8F"/>
        <bgColor rgb="FF271B8F"/>
      </patternFill>
    </fill>
    <fill>
      <patternFill patternType="solid">
        <fgColor rgb="FF242492"/>
        <bgColor rgb="FF242492"/>
      </patternFill>
    </fill>
    <fill>
      <patternFill patternType="solid">
        <fgColor rgb="FF0000AB"/>
        <bgColor rgb="FF0000AB"/>
      </patternFill>
    </fill>
    <fill>
      <patternFill patternType="solid">
        <fgColor rgb="FF0000B6"/>
        <bgColor rgb="FF0000B6"/>
      </patternFill>
    </fill>
    <fill>
      <patternFill patternType="solid">
        <fgColor rgb="FF47009F"/>
        <bgColor rgb="FF47009F"/>
      </patternFill>
    </fill>
    <fill>
      <patternFill patternType="solid">
        <fgColor rgb="FF490092"/>
        <bgColor rgb="FF490092"/>
      </patternFill>
    </fill>
    <fill>
      <patternFill patternType="solid">
        <fgColor rgb="FF8F0077"/>
        <bgColor rgb="FF8F0077"/>
      </patternFill>
    </fill>
    <fill>
      <patternFill patternType="solid">
        <fgColor rgb="FF92006D"/>
        <bgColor rgb="FF92006D"/>
      </patternFill>
    </fill>
    <fill>
      <patternFill patternType="solid">
        <fgColor rgb="FFAB0013"/>
        <bgColor rgb="FFAB0013"/>
      </patternFill>
    </fill>
    <fill>
      <patternFill patternType="solid">
        <fgColor rgb="FFB60000"/>
        <bgColor rgb="FFB60000"/>
      </patternFill>
    </fill>
    <fill>
      <patternFill patternType="solid">
        <fgColor rgb="FFA70000"/>
        <bgColor rgb="FFA70000"/>
      </patternFill>
    </fill>
    <fill>
      <patternFill patternType="solid">
        <fgColor rgb="FF7F0B00"/>
        <bgColor rgb="FF7F0B00"/>
      </patternFill>
    </fill>
    <fill>
      <patternFill patternType="solid">
        <fgColor rgb="FF6D0000"/>
        <bgColor rgb="FF6D0000"/>
      </patternFill>
    </fill>
    <fill>
      <patternFill patternType="solid">
        <fgColor rgb="FF432F00"/>
        <bgColor rgb="FF432F00"/>
      </patternFill>
    </fill>
    <fill>
      <patternFill patternType="solid">
        <fgColor rgb="FF492400"/>
        <bgColor rgb="FF492400"/>
      </patternFill>
    </fill>
    <fill>
      <patternFill patternType="solid">
        <fgColor rgb="FF004700"/>
        <bgColor rgb="FF004700"/>
      </patternFill>
    </fill>
    <fill>
      <patternFill patternType="solid">
        <fgColor rgb="FF004900"/>
        <bgColor rgb="FF004900"/>
      </patternFill>
    </fill>
    <fill>
      <patternFill patternType="solid">
        <fgColor rgb="FF005100"/>
        <bgColor rgb="FF005100"/>
      </patternFill>
    </fill>
    <fill>
      <patternFill patternType="solid">
        <fgColor rgb="FF003F17"/>
        <bgColor rgb="FF003F17"/>
      </patternFill>
    </fill>
    <fill>
      <patternFill patternType="solid">
        <fgColor rgb="FF1B3F5F"/>
        <bgColor rgb="FF1B3F5F"/>
      </patternFill>
    </fill>
    <fill>
      <patternFill patternType="solid">
        <fgColor rgb="FF24496D"/>
        <bgColor rgb="FF24496D"/>
      </patternFill>
    </fill>
    <fill>
      <patternFill patternType="solid">
        <fgColor rgb="FFBCBCBC"/>
        <bgColor rgb="FFBCBCBC"/>
      </patternFill>
    </fill>
    <fill>
      <patternFill patternType="solid">
        <fgColor rgb="FFB6B6B6"/>
        <bgColor rgb="FFB6B6B6"/>
      </patternFill>
    </fill>
    <fill>
      <patternFill patternType="solid">
        <fgColor rgb="FF0073EF"/>
        <bgColor rgb="FF0073EF"/>
      </patternFill>
    </fill>
    <fill>
      <patternFill patternType="solid">
        <fgColor rgb="FF006DFF"/>
        <bgColor rgb="FF006DFF"/>
      </patternFill>
    </fill>
    <fill>
      <patternFill patternType="solid">
        <fgColor rgb="FF233BEF"/>
        <bgColor rgb="FF233BEF"/>
      </patternFill>
    </fill>
    <fill>
      <patternFill patternType="solid">
        <fgColor rgb="FF2449FF"/>
        <bgColor rgb="FF2449FF"/>
      </patternFill>
    </fill>
    <fill>
      <patternFill patternType="solid">
        <fgColor rgb="FF8300F3"/>
        <bgColor rgb="FF8300F3"/>
      </patternFill>
    </fill>
    <fill>
      <patternFill patternType="solid">
        <fgColor rgb="FF9200FF"/>
        <bgColor rgb="FF9200FF"/>
      </patternFill>
    </fill>
    <fill>
      <patternFill patternType="solid">
        <fgColor rgb="FFBF00BF"/>
        <bgColor rgb="FFBF00BF"/>
      </patternFill>
    </fill>
    <fill>
      <patternFill patternType="solid">
        <fgColor rgb="FFB600B6"/>
        <bgColor rgb="FFB600B6"/>
      </patternFill>
    </fill>
    <fill>
      <patternFill patternType="solid">
        <fgColor rgb="FFE7005B"/>
        <bgColor rgb="FFE7005B"/>
      </patternFill>
    </fill>
    <fill>
      <patternFill patternType="solid">
        <fgColor rgb="FFDB006D"/>
        <bgColor rgb="FFDB006D"/>
      </patternFill>
    </fill>
    <fill>
      <patternFill patternType="solid">
        <fgColor rgb="FFDB2B00"/>
        <bgColor rgb="FFDB2B00"/>
      </patternFill>
    </fill>
    <fill>
      <patternFill patternType="solid">
        <fgColor rgb="FFDB2400"/>
        <bgColor rgb="FFDB2400"/>
      </patternFill>
    </fill>
    <fill>
      <patternFill patternType="solid">
        <fgColor rgb="FFCB4F0F"/>
        <bgColor rgb="FFCB4F0F"/>
      </patternFill>
    </fill>
    <fill>
      <patternFill patternType="solid">
        <fgColor rgb="FFDB4900"/>
        <bgColor rgb="FFDB4900"/>
      </patternFill>
    </fill>
    <fill>
      <patternFill patternType="solid">
        <fgColor rgb="FF8B7300"/>
        <bgColor rgb="FF8B7300"/>
      </patternFill>
    </fill>
    <fill>
      <patternFill patternType="solid">
        <fgColor rgb="FF926D00"/>
        <bgColor rgb="FF926D00"/>
      </patternFill>
    </fill>
    <fill>
      <patternFill patternType="solid">
        <fgColor rgb="FF009700"/>
        <bgColor rgb="FF009700"/>
      </patternFill>
    </fill>
    <fill>
      <patternFill patternType="solid">
        <fgColor rgb="FF009200"/>
        <bgColor rgb="FF009200"/>
      </patternFill>
    </fill>
    <fill>
      <patternFill patternType="solid">
        <fgColor rgb="FF00AB00"/>
        <bgColor rgb="FF00AB00"/>
      </patternFill>
    </fill>
    <fill>
      <patternFill patternType="solid">
        <fgColor rgb="FF00B600"/>
        <bgColor rgb="FF00B600"/>
      </patternFill>
    </fill>
    <fill>
      <patternFill patternType="solid">
        <fgColor rgb="FF00933B"/>
        <bgColor rgb="FF00933B"/>
      </patternFill>
    </fill>
    <fill>
      <patternFill patternType="solid">
        <fgColor rgb="FF009249"/>
        <bgColor rgb="FF009249"/>
      </patternFill>
    </fill>
    <fill>
      <patternFill patternType="solid">
        <fgColor rgb="FF00838B"/>
        <bgColor rgb="FF00838B"/>
      </patternFill>
    </fill>
    <fill>
      <patternFill patternType="solid">
        <fgColor rgb="FF009292"/>
        <bgColor rgb="FF009292"/>
      </patternFill>
    </fill>
    <fill>
      <patternFill patternType="solid">
        <fgColor rgb="FFFFFFFF"/>
        <bgColor rgb="FFFFFFFF"/>
      </patternFill>
    </fill>
    <fill>
      <patternFill patternType="solid">
        <fgColor rgb="FF3FBFFF"/>
        <bgColor rgb="FF3FBFFF"/>
      </patternFill>
    </fill>
    <fill>
      <patternFill patternType="solid">
        <fgColor rgb="FF49B6FF"/>
        <bgColor rgb="FF49B6FF"/>
      </patternFill>
    </fill>
    <fill>
      <patternFill patternType="solid">
        <fgColor rgb="FF5F97FF"/>
        <bgColor rgb="FF5F97FF"/>
      </patternFill>
    </fill>
    <fill>
      <patternFill patternType="solid">
        <fgColor rgb="FF6D92FF"/>
        <bgColor rgb="FF6D92FF"/>
      </patternFill>
    </fill>
    <fill>
      <patternFill patternType="solid">
        <fgColor rgb="FFA78BFD"/>
        <bgColor rgb="FFA78BFD"/>
      </patternFill>
    </fill>
    <fill>
      <patternFill patternType="solid">
        <fgColor rgb="FFB692FF"/>
        <bgColor rgb="FFB692FF"/>
      </patternFill>
    </fill>
    <fill>
      <patternFill patternType="solid">
        <fgColor rgb="FFF77BFF"/>
        <bgColor rgb="FFF77BFF"/>
      </patternFill>
    </fill>
    <fill>
      <patternFill patternType="solid">
        <fgColor rgb="FFFF6DFF"/>
        <bgColor rgb="FFFF6DFF"/>
      </patternFill>
    </fill>
    <fill>
      <patternFill patternType="solid">
        <fgColor rgb="FFFF77B7"/>
        <bgColor rgb="FFFF77B7"/>
      </patternFill>
    </fill>
    <fill>
      <patternFill patternType="solid">
        <fgColor rgb="FFFF6DB6"/>
        <bgColor rgb="FFFF6DB6"/>
      </patternFill>
    </fill>
    <fill>
      <patternFill patternType="solid">
        <fgColor rgb="FFFF7763"/>
        <bgColor rgb="FFFF7763"/>
      </patternFill>
    </fill>
    <fill>
      <patternFill patternType="solid">
        <fgColor rgb="FFFF6D6D"/>
        <bgColor rgb="FFFF6D6D"/>
      </patternFill>
    </fill>
    <fill>
      <patternFill patternType="solid">
        <fgColor rgb="FFFF9B3B"/>
        <bgColor rgb="FFFF9B3B"/>
      </patternFill>
    </fill>
    <fill>
      <patternFill patternType="solid">
        <fgColor rgb="FFFF9249"/>
        <bgColor rgb="FFFF9249"/>
      </patternFill>
    </fill>
    <fill>
      <patternFill patternType="solid">
        <fgColor rgb="FFF3BF3F"/>
        <bgColor rgb="FFF3BF3F"/>
      </patternFill>
    </fill>
    <fill>
      <patternFill patternType="solid">
        <fgColor rgb="FFFFB649"/>
        <bgColor rgb="FFFFB649"/>
      </patternFill>
    </fill>
    <fill>
      <patternFill patternType="solid">
        <fgColor rgb="FF83D313"/>
        <bgColor rgb="FF83D313"/>
      </patternFill>
    </fill>
    <fill>
      <patternFill patternType="solid">
        <fgColor rgb="FF92DB00"/>
        <bgColor rgb="FF92DB00"/>
      </patternFill>
    </fill>
    <fill>
      <patternFill patternType="solid">
        <fgColor rgb="FF4FDF4B"/>
        <bgColor rgb="FF4FDF4B"/>
      </patternFill>
    </fill>
    <fill>
      <patternFill patternType="solid">
        <fgColor rgb="FF49DB49"/>
        <bgColor rgb="FF49DB49"/>
      </patternFill>
    </fill>
    <fill>
      <patternFill patternType="solid">
        <fgColor rgb="FF58F898"/>
        <bgColor rgb="FF58F898"/>
      </patternFill>
    </fill>
    <fill>
      <patternFill patternType="solid">
        <fgColor rgb="FF49FF92"/>
        <bgColor rgb="FF49FF92"/>
      </patternFill>
    </fill>
    <fill>
      <patternFill patternType="solid">
        <fgColor rgb="FF00EBDB"/>
        <bgColor rgb="FF00EBDB"/>
      </patternFill>
    </fill>
    <fill>
      <patternFill patternType="solid">
        <fgColor rgb="FF00DBDB"/>
        <bgColor rgb="FF00DBDB"/>
      </patternFill>
    </fill>
    <fill>
      <patternFill patternType="solid">
        <fgColor rgb="FFABE7FF"/>
        <bgColor rgb="FFABE7FF"/>
      </patternFill>
    </fill>
    <fill>
      <patternFill patternType="solid">
        <fgColor rgb="FFB6DBFF"/>
        <bgColor rgb="FFB6DBFF"/>
      </patternFill>
    </fill>
    <fill>
      <patternFill patternType="solid">
        <fgColor rgb="FFC7D7FF"/>
        <bgColor rgb="FFC7D7FF"/>
      </patternFill>
    </fill>
    <fill>
      <patternFill patternType="solid">
        <fgColor rgb="FFD7CBFF"/>
        <bgColor rgb="FFD7CBFF"/>
      </patternFill>
    </fill>
    <fill>
      <patternFill patternType="solid">
        <fgColor rgb="FFDBDBFF"/>
        <bgColor rgb="FFDBDBFF"/>
      </patternFill>
    </fill>
    <fill>
      <patternFill patternType="solid">
        <fgColor rgb="FFFFC7FF"/>
        <bgColor rgb="FFFFC7FF"/>
      </patternFill>
    </fill>
    <fill>
      <patternFill patternType="solid">
        <fgColor rgb="FFFFB6FF"/>
        <bgColor rgb="FFFFB6FF"/>
      </patternFill>
    </fill>
    <fill>
      <patternFill patternType="solid">
        <fgColor rgb="FFFFC7DB"/>
        <bgColor rgb="FFFFC7DB"/>
      </patternFill>
    </fill>
    <fill>
      <patternFill patternType="solid">
        <fgColor rgb="FFFFB6DB"/>
        <bgColor rgb="FFFFB6DB"/>
      </patternFill>
    </fill>
    <fill>
      <patternFill patternType="solid">
        <fgColor rgb="FFFFBFB3"/>
        <bgColor rgb="FFFFBFB3"/>
      </patternFill>
    </fill>
    <fill>
      <patternFill patternType="solid">
        <fgColor rgb="FFFFB6B6"/>
        <bgColor rgb="FFFFB6B6"/>
      </patternFill>
    </fill>
    <fill>
      <patternFill patternType="solid">
        <fgColor rgb="FFFFDBAB"/>
        <bgColor rgb="FFFFDBAB"/>
      </patternFill>
    </fill>
    <fill>
      <patternFill patternType="solid">
        <fgColor rgb="FFFFDBB6"/>
        <bgColor rgb="FFFFDBB6"/>
      </patternFill>
    </fill>
    <fill>
      <patternFill patternType="solid">
        <fgColor rgb="FFFFE7A3"/>
        <bgColor rgb="FFFFE7A3"/>
      </patternFill>
    </fill>
    <fill>
      <patternFill patternType="solid">
        <fgColor rgb="FFFFDB92"/>
        <bgColor rgb="FFFFDB92"/>
      </patternFill>
    </fill>
    <fill>
      <patternFill patternType="solid">
        <fgColor rgb="FFE3FFA3"/>
        <bgColor rgb="FFE3FFA3"/>
      </patternFill>
    </fill>
    <fill>
      <patternFill patternType="solid">
        <fgColor rgb="FFDBFF92"/>
        <bgColor rgb="FFDBFF92"/>
      </patternFill>
    </fill>
    <fill>
      <patternFill patternType="solid">
        <fgColor rgb="FFABF3BF"/>
        <bgColor rgb="FFABF3BF"/>
      </patternFill>
    </fill>
    <fill>
      <patternFill patternType="solid">
        <fgColor rgb="FFB6FFB6"/>
        <bgColor rgb="FFB6FFB6"/>
      </patternFill>
    </fill>
    <fill>
      <patternFill patternType="solid">
        <fgColor rgb="FFB3FFCF"/>
        <bgColor rgb="FFB3FFCF"/>
      </patternFill>
    </fill>
    <fill>
      <patternFill patternType="solid">
        <fgColor rgb="FFB6FFDB"/>
        <bgColor rgb="FFB6FFDB"/>
      </patternFill>
    </fill>
    <fill>
      <patternFill patternType="solid">
        <fgColor rgb="FF9FFFF3"/>
        <bgColor rgb="FF9FFFF3"/>
      </patternFill>
    </fill>
    <fill>
      <patternFill patternType="solid">
        <fgColor rgb="FF92FFFF"/>
        <bgColor rgb="FF92FFFF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/>
    </xf>
    <xf borderId="1" fillId="0" fontId="2" numFmtId="0" xfId="0" applyBorder="1" applyFont="1"/>
    <xf borderId="1" fillId="0" fontId="2" numFmtId="0" xfId="0" applyAlignment="1" applyBorder="1" applyFont="1">
      <alignment/>
    </xf>
    <xf borderId="1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1" fillId="0" fontId="2" numFmtId="0" xfId="0" applyBorder="1" applyFont="1"/>
    <xf borderId="1" fillId="2" fontId="3" numFmtId="0" xfId="0" applyBorder="1" applyFill="1" applyFont="1"/>
    <xf borderId="1" fillId="3" fontId="3" numFmtId="0" xfId="0" applyBorder="1" applyFill="1" applyFont="1"/>
    <xf borderId="1" fillId="0" fontId="2" numFmtId="0" xfId="0" applyAlignment="1" applyBorder="1" applyFont="1">
      <alignment/>
    </xf>
    <xf borderId="1" fillId="0" fontId="2" numFmtId="164" xfId="0" applyBorder="1" applyFont="1" applyNumberFormat="1"/>
    <xf borderId="9" fillId="0" fontId="1" numFmtId="0" xfId="0" applyAlignment="1" applyBorder="1" applyFont="1">
      <alignment/>
    </xf>
    <xf borderId="0" fillId="0" fontId="1" numFmtId="0" xfId="0" applyAlignment="1" applyFont="1">
      <alignment/>
    </xf>
    <xf borderId="10" fillId="0" fontId="1" numFmtId="0" xfId="0" applyAlignment="1" applyBorder="1" applyFont="1">
      <alignment/>
    </xf>
    <xf borderId="0" fillId="0" fontId="1" numFmtId="0" xfId="0" applyAlignment="1" applyFont="1">
      <alignment/>
    </xf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7" fontId="3" numFmtId="0" xfId="0" applyBorder="1" applyFill="1" applyFont="1"/>
    <xf borderId="1" fillId="8" fontId="3" numFmtId="0" xfId="0" applyBorder="1" applyFill="1" applyFont="1"/>
    <xf borderId="1" fillId="9" fontId="3" numFmtId="0" xfId="0" applyBorder="1" applyFill="1" applyFont="1"/>
    <xf borderId="1" fillId="10" fontId="3" numFmtId="0" xfId="0" applyBorder="1" applyFill="1" applyFont="1"/>
    <xf borderId="1" fillId="11" fontId="3" numFmtId="0" xfId="0" applyBorder="1" applyFill="1" applyFont="1"/>
    <xf borderId="1" fillId="12" fontId="3" numFmtId="0" xfId="0" applyBorder="1" applyFill="1" applyFont="1"/>
    <xf borderId="1" fillId="13" fontId="3" numFmtId="0" xfId="0" applyBorder="1" applyFill="1" applyFont="1"/>
    <xf borderId="1" fillId="14" fontId="3" numFmtId="0" xfId="0" applyBorder="1" applyFill="1" applyFont="1"/>
    <xf borderId="0" fillId="0" fontId="1" numFmtId="0" xfId="0" applyAlignment="1" applyFont="1">
      <alignment/>
    </xf>
    <xf borderId="1" fillId="15" fontId="3" numFmtId="0" xfId="0" applyBorder="1" applyFill="1" applyFont="1"/>
    <xf borderId="1" fillId="16" fontId="3" numFmtId="0" xfId="0" applyBorder="1" applyFill="1" applyFont="1"/>
    <xf borderId="1" fillId="17" fontId="3" numFmtId="0" xfId="0" applyBorder="1" applyFill="1" applyFont="1"/>
    <xf borderId="1" fillId="18" fontId="3" numFmtId="0" xfId="0" applyBorder="1" applyFill="1" applyFont="1"/>
    <xf borderId="1" fillId="19" fontId="3" numFmtId="0" xfId="0" applyBorder="1" applyFill="1" applyFont="1"/>
    <xf borderId="1" fillId="20" fontId="3" numFmtId="0" xfId="0" applyBorder="1" applyFill="1" applyFont="1"/>
    <xf borderId="1" fillId="21" fontId="3" numFmtId="0" xfId="0" applyBorder="1" applyFill="1" applyFont="1"/>
    <xf borderId="1" fillId="22" fontId="3" numFmtId="0" xfId="0" applyBorder="1" applyFill="1" applyFont="1"/>
    <xf borderId="1" fillId="23" fontId="3" numFmtId="0" xfId="0" applyBorder="1" applyFill="1" applyFont="1"/>
    <xf borderId="1" fillId="24" fontId="3" numFmtId="0" xfId="0" applyBorder="1" applyFill="1" applyFont="1"/>
    <xf borderId="1" fillId="25" fontId="2" numFmtId="0" xfId="0" applyBorder="1" applyFill="1" applyFont="1"/>
    <xf borderId="1" fillId="26" fontId="2" numFmtId="0" xfId="0" applyBorder="1" applyFill="1" applyFont="1"/>
    <xf borderId="1" fillId="27" fontId="3" numFmtId="0" xfId="0" applyBorder="1" applyFill="1" applyFont="1"/>
    <xf borderId="1" fillId="28" fontId="3" numFmtId="0" xfId="0" applyBorder="1" applyFill="1" applyFont="1"/>
    <xf borderId="1" fillId="29" fontId="3" numFmtId="0" xfId="0" applyBorder="1" applyFill="1" applyFont="1"/>
    <xf borderId="1" fillId="30" fontId="3" numFmtId="0" xfId="0" applyBorder="1" applyFill="1" applyFont="1"/>
    <xf borderId="1" fillId="31" fontId="2" numFmtId="0" xfId="0" applyBorder="1" applyFill="1" applyFont="1"/>
    <xf borderId="1" fillId="32" fontId="2" numFmtId="0" xfId="0" applyBorder="1" applyFill="1" applyFont="1"/>
    <xf borderId="1" fillId="33" fontId="2" numFmtId="0" xfId="0" applyBorder="1" applyFill="1" applyFont="1"/>
    <xf borderId="1" fillId="34" fontId="2" numFmtId="0" xfId="0" applyBorder="1" applyFill="1" applyFont="1"/>
    <xf borderId="1" fillId="35" fontId="2" numFmtId="0" xfId="0" applyBorder="1" applyFill="1" applyFont="1"/>
    <xf borderId="1" fillId="36" fontId="2" numFmtId="0" xfId="0" applyBorder="1" applyFill="1" applyFont="1"/>
    <xf borderId="1" fillId="37" fontId="2" numFmtId="0" xfId="0" applyBorder="1" applyFill="1" applyFont="1"/>
    <xf borderId="1" fillId="38" fontId="2" numFmtId="0" xfId="0" applyBorder="1" applyFill="1" applyFont="1"/>
    <xf borderId="1" fillId="39" fontId="2" numFmtId="0" xfId="0" applyBorder="1" applyFill="1" applyFont="1"/>
    <xf borderId="1" fillId="40" fontId="2" numFmtId="0" xfId="0" applyBorder="1" applyFill="1" applyFont="1"/>
    <xf borderId="1" fillId="41" fontId="2" numFmtId="0" xfId="0" applyBorder="1" applyFill="1" applyFont="1"/>
    <xf borderId="1" fillId="42" fontId="2" numFmtId="0" xfId="0" applyBorder="1" applyFill="1" applyFont="1"/>
    <xf borderId="0" fillId="0" fontId="1" numFmtId="165" xfId="0" applyAlignment="1" applyFont="1" applyNumberFormat="1">
      <alignment/>
    </xf>
    <xf borderId="1" fillId="43" fontId="2" numFmtId="0" xfId="0" applyBorder="1" applyFill="1" applyFont="1"/>
    <xf borderId="1" fillId="44" fontId="2" numFmtId="0" xfId="0" applyBorder="1" applyFill="1" applyFont="1"/>
    <xf borderId="1" fillId="45" fontId="2" numFmtId="0" xfId="0" applyBorder="1" applyFill="1" applyFont="1"/>
    <xf borderId="1" fillId="46" fontId="2" numFmtId="0" xfId="0" applyBorder="1" applyFill="1" applyFont="1"/>
    <xf borderId="1" fillId="47" fontId="2" numFmtId="0" xfId="0" applyBorder="1" applyFill="1" applyFont="1"/>
    <xf borderId="1" fillId="48" fontId="2" numFmtId="0" xfId="0" applyBorder="1" applyFill="1" applyFont="1"/>
    <xf borderId="1" fillId="49" fontId="2" numFmtId="0" xfId="0" applyBorder="1" applyFill="1" applyFont="1"/>
    <xf borderId="1" fillId="50" fontId="2" numFmtId="0" xfId="0" applyBorder="1" applyFill="1" applyFont="1"/>
    <xf borderId="1" fillId="51" fontId="2" numFmtId="0" xfId="0" applyBorder="1" applyFill="1" applyFont="1"/>
    <xf borderId="1" fillId="52" fontId="2" numFmtId="0" xfId="0" applyBorder="1" applyFill="1" applyFont="1"/>
    <xf borderId="1" fillId="53" fontId="2" numFmtId="0" xfId="0" applyBorder="1" applyFill="1" applyFont="1"/>
    <xf borderId="1" fillId="54" fontId="2" numFmtId="0" xfId="0" applyBorder="1" applyFill="1" applyFont="1"/>
    <xf borderId="1" fillId="55" fontId="2" numFmtId="0" xfId="0" applyBorder="1" applyFill="1" applyFont="1"/>
    <xf borderId="1" fillId="56" fontId="2" numFmtId="0" xfId="0" applyBorder="1" applyFill="1" applyFont="1"/>
    <xf borderId="1" fillId="57" fontId="2" numFmtId="0" xfId="0" applyBorder="1" applyFill="1" applyFont="1"/>
    <xf borderId="1" fillId="58" fontId="2" numFmtId="0" xfId="0" applyBorder="1" applyFill="1" applyFont="1"/>
    <xf borderId="1" fillId="59" fontId="2" numFmtId="0" xfId="0" applyBorder="1" applyFill="1" applyFont="1"/>
    <xf borderId="1" fillId="60" fontId="2" numFmtId="0" xfId="0" applyBorder="1" applyFill="1" applyFont="1"/>
    <xf borderId="1" fillId="61" fontId="2" numFmtId="0" xfId="0" applyBorder="1" applyFill="1" applyFont="1"/>
    <xf borderId="1" fillId="62" fontId="2" numFmtId="0" xfId="0" applyBorder="1" applyFill="1" applyFont="1"/>
    <xf borderId="1" fillId="63" fontId="2" numFmtId="0" xfId="0" applyBorder="1" applyFill="1" applyFont="1"/>
    <xf borderId="1" fillId="64" fontId="2" numFmtId="0" xfId="0" applyBorder="1" applyFill="1" applyFont="1"/>
    <xf borderId="1" fillId="65" fontId="2" numFmtId="0" xfId="0" applyBorder="1" applyFill="1" applyFont="1"/>
    <xf borderId="1" fillId="66" fontId="2" numFmtId="0" xfId="0" applyBorder="1" applyFill="1" applyFont="1"/>
    <xf borderId="1" fillId="67" fontId="2" numFmtId="0" xfId="0" applyBorder="1" applyFill="1" applyFont="1"/>
    <xf borderId="1" fillId="68" fontId="2" numFmtId="0" xfId="0" applyBorder="1" applyFill="1" applyFont="1"/>
    <xf borderId="1" fillId="69" fontId="2" numFmtId="0" xfId="0" applyBorder="1" applyFill="1" applyFont="1"/>
    <xf borderId="1" fillId="70" fontId="2" numFmtId="0" xfId="0" applyBorder="1" applyFill="1" applyFont="1"/>
    <xf borderId="1" fillId="71" fontId="2" numFmtId="0" xfId="0" applyBorder="1" applyFill="1" applyFont="1"/>
    <xf borderId="1" fillId="72" fontId="2" numFmtId="0" xfId="0" applyBorder="1" applyFill="1" applyFont="1"/>
    <xf borderId="1" fillId="73" fontId="2" numFmtId="0" xfId="0" applyBorder="1" applyFill="1" applyFont="1"/>
    <xf borderId="1" fillId="74" fontId="2" numFmtId="0" xfId="0" applyBorder="1" applyFill="1" applyFont="1"/>
    <xf borderId="1" fillId="75" fontId="2" numFmtId="0" xfId="0" applyBorder="1" applyFill="1" applyFont="1"/>
    <xf borderId="1" fillId="76" fontId="2" numFmtId="0" xfId="0" applyBorder="1" applyFill="1" applyFont="1"/>
    <xf borderId="1" fillId="77" fontId="2" numFmtId="0" xfId="0" applyBorder="1" applyFill="1" applyFont="1"/>
    <xf borderId="1" fillId="78" fontId="2" numFmtId="0" xfId="0" applyBorder="1" applyFill="1" applyFont="1"/>
    <xf borderId="1" fillId="79" fontId="2" numFmtId="0" xfId="0" applyBorder="1" applyFill="1" applyFont="1"/>
    <xf borderId="1" fillId="80" fontId="2" numFmtId="0" xfId="0" applyBorder="1" applyFill="1" applyFont="1"/>
    <xf borderId="1" fillId="81" fontId="2" numFmtId="0" xfId="0" applyBorder="1" applyFill="1" applyFont="1"/>
    <xf borderId="1" fillId="82" fontId="2" numFmtId="0" xfId="0" applyBorder="1" applyFill="1" applyFont="1"/>
    <xf borderId="1" fillId="83" fontId="2" numFmtId="0" xfId="0" applyBorder="1" applyFill="1" applyFont="1"/>
    <xf borderId="1" fillId="84" fontId="2" numFmtId="0" xfId="0" applyBorder="1" applyFill="1" applyFont="1"/>
    <xf borderId="1" fillId="85" fontId="2" numFmtId="0" xfId="0" applyBorder="1" applyFill="1" applyFont="1"/>
    <xf borderId="1" fillId="86" fontId="2" numFmtId="0" xfId="0" applyBorder="1" applyFill="1" applyFont="1"/>
    <xf borderId="1" fillId="87" fontId="2" numFmtId="0" xfId="0" applyBorder="1" applyFill="1" applyFont="1"/>
    <xf borderId="1" fillId="88" fontId="2" numFmtId="0" xfId="0" applyBorder="1" applyFill="1" applyFont="1"/>
    <xf borderId="1" fillId="89" fontId="2" numFmtId="0" xfId="0" applyBorder="1" applyFill="1" applyFont="1"/>
    <xf borderId="1" fillId="90" fontId="2" numFmtId="0" xfId="0" applyBorder="1" applyFill="1" applyFont="1"/>
    <xf borderId="1" fillId="91" fontId="2" numFmtId="0" xfId="0" applyBorder="1" applyFill="1" applyFont="1"/>
    <xf borderId="1" fillId="92" fontId="2" numFmtId="0" xfId="0" applyBorder="1" applyFill="1" applyFont="1"/>
    <xf borderId="1" fillId="93" fontId="2" numFmtId="0" xfId="0" applyBorder="1" applyFill="1" applyFont="1"/>
    <xf borderId="1" fillId="94" fontId="2" numFmtId="0" xfId="0" applyBorder="1" applyFill="1" applyFont="1"/>
    <xf borderId="1" fillId="95" fontId="2" numFmtId="0" xfId="0" applyBorder="1" applyFill="1" applyFont="1"/>
    <xf borderId="1" fillId="96" fontId="2" numFmtId="0" xfId="0" applyBorder="1" applyFill="1" applyFont="1"/>
    <xf borderId="11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13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1" fillId="97" fontId="2" numFmtId="0" xfId="0" applyBorder="1" applyFill="1" applyFont="1"/>
    <xf borderId="1" fillId="98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514350</xdr:colOff>
      <xdr:row>37</xdr:row>
      <xdr:rowOff>19050</xdr:rowOff>
    </xdr:from>
    <xdr:to>
      <xdr:col>10</xdr:col>
      <xdr:colOff>514350</xdr:colOff>
      <xdr:row>40</xdr:row>
      <xdr:rowOff>19050</xdr:rowOff>
    </xdr:to>
    <xdr:sp>
      <xdr:nvSpPr>
        <xdr:cNvPr id="3" name="Shape 3"/>
        <xdr:cNvSpPr/>
      </xdr:nvSpPr>
      <xdr:spPr>
        <a:xfrm>
          <a:off x="1228725" y="714375"/>
          <a:ext cx="942900" cy="5811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400"/>
            <a:t>Set Colors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4.43"/>
    <col customWidth="1" min="4" max="4" width="4.57"/>
    <col customWidth="1" min="5" max="6" width="4.0"/>
    <col customWidth="1" min="7" max="7" width="3.71"/>
    <col customWidth="1" min="13" max="13" width="15.86"/>
    <col customWidth="1" min="15" max="15" width="3.86"/>
    <col customWidth="1" min="16" max="16" width="3.71"/>
    <col customWidth="1" min="17" max="17" width="4.14"/>
  </cols>
  <sheetData>
    <row r="3">
      <c r="A3" s="1"/>
      <c r="B3" s="2" t="s">
        <v>0</v>
      </c>
      <c r="C3" s="3"/>
      <c r="D3" s="4"/>
      <c r="E3" s="2" t="s">
        <v>1</v>
      </c>
      <c r="F3" s="3"/>
      <c r="G3" s="4"/>
      <c r="H3" s="5"/>
      <c r="I3" s="2" t="s">
        <v>2</v>
      </c>
      <c r="J3" s="3"/>
      <c r="K3" s="4"/>
      <c r="L3" s="6"/>
      <c r="M3" s="7" t="s">
        <v>3</v>
      </c>
      <c r="N3" s="6"/>
      <c r="O3" s="7" t="s">
        <v>4</v>
      </c>
      <c r="P3" s="6"/>
      <c r="Q3" s="6"/>
      <c r="R3" s="6"/>
      <c r="S3" s="6"/>
      <c r="T3" s="6"/>
    </row>
    <row r="4">
      <c r="A4" s="8" t="s">
        <v>5</v>
      </c>
      <c r="B4" s="8" t="s">
        <v>6</v>
      </c>
      <c r="C4" s="8" t="s">
        <v>7</v>
      </c>
      <c r="D4" s="8" t="s">
        <v>8</v>
      </c>
      <c r="E4" s="8" t="s">
        <v>6</v>
      </c>
      <c r="F4" s="8" t="s">
        <v>7</v>
      </c>
      <c r="G4" s="2" t="s">
        <v>8</v>
      </c>
      <c r="H4" s="9"/>
      <c r="I4" s="10">
        <v>0.0</v>
      </c>
      <c r="J4" s="10">
        <v>0.0</v>
      </c>
      <c r="K4" s="11" t="s">
        <v>9</v>
      </c>
      <c r="L4" s="7" t="s">
        <v>5</v>
      </c>
      <c r="M4" s="7" t="s">
        <v>10</v>
      </c>
      <c r="N4" s="7" t="s">
        <v>11</v>
      </c>
      <c r="O4" s="7" t="s">
        <v>6</v>
      </c>
      <c r="P4" s="7" t="s">
        <v>7</v>
      </c>
      <c r="Q4" s="7" t="s">
        <v>8</v>
      </c>
      <c r="R4" s="7" t="s">
        <v>12</v>
      </c>
      <c r="S4" s="7"/>
      <c r="T4" s="6"/>
    </row>
    <row r="5">
      <c r="A5" s="12" t="s">
        <v>13</v>
      </c>
      <c r="B5" s="13" t="s">
        <v>14</v>
      </c>
      <c r="C5" s="13" t="s">
        <v>14</v>
      </c>
      <c r="D5" s="14" t="s">
        <v>14</v>
      </c>
      <c r="E5" s="15" t="str">
        <f t="shared" ref="E5:G5" si="1">if(hex2dec(B5)&lt;(HEX2DEC(value($J$5))/2), "00",DEC2HEX(QUANTIZE($J$4:$J$11,HEX2DEC(B5))))</f>
        <v>6D</v>
      </c>
      <c r="F5" s="15" t="str">
        <f t="shared" si="1"/>
        <v>6D</v>
      </c>
      <c r="G5" s="15" t="str">
        <f t="shared" si="1"/>
        <v>6D</v>
      </c>
      <c r="H5" s="9"/>
      <c r="I5" s="10">
        <v>1.0</v>
      </c>
      <c r="J5" s="10">
        <v>36.0</v>
      </c>
      <c r="K5" s="11" t="s">
        <v>15</v>
      </c>
      <c r="L5" s="16" t="str">
        <f t="shared" ref="L5:L56" si="5">A5</f>
        <v>0</v>
      </c>
      <c r="M5" s="17" t="str">
        <f t="shared" ref="M5:M56" si="6">"#"&amp;B5&amp;C5&amp;D5</f>
        <v>#757575</v>
      </c>
      <c r="N5" s="18" t="str">
        <f t="shared" ref="N5:N56" si="7">"#"&amp;E5&amp;F5&amp;G5</f>
        <v>#6D6D6D</v>
      </c>
      <c r="O5" s="19" t="str">
        <f t="shared" ref="O5:Q5" si="2">QUANTIZE_N($J$4:$J$11,HEX2DEC(B5))</f>
        <v>3</v>
      </c>
      <c r="P5" s="19" t="str">
        <f t="shared" si="2"/>
        <v>3</v>
      </c>
      <c r="Q5" s="19" t="str">
        <f t="shared" si="2"/>
        <v>3</v>
      </c>
      <c r="R5" s="20" t="str">
        <f t="shared" ref="R5:T5" si="3">TEXT(dec2BIN(O5),"000")</f>
        <v>011</v>
      </c>
      <c r="S5" s="20" t="str">
        <f t="shared" si="3"/>
        <v>011</v>
      </c>
      <c r="T5" s="20" t="str">
        <f t="shared" si="3"/>
        <v>011</v>
      </c>
    </row>
    <row r="6">
      <c r="A6" s="21" t="s">
        <v>16</v>
      </c>
      <c r="B6" s="22" t="s">
        <v>17</v>
      </c>
      <c r="C6" s="22" t="s">
        <v>18</v>
      </c>
      <c r="D6" s="23" t="s">
        <v>19</v>
      </c>
      <c r="E6" s="24" t="str">
        <f t="shared" ref="E6:G6" si="4">if(hex2dec(B6)&lt;(HEX2DEC(value($J$5))/2), "00",DEC2HEX(QUANTIZE($J$4:$J$11,HEX2DEC(B6))))</f>
        <v>24</v>
      </c>
      <c r="F6" s="24" t="str">
        <f t="shared" si="4"/>
        <v>24</v>
      </c>
      <c r="G6" s="24" t="str">
        <f t="shared" si="4"/>
        <v>92</v>
      </c>
      <c r="H6" s="9"/>
      <c r="I6" s="10">
        <v>2.0</v>
      </c>
      <c r="J6" s="10">
        <v>73.0</v>
      </c>
      <c r="K6" s="11" t="s">
        <v>20</v>
      </c>
      <c r="L6" s="16" t="str">
        <f t="shared" si="5"/>
        <v>1</v>
      </c>
      <c r="M6" s="25" t="str">
        <f t="shared" si="6"/>
        <v>#271B8F</v>
      </c>
      <c r="N6" s="26" t="str">
        <f t="shared" si="7"/>
        <v>#242492</v>
      </c>
      <c r="O6" s="19" t="str">
        <f t="shared" ref="O6:Q6" si="8">QUANTIZE_N($J$4:$J$11,HEX2DEC(B6))</f>
        <v>1</v>
      </c>
      <c r="P6" s="19" t="str">
        <f t="shared" si="8"/>
        <v>1</v>
      </c>
      <c r="Q6" s="19" t="str">
        <f t="shared" si="8"/>
        <v>4</v>
      </c>
      <c r="R6" s="20" t="str">
        <f t="shared" ref="R6:T6" si="9">TEXT(dec2BIN(O6),"000")</f>
        <v>001</v>
      </c>
      <c r="S6" s="20" t="str">
        <f t="shared" si="9"/>
        <v>001</v>
      </c>
      <c r="T6" s="20" t="str">
        <f t="shared" si="9"/>
        <v>100</v>
      </c>
    </row>
    <row r="7">
      <c r="A7" s="21" t="s">
        <v>21</v>
      </c>
      <c r="B7" s="22" t="s">
        <v>9</v>
      </c>
      <c r="C7" s="22" t="s">
        <v>9</v>
      </c>
      <c r="D7" s="23" t="s">
        <v>22</v>
      </c>
      <c r="E7" s="24" t="str">
        <f t="shared" ref="E7:G7" si="10">if(hex2dec(B7)&lt;(HEX2DEC(value($J$5))/2), "00",DEC2HEX(QUANTIZE($J$4:$J$11,HEX2DEC(B7))))</f>
        <v>00</v>
      </c>
      <c r="F7" s="24" t="str">
        <f t="shared" si="10"/>
        <v>00</v>
      </c>
      <c r="G7" s="24" t="str">
        <f t="shared" si="10"/>
        <v>B6</v>
      </c>
      <c r="H7" s="9"/>
      <c r="I7" s="10">
        <v>3.0</v>
      </c>
      <c r="J7" s="10">
        <v>109.0</v>
      </c>
      <c r="K7" s="11" t="s">
        <v>23</v>
      </c>
      <c r="L7" s="16" t="str">
        <f t="shared" si="5"/>
        <v>2</v>
      </c>
      <c r="M7" s="27" t="str">
        <f t="shared" si="6"/>
        <v>#0000AB</v>
      </c>
      <c r="N7" s="28" t="str">
        <f t="shared" si="7"/>
        <v>#0000B6</v>
      </c>
      <c r="O7" s="19" t="str">
        <f t="shared" ref="O7:Q7" si="11">QUANTIZE_N($J$4:$J$11,HEX2DEC(B7))</f>
        <v>0</v>
      </c>
      <c r="P7" s="19" t="str">
        <f t="shared" si="11"/>
        <v>0</v>
      </c>
      <c r="Q7" s="19" t="str">
        <f t="shared" si="11"/>
        <v>5</v>
      </c>
      <c r="R7" s="20" t="str">
        <f t="shared" ref="R7:T7" si="12">TEXT(dec2BIN(O7),"000")</f>
        <v>000</v>
      </c>
      <c r="S7" s="20" t="str">
        <f t="shared" si="12"/>
        <v>000</v>
      </c>
      <c r="T7" s="20" t="str">
        <f t="shared" si="12"/>
        <v>101</v>
      </c>
    </row>
    <row r="8">
      <c r="A8" s="21" t="s">
        <v>24</v>
      </c>
      <c r="B8" s="22" t="s">
        <v>25</v>
      </c>
      <c r="C8" s="22" t="s">
        <v>9</v>
      </c>
      <c r="D8" s="23" t="s">
        <v>26</v>
      </c>
      <c r="E8" s="24" t="str">
        <f t="shared" ref="E8:G8" si="13">if(hex2dec(B8)&lt;(HEX2DEC(value($J$5))/2), "00",DEC2HEX(QUANTIZE($J$4:$J$11,HEX2DEC(B8))))</f>
        <v>49</v>
      </c>
      <c r="F8" s="24" t="str">
        <f t="shared" si="13"/>
        <v>00</v>
      </c>
      <c r="G8" s="24" t="str">
        <f t="shared" si="13"/>
        <v>92</v>
      </c>
      <c r="H8" s="9"/>
      <c r="I8" s="10">
        <v>4.0</v>
      </c>
      <c r="J8" s="10">
        <v>146.0</v>
      </c>
      <c r="K8" s="11" t="s">
        <v>27</v>
      </c>
      <c r="L8" s="16" t="str">
        <f t="shared" si="5"/>
        <v>3</v>
      </c>
      <c r="M8" s="29" t="str">
        <f t="shared" si="6"/>
        <v>#47009F</v>
      </c>
      <c r="N8" s="30" t="str">
        <f t="shared" si="7"/>
        <v>#490092</v>
      </c>
      <c r="O8" s="19" t="str">
        <f t="shared" ref="O8:Q8" si="14">QUANTIZE_N($J$4:$J$11,HEX2DEC(B8))</f>
        <v>2</v>
      </c>
      <c r="P8" s="19" t="str">
        <f t="shared" si="14"/>
        <v>0</v>
      </c>
      <c r="Q8" s="19" t="str">
        <f t="shared" si="14"/>
        <v>4</v>
      </c>
      <c r="R8" s="20" t="str">
        <f t="shared" ref="R8:T8" si="15">TEXT(dec2BIN(O8),"000")</f>
        <v>010</v>
      </c>
      <c r="S8" s="20" t="str">
        <f t="shared" si="15"/>
        <v>000</v>
      </c>
      <c r="T8" s="20" t="str">
        <f t="shared" si="15"/>
        <v>100</v>
      </c>
    </row>
    <row r="9">
      <c r="A9" s="21" t="s">
        <v>28</v>
      </c>
      <c r="B9" s="22" t="s">
        <v>19</v>
      </c>
      <c r="C9" s="22" t="s">
        <v>9</v>
      </c>
      <c r="D9" s="23" t="s">
        <v>29</v>
      </c>
      <c r="E9" s="24" t="str">
        <f t="shared" ref="E9:G9" si="16">if(hex2dec(B9)&lt;(HEX2DEC(value($J$5))/2), "00",DEC2HEX(QUANTIZE($J$4:$J$11,HEX2DEC(B9))))</f>
        <v>92</v>
      </c>
      <c r="F9" s="24" t="str">
        <f t="shared" si="16"/>
        <v>00</v>
      </c>
      <c r="G9" s="24" t="str">
        <f t="shared" si="16"/>
        <v>6D</v>
      </c>
      <c r="H9" s="9"/>
      <c r="I9" s="10">
        <v>5.0</v>
      </c>
      <c r="J9" s="10">
        <v>182.0</v>
      </c>
      <c r="K9" s="11" t="s">
        <v>30</v>
      </c>
      <c r="L9" s="16" t="str">
        <f t="shared" si="5"/>
        <v>4</v>
      </c>
      <c r="M9" s="31" t="str">
        <f t="shared" si="6"/>
        <v>#8F0077</v>
      </c>
      <c r="N9" s="32" t="str">
        <f t="shared" si="7"/>
        <v>#92006D</v>
      </c>
      <c r="O9" s="19" t="str">
        <f t="shared" ref="O9:Q9" si="17">QUANTIZE_N($J$4:$J$11,HEX2DEC(B9))</f>
        <v>4</v>
      </c>
      <c r="P9" s="19" t="str">
        <f t="shared" si="17"/>
        <v>0</v>
      </c>
      <c r="Q9" s="19" t="str">
        <f t="shared" si="17"/>
        <v>3</v>
      </c>
      <c r="R9" s="20" t="str">
        <f t="shared" ref="R9:T9" si="18">TEXT(dec2BIN(O9),"000")</f>
        <v>100</v>
      </c>
      <c r="S9" s="20" t="str">
        <f t="shared" si="18"/>
        <v>000</v>
      </c>
      <c r="T9" s="20" t="str">
        <f t="shared" si="18"/>
        <v>011</v>
      </c>
    </row>
    <row r="10">
      <c r="A10" s="21" t="s">
        <v>31</v>
      </c>
      <c r="B10" s="22" t="s">
        <v>22</v>
      </c>
      <c r="C10" s="22" t="s">
        <v>9</v>
      </c>
      <c r="D10" s="23" t="s">
        <v>32</v>
      </c>
      <c r="E10" s="24" t="str">
        <f t="shared" ref="E10:G10" si="19">if(hex2dec(B10)&lt;(HEX2DEC(value($J$5))/2), "00",DEC2HEX(QUANTIZE($J$4:$J$11,HEX2DEC(B10))))</f>
        <v>B6</v>
      </c>
      <c r="F10" s="24" t="str">
        <f t="shared" si="19"/>
        <v>00</v>
      </c>
      <c r="G10" s="24" t="str">
        <f t="shared" si="19"/>
        <v>00</v>
      </c>
      <c r="H10" s="9"/>
      <c r="I10" s="10">
        <v>6.0</v>
      </c>
      <c r="J10" s="10">
        <v>219.0</v>
      </c>
      <c r="K10" s="11" t="s">
        <v>33</v>
      </c>
      <c r="L10" s="16" t="str">
        <f t="shared" si="5"/>
        <v>5</v>
      </c>
      <c r="M10" s="33" t="str">
        <f t="shared" si="6"/>
        <v>#AB0013</v>
      </c>
      <c r="N10" s="34" t="str">
        <f t="shared" si="7"/>
        <v>#B60000</v>
      </c>
      <c r="O10" s="19" t="str">
        <f t="shared" ref="O10:Q10" si="20">QUANTIZE_N($J$4:$J$11,HEX2DEC(B10))</f>
        <v>5</v>
      </c>
      <c r="P10" s="19" t="str">
        <f t="shared" si="20"/>
        <v>0</v>
      </c>
      <c r="Q10" s="19" t="str">
        <f t="shared" si="20"/>
        <v>1</v>
      </c>
      <c r="R10" s="20" t="str">
        <f t="shared" ref="R10:T10" si="21">TEXT(dec2BIN(O10),"000")</f>
        <v>101</v>
      </c>
      <c r="S10" s="20" t="str">
        <f t="shared" si="21"/>
        <v>000</v>
      </c>
      <c r="T10" s="20" t="str">
        <f t="shared" si="21"/>
        <v>001</v>
      </c>
    </row>
    <row r="11">
      <c r="A11" s="21" t="s">
        <v>34</v>
      </c>
      <c r="B11" s="22" t="s">
        <v>35</v>
      </c>
      <c r="C11" s="22" t="s">
        <v>9</v>
      </c>
      <c r="D11" s="23" t="s">
        <v>9</v>
      </c>
      <c r="E11" s="24" t="str">
        <f t="shared" ref="E11:G11" si="22">if(hex2dec(B11)&lt;(HEX2DEC(value($J$5))/2), "00",DEC2HEX(QUANTIZE($J$4:$J$11,HEX2DEC(B11))))</f>
        <v>B6</v>
      </c>
      <c r="F11" s="24" t="str">
        <f t="shared" si="22"/>
        <v>00</v>
      </c>
      <c r="G11" s="24" t="str">
        <f t="shared" si="22"/>
        <v>00</v>
      </c>
      <c r="H11" s="9"/>
      <c r="I11" s="10">
        <v>7.0</v>
      </c>
      <c r="J11" s="10">
        <v>255.0</v>
      </c>
      <c r="K11" s="11" t="s">
        <v>36</v>
      </c>
      <c r="L11" s="16" t="str">
        <f t="shared" si="5"/>
        <v>6</v>
      </c>
      <c r="M11" s="35" t="str">
        <f t="shared" si="6"/>
        <v>#A70000</v>
      </c>
      <c r="N11" s="34" t="str">
        <f t="shared" si="7"/>
        <v>#B60000</v>
      </c>
      <c r="O11" s="19" t="str">
        <f t="shared" ref="O11:Q11" si="23">QUANTIZE_N($J$4:$J$11,HEX2DEC(B11))</f>
        <v>5</v>
      </c>
      <c r="P11" s="19" t="str">
        <f t="shared" si="23"/>
        <v>0</v>
      </c>
      <c r="Q11" s="19" t="str">
        <f t="shared" si="23"/>
        <v>0</v>
      </c>
      <c r="R11" s="20" t="str">
        <f t="shared" ref="R11:T11" si="24">TEXT(dec2BIN(O11),"000")</f>
        <v>101</v>
      </c>
      <c r="S11" s="20" t="str">
        <f t="shared" si="24"/>
        <v>000</v>
      </c>
      <c r="T11" s="20" t="str">
        <f t="shared" si="24"/>
        <v>000</v>
      </c>
    </row>
    <row r="12">
      <c r="A12" s="21" t="s">
        <v>37</v>
      </c>
      <c r="B12" s="22" t="s">
        <v>38</v>
      </c>
      <c r="C12" s="22" t="s">
        <v>39</v>
      </c>
      <c r="D12" s="23" t="s">
        <v>9</v>
      </c>
      <c r="E12" s="24" t="str">
        <f t="shared" ref="E12:G12" si="25">if(hex2dec(B12)&lt;(HEX2DEC(value($J$5))/2), "00",DEC2HEX(QUANTIZE($J$4:$J$11,HEX2DEC(B12))))</f>
        <v>6D</v>
      </c>
      <c r="F12" s="24" t="str">
        <f t="shared" si="25"/>
        <v>00</v>
      </c>
      <c r="G12" s="24" t="str">
        <f t="shared" si="25"/>
        <v>00</v>
      </c>
      <c r="H12" s="9"/>
      <c r="I12" s="36"/>
      <c r="J12" s="36"/>
      <c r="K12" s="36"/>
      <c r="L12" s="16" t="str">
        <f t="shared" si="5"/>
        <v>7</v>
      </c>
      <c r="M12" s="37" t="str">
        <f t="shared" si="6"/>
        <v>#7F0B00</v>
      </c>
      <c r="N12" s="38" t="str">
        <f t="shared" si="7"/>
        <v>#6D0000</v>
      </c>
      <c r="O12" s="19" t="str">
        <f t="shared" ref="O12:Q12" si="26">QUANTIZE_N($J$4:$J$11,HEX2DEC(B12))</f>
        <v>3</v>
      </c>
      <c r="P12" s="19" t="str">
        <f t="shared" si="26"/>
        <v>0</v>
      </c>
      <c r="Q12" s="19" t="str">
        <f t="shared" si="26"/>
        <v>0</v>
      </c>
      <c r="R12" s="20" t="str">
        <f t="shared" ref="R12:T12" si="27">TEXT(dec2BIN(O12),"000")</f>
        <v>011</v>
      </c>
      <c r="S12" s="20" t="str">
        <f t="shared" si="27"/>
        <v>000</v>
      </c>
      <c r="T12" s="20" t="str">
        <f t="shared" si="27"/>
        <v>000</v>
      </c>
    </row>
    <row r="13">
      <c r="A13" s="21" t="s">
        <v>40</v>
      </c>
      <c r="B13" s="22" t="s">
        <v>41</v>
      </c>
      <c r="C13" s="22" t="s">
        <v>42</v>
      </c>
      <c r="D13" s="23" t="s">
        <v>9</v>
      </c>
      <c r="E13" s="24" t="str">
        <f t="shared" ref="E13:G13" si="28">if(hex2dec(B13)&lt;(HEX2DEC(value($J$5))/2), "00",DEC2HEX(QUANTIZE($J$4:$J$11,HEX2DEC(B13))))</f>
        <v>49</v>
      </c>
      <c r="F13" s="24" t="str">
        <f t="shared" si="28"/>
        <v>24</v>
      </c>
      <c r="G13" s="24" t="str">
        <f t="shared" si="28"/>
        <v>00</v>
      </c>
      <c r="H13" s="9"/>
      <c r="I13" s="36"/>
      <c r="J13" s="36"/>
      <c r="K13" s="36"/>
      <c r="L13" s="16" t="str">
        <f t="shared" si="5"/>
        <v>8</v>
      </c>
      <c r="M13" s="39" t="str">
        <f t="shared" si="6"/>
        <v>#432F00</v>
      </c>
      <c r="N13" s="40" t="str">
        <f t="shared" si="7"/>
        <v>#492400</v>
      </c>
      <c r="O13" s="19" t="str">
        <f t="shared" ref="O13:Q13" si="29">QUANTIZE_N($J$4:$J$11,HEX2DEC(B13))</f>
        <v>2</v>
      </c>
      <c r="P13" s="19" t="str">
        <f t="shared" si="29"/>
        <v>1</v>
      </c>
      <c r="Q13" s="19" t="str">
        <f t="shared" si="29"/>
        <v>0</v>
      </c>
      <c r="R13" s="20" t="str">
        <f t="shared" ref="R13:T13" si="30">TEXT(dec2BIN(O13),"000")</f>
        <v>010</v>
      </c>
      <c r="S13" s="20" t="str">
        <f t="shared" si="30"/>
        <v>001</v>
      </c>
      <c r="T13" s="20" t="str">
        <f t="shared" si="30"/>
        <v>000</v>
      </c>
    </row>
    <row r="14">
      <c r="A14" s="21" t="s">
        <v>43</v>
      </c>
      <c r="B14" s="22" t="s">
        <v>9</v>
      </c>
      <c r="C14" s="22" t="s">
        <v>25</v>
      </c>
      <c r="D14" s="23" t="s">
        <v>9</v>
      </c>
      <c r="E14" s="24" t="str">
        <f t="shared" ref="E14:G14" si="31">if(hex2dec(B14)&lt;(HEX2DEC(value($J$5))/2), "00",DEC2HEX(QUANTIZE($J$4:$J$11,HEX2DEC(B14))))</f>
        <v>00</v>
      </c>
      <c r="F14" s="24" t="str">
        <f t="shared" si="31"/>
        <v>49</v>
      </c>
      <c r="G14" s="24" t="str">
        <f t="shared" si="31"/>
        <v>00</v>
      </c>
      <c r="H14" s="9"/>
      <c r="I14" s="36"/>
      <c r="J14" s="36"/>
      <c r="K14" s="36"/>
      <c r="L14" s="16" t="str">
        <f t="shared" si="5"/>
        <v>9</v>
      </c>
      <c r="M14" s="41" t="str">
        <f t="shared" si="6"/>
        <v>#004700</v>
      </c>
      <c r="N14" s="42" t="str">
        <f t="shared" si="7"/>
        <v>#004900</v>
      </c>
      <c r="O14" s="19" t="str">
        <f t="shared" ref="O14:Q14" si="32">QUANTIZE_N($J$4:$J$11,HEX2DEC(B14))</f>
        <v>0</v>
      </c>
      <c r="P14" s="19" t="str">
        <f t="shared" si="32"/>
        <v>2</v>
      </c>
      <c r="Q14" s="19" t="str">
        <f t="shared" si="32"/>
        <v>0</v>
      </c>
      <c r="R14" s="20" t="str">
        <f t="shared" ref="R14:T14" si="33">TEXT(dec2BIN(O14),"000")</f>
        <v>000</v>
      </c>
      <c r="S14" s="20" t="str">
        <f t="shared" si="33"/>
        <v>010</v>
      </c>
      <c r="T14" s="20" t="str">
        <f t="shared" si="33"/>
        <v>000</v>
      </c>
    </row>
    <row r="15">
      <c r="A15" s="21" t="s">
        <v>44</v>
      </c>
      <c r="B15" s="22" t="s">
        <v>9</v>
      </c>
      <c r="C15" s="22" t="s">
        <v>45</v>
      </c>
      <c r="D15" s="23" t="s">
        <v>9</v>
      </c>
      <c r="E15" s="24" t="str">
        <f t="shared" ref="E15:G15" si="34">if(hex2dec(B15)&lt;(HEX2DEC(value($J$5))/2), "00",DEC2HEX(QUANTIZE($J$4:$J$11,HEX2DEC(B15))))</f>
        <v>00</v>
      </c>
      <c r="F15" s="24" t="str">
        <f t="shared" si="34"/>
        <v>49</v>
      </c>
      <c r="G15" s="24" t="str">
        <f t="shared" si="34"/>
        <v>00</v>
      </c>
      <c r="H15" s="9"/>
      <c r="I15" s="5"/>
      <c r="J15" s="36"/>
      <c r="K15" s="36"/>
      <c r="L15" s="16" t="str">
        <f t="shared" si="5"/>
        <v>0A</v>
      </c>
      <c r="M15" s="43" t="str">
        <f t="shared" si="6"/>
        <v>#005100</v>
      </c>
      <c r="N15" s="42" t="str">
        <f t="shared" si="7"/>
        <v>#004900</v>
      </c>
      <c r="O15" s="19" t="str">
        <f t="shared" ref="O15:Q15" si="35">QUANTIZE_N($J$4:$J$11,HEX2DEC(B15))</f>
        <v>0</v>
      </c>
      <c r="P15" s="19" t="str">
        <f t="shared" si="35"/>
        <v>2</v>
      </c>
      <c r="Q15" s="19" t="str">
        <f t="shared" si="35"/>
        <v>0</v>
      </c>
      <c r="R15" s="20" t="str">
        <f t="shared" ref="R15:T15" si="36">TEXT(dec2BIN(O15),"000")</f>
        <v>000</v>
      </c>
      <c r="S15" s="20" t="str">
        <f t="shared" si="36"/>
        <v>010</v>
      </c>
      <c r="T15" s="20" t="str">
        <f t="shared" si="36"/>
        <v>000</v>
      </c>
    </row>
    <row r="16">
      <c r="A16" s="21" t="s">
        <v>39</v>
      </c>
      <c r="B16" s="22" t="s">
        <v>9</v>
      </c>
      <c r="C16" s="22" t="s">
        <v>46</v>
      </c>
      <c r="D16" s="23" t="s">
        <v>47</v>
      </c>
      <c r="E16" s="24" t="str">
        <f t="shared" ref="E16:G16" si="37">if(hex2dec(B16)&lt;(HEX2DEC(value($J$5))/2), "00",DEC2HEX(QUANTIZE($J$4:$J$11,HEX2DEC(B16))))</f>
        <v>00</v>
      </c>
      <c r="F16" s="24" t="str">
        <f t="shared" si="37"/>
        <v>49</v>
      </c>
      <c r="G16" s="24" t="str">
        <f t="shared" si="37"/>
        <v>00</v>
      </c>
      <c r="H16" s="9"/>
      <c r="I16" s="5"/>
      <c r="J16" s="36"/>
      <c r="K16" s="36"/>
      <c r="L16" s="16" t="str">
        <f t="shared" si="5"/>
        <v>0B</v>
      </c>
      <c r="M16" s="44" t="str">
        <f t="shared" si="6"/>
        <v>#003F17</v>
      </c>
      <c r="N16" s="42" t="str">
        <f t="shared" si="7"/>
        <v>#004900</v>
      </c>
      <c r="O16" s="19" t="str">
        <f t="shared" ref="O16:Q16" si="38">QUANTIZE_N($J$4:$J$11,HEX2DEC(B16))</f>
        <v>0</v>
      </c>
      <c r="P16" s="19" t="str">
        <f t="shared" si="38"/>
        <v>2</v>
      </c>
      <c r="Q16" s="19" t="str">
        <f t="shared" si="38"/>
        <v>1</v>
      </c>
      <c r="R16" s="20" t="str">
        <f t="shared" ref="R16:T16" si="39">TEXT(dec2BIN(O16),"000")</f>
        <v>000</v>
      </c>
      <c r="S16" s="20" t="str">
        <f t="shared" si="39"/>
        <v>010</v>
      </c>
      <c r="T16" s="20" t="str">
        <f t="shared" si="39"/>
        <v>001</v>
      </c>
    </row>
    <row r="17">
      <c r="A17" s="21" t="s">
        <v>48</v>
      </c>
      <c r="B17" s="22" t="s">
        <v>18</v>
      </c>
      <c r="C17" s="22" t="s">
        <v>46</v>
      </c>
      <c r="D17" s="23" t="s">
        <v>49</v>
      </c>
      <c r="E17" s="24" t="str">
        <f t="shared" ref="E17:G17" si="40">if(hex2dec(B17)&lt;(HEX2DEC(value($J$5))/2), "00",DEC2HEX(QUANTIZE($J$4:$J$11,HEX2DEC(B17))))</f>
        <v>24</v>
      </c>
      <c r="F17" s="24" t="str">
        <f t="shared" si="40"/>
        <v>49</v>
      </c>
      <c r="G17" s="24" t="str">
        <f t="shared" si="40"/>
        <v>6D</v>
      </c>
      <c r="H17" s="9"/>
      <c r="I17" s="5"/>
      <c r="J17" s="36"/>
      <c r="K17" s="36"/>
      <c r="L17" s="16" t="str">
        <f t="shared" si="5"/>
        <v>0C</v>
      </c>
      <c r="M17" s="45" t="str">
        <f t="shared" si="6"/>
        <v>#1B3F5F</v>
      </c>
      <c r="N17" s="46" t="str">
        <f t="shared" si="7"/>
        <v>#24496D</v>
      </c>
      <c r="O17" s="19" t="str">
        <f t="shared" ref="O17:Q17" si="41">QUANTIZE_N($J$4:$J$11,HEX2DEC(B17))</f>
        <v>1</v>
      </c>
      <c r="P17" s="19" t="str">
        <f t="shared" si="41"/>
        <v>2</v>
      </c>
      <c r="Q17" s="19" t="str">
        <f t="shared" si="41"/>
        <v>3</v>
      </c>
      <c r="R17" s="20" t="str">
        <f t="shared" ref="R17:T17" si="42">TEXT(dec2BIN(O17),"000")</f>
        <v>001</v>
      </c>
      <c r="S17" s="20" t="str">
        <f t="shared" si="42"/>
        <v>010</v>
      </c>
      <c r="T17" s="20" t="str">
        <f t="shared" si="42"/>
        <v>011</v>
      </c>
    </row>
    <row r="18">
      <c r="A18" s="21" t="s">
        <v>50</v>
      </c>
      <c r="B18" s="22" t="s">
        <v>51</v>
      </c>
      <c r="C18" s="22" t="s">
        <v>51</v>
      </c>
      <c r="D18" s="23" t="s">
        <v>51</v>
      </c>
      <c r="E18" s="24" t="str">
        <f t="shared" ref="E18:G18" si="43">if(hex2dec(B18)&lt;(HEX2DEC(value($J$5))/2), "00",DEC2HEX(QUANTIZE($J$4:$J$11,HEX2DEC(B18))))</f>
        <v>B6</v>
      </c>
      <c r="F18" s="24" t="str">
        <f t="shared" si="43"/>
        <v>B6</v>
      </c>
      <c r="G18" s="24" t="str">
        <f t="shared" si="43"/>
        <v>B6</v>
      </c>
      <c r="H18" s="9"/>
      <c r="I18" s="5"/>
      <c r="J18" s="36"/>
      <c r="K18" s="36"/>
      <c r="L18" s="16" t="str">
        <f t="shared" si="5"/>
        <v>10</v>
      </c>
      <c r="M18" s="47" t="str">
        <f t="shared" si="6"/>
        <v>#BCBCBC</v>
      </c>
      <c r="N18" s="48" t="str">
        <f t="shared" si="7"/>
        <v>#B6B6B6</v>
      </c>
      <c r="O18" s="19" t="str">
        <f t="shared" ref="O18:Q18" si="44">QUANTIZE_N($J$4:$J$11,HEX2DEC(B18))</f>
        <v>5</v>
      </c>
      <c r="P18" s="19" t="str">
        <f t="shared" si="44"/>
        <v>5</v>
      </c>
      <c r="Q18" s="19" t="str">
        <f t="shared" si="44"/>
        <v>5</v>
      </c>
      <c r="R18" s="20" t="str">
        <f t="shared" ref="R18:T18" si="45">TEXT(dec2BIN(O18),"000")</f>
        <v>101</v>
      </c>
      <c r="S18" s="20" t="str">
        <f t="shared" si="45"/>
        <v>101</v>
      </c>
      <c r="T18" s="20" t="str">
        <f t="shared" si="45"/>
        <v>101</v>
      </c>
    </row>
    <row r="19">
      <c r="A19" s="21" t="s">
        <v>52</v>
      </c>
      <c r="B19" s="22" t="s">
        <v>9</v>
      </c>
      <c r="C19" s="22" t="s">
        <v>53</v>
      </c>
      <c r="D19" s="23" t="s">
        <v>54</v>
      </c>
      <c r="E19" s="24" t="str">
        <f t="shared" ref="E19:G19" si="46">if(hex2dec(B19)&lt;(HEX2DEC(value($J$5))/2), "00",DEC2HEX(QUANTIZE($J$4:$J$11,HEX2DEC(B19))))</f>
        <v>00</v>
      </c>
      <c r="F19" s="24" t="str">
        <f t="shared" si="46"/>
        <v>6D</v>
      </c>
      <c r="G19" s="24" t="str">
        <f t="shared" si="46"/>
        <v>FF</v>
      </c>
      <c r="H19" s="9"/>
      <c r="I19" s="5" t="s">
        <v>55</v>
      </c>
      <c r="J19" s="36"/>
      <c r="K19" s="36"/>
      <c r="L19" s="16" t="str">
        <f t="shared" si="5"/>
        <v>11</v>
      </c>
      <c r="M19" s="49" t="str">
        <f t="shared" si="6"/>
        <v>#0073EF</v>
      </c>
      <c r="N19" s="50" t="str">
        <f t="shared" si="7"/>
        <v>#006DFF</v>
      </c>
      <c r="O19" s="19" t="str">
        <f t="shared" ref="O19:Q19" si="47">QUANTIZE_N($J$4:$J$11,HEX2DEC(B19))</f>
        <v>0</v>
      </c>
      <c r="P19" s="19" t="str">
        <f t="shared" si="47"/>
        <v>3</v>
      </c>
      <c r="Q19" s="19" t="str">
        <f t="shared" si="47"/>
        <v>7</v>
      </c>
      <c r="R19" s="20" t="str">
        <f t="shared" ref="R19:T19" si="48">TEXT(dec2BIN(O19),"000")</f>
        <v>000</v>
      </c>
      <c r="S19" s="20" t="str">
        <f t="shared" si="48"/>
        <v>011</v>
      </c>
      <c r="T19" s="20" t="str">
        <f t="shared" si="48"/>
        <v>111</v>
      </c>
    </row>
    <row r="20">
      <c r="A20" s="21" t="s">
        <v>56</v>
      </c>
      <c r="B20" s="22" t="s">
        <v>57</v>
      </c>
      <c r="C20" s="22" t="s">
        <v>58</v>
      </c>
      <c r="D20" s="23" t="s">
        <v>54</v>
      </c>
      <c r="E20" s="24" t="str">
        <f t="shared" ref="E20:G20" si="49">if(hex2dec(B20)&lt;(HEX2DEC(value($J$5))/2), "00",DEC2HEX(QUANTIZE($J$4:$J$11,HEX2DEC(B20))))</f>
        <v>24</v>
      </c>
      <c r="F20" s="24" t="str">
        <f t="shared" si="49"/>
        <v>49</v>
      </c>
      <c r="G20" s="24" t="str">
        <f t="shared" si="49"/>
        <v>FF</v>
      </c>
      <c r="H20" s="9"/>
      <c r="I20" s="5" t="s">
        <v>59</v>
      </c>
      <c r="J20" s="36"/>
      <c r="K20" s="36"/>
      <c r="L20" s="16" t="str">
        <f t="shared" si="5"/>
        <v>12</v>
      </c>
      <c r="M20" s="51" t="str">
        <f t="shared" si="6"/>
        <v>#233BEF</v>
      </c>
      <c r="N20" s="52" t="str">
        <f t="shared" si="7"/>
        <v>#2449FF</v>
      </c>
      <c r="O20" s="19" t="str">
        <f t="shared" ref="O20:Q20" si="50">QUANTIZE_N($J$4:$J$11,HEX2DEC(B20))</f>
        <v>1</v>
      </c>
      <c r="P20" s="19" t="str">
        <f t="shared" si="50"/>
        <v>2</v>
      </c>
      <c r="Q20" s="19" t="str">
        <f t="shared" si="50"/>
        <v>7</v>
      </c>
      <c r="R20" s="20" t="str">
        <f t="shared" ref="R20:T20" si="51">TEXT(dec2BIN(O20),"000")</f>
        <v>001</v>
      </c>
      <c r="S20" s="20" t="str">
        <f t="shared" si="51"/>
        <v>010</v>
      </c>
      <c r="T20" s="20" t="str">
        <f t="shared" si="51"/>
        <v>111</v>
      </c>
    </row>
    <row r="21">
      <c r="A21" s="21" t="s">
        <v>32</v>
      </c>
      <c r="B21" s="22" t="s">
        <v>60</v>
      </c>
      <c r="C21" s="22" t="s">
        <v>9</v>
      </c>
      <c r="D21" s="23" t="s">
        <v>61</v>
      </c>
      <c r="E21" s="24" t="str">
        <f t="shared" ref="E21:G21" si="52">if(hex2dec(B21)&lt;(HEX2DEC(value($J$5))/2), "00",DEC2HEX(QUANTIZE($J$4:$J$11,HEX2DEC(B21))))</f>
        <v>92</v>
      </c>
      <c r="F21" s="24" t="str">
        <f t="shared" si="52"/>
        <v>00</v>
      </c>
      <c r="G21" s="24" t="str">
        <f t="shared" si="52"/>
        <v>FF</v>
      </c>
      <c r="H21" s="9"/>
      <c r="I21" s="5" t="s">
        <v>62</v>
      </c>
      <c r="J21" s="36"/>
      <c r="K21" s="36"/>
      <c r="L21" s="16" t="str">
        <f t="shared" si="5"/>
        <v>13</v>
      </c>
      <c r="M21" s="53" t="str">
        <f t="shared" si="6"/>
        <v>#8300F3</v>
      </c>
      <c r="N21" s="54" t="str">
        <f t="shared" si="7"/>
        <v>#9200FF</v>
      </c>
      <c r="O21" s="19" t="str">
        <f t="shared" ref="O21:Q21" si="53">QUANTIZE_N($J$4:$J$11,HEX2DEC(B21))</f>
        <v>4</v>
      </c>
      <c r="P21" s="19" t="str">
        <f t="shared" si="53"/>
        <v>0</v>
      </c>
      <c r="Q21" s="19" t="str">
        <f t="shared" si="53"/>
        <v>7</v>
      </c>
      <c r="R21" s="20" t="str">
        <f t="shared" ref="R21:T21" si="54">TEXT(dec2BIN(O21),"000")</f>
        <v>100</v>
      </c>
      <c r="S21" s="20" t="str">
        <f t="shared" si="54"/>
        <v>000</v>
      </c>
      <c r="T21" s="20" t="str">
        <f t="shared" si="54"/>
        <v>111</v>
      </c>
    </row>
    <row r="22">
      <c r="A22" s="21" t="s">
        <v>63</v>
      </c>
      <c r="B22" s="22" t="s">
        <v>64</v>
      </c>
      <c r="C22" s="22" t="s">
        <v>9</v>
      </c>
      <c r="D22" s="23" t="s">
        <v>64</v>
      </c>
      <c r="E22" s="24" t="str">
        <f t="shared" ref="E22:G22" si="55">if(hex2dec(B22)&lt;(HEX2DEC(value($J$5))/2), "00",DEC2HEX(QUANTIZE($J$4:$J$11,HEX2DEC(B22))))</f>
        <v>B6</v>
      </c>
      <c r="F22" s="24" t="str">
        <f t="shared" si="55"/>
        <v>00</v>
      </c>
      <c r="G22" s="24" t="str">
        <f t="shared" si="55"/>
        <v>B6</v>
      </c>
      <c r="H22" s="9"/>
      <c r="I22" s="5" t="s">
        <v>65</v>
      </c>
      <c r="J22" s="36"/>
      <c r="K22" s="36"/>
      <c r="L22" s="16" t="str">
        <f t="shared" si="5"/>
        <v>14</v>
      </c>
      <c r="M22" s="55" t="str">
        <f t="shared" si="6"/>
        <v>#BF00BF</v>
      </c>
      <c r="N22" s="56" t="str">
        <f t="shared" si="7"/>
        <v>#B600B6</v>
      </c>
      <c r="O22" s="19" t="str">
        <f t="shared" ref="O22:Q22" si="56">QUANTIZE_N($J$4:$J$11,HEX2DEC(B22))</f>
        <v>5</v>
      </c>
      <c r="P22" s="19" t="str">
        <f t="shared" si="56"/>
        <v>0</v>
      </c>
      <c r="Q22" s="19" t="str">
        <f t="shared" si="56"/>
        <v>5</v>
      </c>
      <c r="R22" s="20" t="str">
        <f t="shared" ref="R22:T22" si="57">TEXT(dec2BIN(O22),"000")</f>
        <v>101</v>
      </c>
      <c r="S22" s="20" t="str">
        <f t="shared" si="57"/>
        <v>000</v>
      </c>
      <c r="T22" s="20" t="str">
        <f t="shared" si="57"/>
        <v>101</v>
      </c>
    </row>
    <row r="23">
      <c r="A23" s="21" t="s">
        <v>66</v>
      </c>
      <c r="B23" s="22" t="s">
        <v>67</v>
      </c>
      <c r="C23" s="22" t="s">
        <v>9</v>
      </c>
      <c r="D23" s="23" t="s">
        <v>68</v>
      </c>
      <c r="E23" s="24" t="str">
        <f t="shared" ref="E23:G23" si="58">if(hex2dec(B23)&lt;(HEX2DEC(value($J$5))/2), "00",DEC2HEX(QUANTIZE($J$4:$J$11,HEX2DEC(B23))))</f>
        <v>DB</v>
      </c>
      <c r="F23" s="24" t="str">
        <f t="shared" si="58"/>
        <v>00</v>
      </c>
      <c r="G23" s="24" t="str">
        <f t="shared" si="58"/>
        <v>6D</v>
      </c>
      <c r="H23" s="9"/>
      <c r="I23" s="5" t="s">
        <v>69</v>
      </c>
      <c r="J23" s="36"/>
      <c r="K23" s="36"/>
      <c r="L23" s="16" t="str">
        <f t="shared" si="5"/>
        <v>15</v>
      </c>
      <c r="M23" s="57" t="str">
        <f t="shared" si="6"/>
        <v>#E7005B</v>
      </c>
      <c r="N23" s="58" t="str">
        <f t="shared" si="7"/>
        <v>#DB006D</v>
      </c>
      <c r="O23" s="19" t="str">
        <f t="shared" ref="O23:Q23" si="59">QUANTIZE_N($J$4:$J$11,HEX2DEC(B23))</f>
        <v>6</v>
      </c>
      <c r="P23" s="19" t="str">
        <f t="shared" si="59"/>
        <v>0</v>
      </c>
      <c r="Q23" s="19" t="str">
        <f t="shared" si="59"/>
        <v>3</v>
      </c>
      <c r="R23" s="20" t="str">
        <f t="shared" ref="R23:T23" si="60">TEXT(dec2BIN(O23),"000")</f>
        <v>110</v>
      </c>
      <c r="S23" s="20" t="str">
        <f t="shared" si="60"/>
        <v>000</v>
      </c>
      <c r="T23" s="20" t="str">
        <f t="shared" si="60"/>
        <v>011</v>
      </c>
    </row>
    <row r="24">
      <c r="A24" s="21" t="s">
        <v>70</v>
      </c>
      <c r="B24" s="22" t="s">
        <v>71</v>
      </c>
      <c r="C24" s="22" t="s">
        <v>72</v>
      </c>
      <c r="D24" s="23" t="s">
        <v>9</v>
      </c>
      <c r="E24" s="24" t="str">
        <f t="shared" ref="E24:G24" si="61">if(hex2dec(B24)&lt;(HEX2DEC(value($J$5))/2), "00",DEC2HEX(QUANTIZE($J$4:$J$11,HEX2DEC(B24))))</f>
        <v>DB</v>
      </c>
      <c r="F24" s="24" t="str">
        <f t="shared" si="61"/>
        <v>24</v>
      </c>
      <c r="G24" s="24" t="str">
        <f t="shared" si="61"/>
        <v>00</v>
      </c>
      <c r="H24" s="9"/>
      <c r="I24" s="5" t="str">
        <f>DEC2BIN(L5)</f>
        <v>0</v>
      </c>
      <c r="J24" s="36"/>
      <c r="K24" s="36"/>
      <c r="L24" s="16" t="str">
        <f t="shared" si="5"/>
        <v>16</v>
      </c>
      <c r="M24" s="59" t="str">
        <f t="shared" si="6"/>
        <v>#DB2B00</v>
      </c>
      <c r="N24" s="60" t="str">
        <f t="shared" si="7"/>
        <v>#DB2400</v>
      </c>
      <c r="O24" s="19" t="str">
        <f t="shared" ref="O24:Q24" si="62">QUANTIZE_N($J$4:$J$11,HEX2DEC(B24))</f>
        <v>6</v>
      </c>
      <c r="P24" s="19" t="str">
        <f t="shared" si="62"/>
        <v>1</v>
      </c>
      <c r="Q24" s="19" t="str">
        <f t="shared" si="62"/>
        <v>0</v>
      </c>
      <c r="R24" s="20" t="str">
        <f t="shared" ref="R24:T24" si="63">TEXT(dec2BIN(O24),"000")</f>
        <v>110</v>
      </c>
      <c r="S24" s="20" t="str">
        <f t="shared" si="63"/>
        <v>001</v>
      </c>
      <c r="T24" s="20" t="str">
        <f t="shared" si="63"/>
        <v>000</v>
      </c>
    </row>
    <row r="25">
      <c r="A25" s="21" t="s">
        <v>47</v>
      </c>
      <c r="B25" s="22" t="s">
        <v>73</v>
      </c>
      <c r="C25" s="22" t="s">
        <v>74</v>
      </c>
      <c r="D25" s="23" t="s">
        <v>75</v>
      </c>
      <c r="E25" s="24" t="str">
        <f t="shared" ref="E25:G25" si="64">if(hex2dec(B25)&lt;(HEX2DEC(value($J$5))/2), "00",DEC2HEX(QUANTIZE($J$4:$J$11,HEX2DEC(B25))))</f>
        <v>DB</v>
      </c>
      <c r="F25" s="24" t="str">
        <f t="shared" si="64"/>
        <v>49</v>
      </c>
      <c r="G25" s="24" t="str">
        <f t="shared" si="64"/>
        <v>00</v>
      </c>
      <c r="H25" s="9"/>
      <c r="I25" s="5" t="s">
        <v>76</v>
      </c>
      <c r="J25" s="36"/>
      <c r="K25" s="36"/>
      <c r="L25" s="16" t="str">
        <f t="shared" si="5"/>
        <v>17</v>
      </c>
      <c r="M25" s="61" t="str">
        <f t="shared" si="6"/>
        <v>#CB4F0F</v>
      </c>
      <c r="N25" s="62" t="str">
        <f t="shared" si="7"/>
        <v>#DB4900</v>
      </c>
      <c r="O25" s="19" t="str">
        <f t="shared" ref="O25:Q25" si="65">QUANTIZE_N($J$4:$J$11,HEX2DEC(B25))</f>
        <v>6</v>
      </c>
      <c r="P25" s="19" t="str">
        <f t="shared" si="65"/>
        <v>2</v>
      </c>
      <c r="Q25" s="19" t="str">
        <f t="shared" si="65"/>
        <v>0</v>
      </c>
      <c r="R25" s="20" t="str">
        <f t="shared" ref="R25:T25" si="66">TEXT(dec2BIN(O25),"000")</f>
        <v>110</v>
      </c>
      <c r="S25" s="20" t="str">
        <f t="shared" si="66"/>
        <v>010</v>
      </c>
      <c r="T25" s="20" t="str">
        <f t="shared" si="66"/>
        <v>000</v>
      </c>
    </row>
    <row r="26">
      <c r="A26" s="21" t="s">
        <v>77</v>
      </c>
      <c r="B26" s="22" t="s">
        <v>78</v>
      </c>
      <c r="C26" s="22" t="s">
        <v>53</v>
      </c>
      <c r="D26" s="23" t="s">
        <v>9</v>
      </c>
      <c r="E26" s="24" t="str">
        <f t="shared" ref="E26:G26" si="67">if(hex2dec(B26)&lt;(HEX2DEC(value($J$5))/2), "00",DEC2HEX(QUANTIZE($J$4:$J$11,HEX2DEC(B26))))</f>
        <v>92</v>
      </c>
      <c r="F26" s="24" t="str">
        <f t="shared" si="67"/>
        <v>6D</v>
      </c>
      <c r="G26" s="24" t="str">
        <f t="shared" si="67"/>
        <v>00</v>
      </c>
      <c r="H26" s="9"/>
      <c r="I26" s="5" t="str">
        <f>hex2Bin("3F")</f>
        <v>111111</v>
      </c>
      <c r="J26" s="36"/>
      <c r="K26" s="36"/>
      <c r="L26" s="16" t="str">
        <f t="shared" si="5"/>
        <v>18</v>
      </c>
      <c r="M26" s="63" t="str">
        <f t="shared" si="6"/>
        <v>#8B7300</v>
      </c>
      <c r="N26" s="64" t="str">
        <f t="shared" si="7"/>
        <v>#926D00</v>
      </c>
      <c r="O26" s="19" t="str">
        <f t="shared" ref="O26:Q26" si="68">QUANTIZE_N($J$4:$J$11,HEX2DEC(B26))</f>
        <v>4</v>
      </c>
      <c r="P26" s="19" t="str">
        <f t="shared" si="68"/>
        <v>3</v>
      </c>
      <c r="Q26" s="19" t="str">
        <f t="shared" si="68"/>
        <v>0</v>
      </c>
      <c r="R26" s="20" t="str">
        <f t="shared" ref="R26:T26" si="69">TEXT(dec2BIN(O26),"000")</f>
        <v>100</v>
      </c>
      <c r="S26" s="20" t="str">
        <f t="shared" si="69"/>
        <v>011</v>
      </c>
      <c r="T26" s="20" t="str">
        <f t="shared" si="69"/>
        <v>000</v>
      </c>
    </row>
    <row r="27">
      <c r="A27" s="21" t="s">
        <v>79</v>
      </c>
      <c r="B27" s="22" t="s">
        <v>9</v>
      </c>
      <c r="C27" s="22" t="s">
        <v>80</v>
      </c>
      <c r="D27" s="23" t="s">
        <v>9</v>
      </c>
      <c r="E27" s="24" t="str">
        <f t="shared" ref="E27:G27" si="70">if(hex2dec(B27)&lt;(HEX2DEC(value($J$5))/2), "00",DEC2HEX(QUANTIZE($J$4:$J$11,HEX2DEC(B27))))</f>
        <v>00</v>
      </c>
      <c r="F27" s="24" t="str">
        <f t="shared" si="70"/>
        <v>92</v>
      </c>
      <c r="G27" s="24" t="str">
        <f t="shared" si="70"/>
        <v>00</v>
      </c>
      <c r="H27" s="9"/>
      <c r="I27" s="65" t="s">
        <v>81</v>
      </c>
      <c r="J27" s="5" t="s">
        <v>82</v>
      </c>
      <c r="K27" s="36"/>
      <c r="L27" s="16" t="str">
        <f t="shared" si="5"/>
        <v>19</v>
      </c>
      <c r="M27" s="66" t="str">
        <f t="shared" si="6"/>
        <v>#009700</v>
      </c>
      <c r="N27" s="67" t="str">
        <f t="shared" si="7"/>
        <v>#009200</v>
      </c>
      <c r="O27" s="19" t="str">
        <f t="shared" ref="O27:Q27" si="71">QUANTIZE_N($J$4:$J$11,HEX2DEC(B27))</f>
        <v>0</v>
      </c>
      <c r="P27" s="19" t="str">
        <f t="shared" si="71"/>
        <v>4</v>
      </c>
      <c r="Q27" s="19" t="str">
        <f t="shared" si="71"/>
        <v>0</v>
      </c>
      <c r="R27" s="20" t="str">
        <f t="shared" ref="R27:T27" si="72">TEXT(dec2BIN(O27),"000")</f>
        <v>000</v>
      </c>
      <c r="S27" s="20" t="str">
        <f t="shared" si="72"/>
        <v>100</v>
      </c>
      <c r="T27" s="20" t="str">
        <f t="shared" si="72"/>
        <v>000</v>
      </c>
    </row>
    <row r="28">
      <c r="A28" s="21" t="s">
        <v>83</v>
      </c>
      <c r="B28" s="22" t="s">
        <v>9</v>
      </c>
      <c r="C28" s="22" t="s">
        <v>22</v>
      </c>
      <c r="D28" s="23" t="s">
        <v>9</v>
      </c>
      <c r="E28" s="24" t="str">
        <f t="shared" ref="E28:G28" si="73">if(hex2dec(B28)&lt;(HEX2DEC(value($J$5))/2), "00",DEC2HEX(QUANTIZE($J$4:$J$11,HEX2DEC(B28))))</f>
        <v>00</v>
      </c>
      <c r="F28" s="24" t="str">
        <f t="shared" si="73"/>
        <v>B6</v>
      </c>
      <c r="G28" s="24" t="str">
        <f t="shared" si="73"/>
        <v>00</v>
      </c>
      <c r="H28" s="9"/>
      <c r="I28" s="5"/>
      <c r="J28" s="36"/>
      <c r="K28" s="36"/>
      <c r="L28" s="16" t="str">
        <f t="shared" si="5"/>
        <v>1A</v>
      </c>
      <c r="M28" s="68" t="str">
        <f t="shared" si="6"/>
        <v>#00AB00</v>
      </c>
      <c r="N28" s="69" t="str">
        <f t="shared" si="7"/>
        <v>#00B600</v>
      </c>
      <c r="O28" s="19" t="str">
        <f t="shared" ref="O28:Q28" si="74">QUANTIZE_N($J$4:$J$11,HEX2DEC(B28))</f>
        <v>0</v>
      </c>
      <c r="P28" s="19" t="str">
        <f t="shared" si="74"/>
        <v>5</v>
      </c>
      <c r="Q28" s="19" t="str">
        <f t="shared" si="74"/>
        <v>0</v>
      </c>
      <c r="R28" s="20" t="str">
        <f t="shared" ref="R28:T28" si="75">TEXT(dec2BIN(O28),"000")</f>
        <v>000</v>
      </c>
      <c r="S28" s="20" t="str">
        <f t="shared" si="75"/>
        <v>101</v>
      </c>
      <c r="T28" s="20" t="str">
        <f t="shared" si="75"/>
        <v>000</v>
      </c>
    </row>
    <row r="29">
      <c r="A29" s="21" t="s">
        <v>18</v>
      </c>
      <c r="B29" s="22" t="s">
        <v>9</v>
      </c>
      <c r="C29" s="22" t="s">
        <v>84</v>
      </c>
      <c r="D29" s="23" t="s">
        <v>58</v>
      </c>
      <c r="E29" s="24" t="str">
        <f t="shared" ref="E29:G29" si="76">if(hex2dec(B29)&lt;(HEX2DEC(value($J$5))/2), "00",DEC2HEX(QUANTIZE($J$4:$J$11,HEX2DEC(B29))))</f>
        <v>00</v>
      </c>
      <c r="F29" s="24" t="str">
        <f t="shared" si="76"/>
        <v>92</v>
      </c>
      <c r="G29" s="24" t="str">
        <f t="shared" si="76"/>
        <v>49</v>
      </c>
      <c r="H29" s="9"/>
      <c r="I29" s="5" t="s">
        <v>85</v>
      </c>
      <c r="J29" s="36"/>
      <c r="K29" s="36"/>
      <c r="L29" s="16" t="str">
        <f t="shared" si="5"/>
        <v>1B</v>
      </c>
      <c r="M29" s="70" t="str">
        <f t="shared" si="6"/>
        <v>#00933B</v>
      </c>
      <c r="N29" s="71" t="str">
        <f t="shared" si="7"/>
        <v>#009249</v>
      </c>
      <c r="O29" s="19" t="str">
        <f t="shared" ref="O29:Q29" si="77">QUANTIZE_N($J$4:$J$11,HEX2DEC(B29))</f>
        <v>0</v>
      </c>
      <c r="P29" s="19" t="str">
        <f t="shared" si="77"/>
        <v>4</v>
      </c>
      <c r="Q29" s="19" t="str">
        <f t="shared" si="77"/>
        <v>2</v>
      </c>
      <c r="R29" s="20" t="str">
        <f t="shared" ref="R29:T29" si="78">TEXT(dec2BIN(O29),"000")</f>
        <v>000</v>
      </c>
      <c r="S29" s="20" t="str">
        <f t="shared" si="78"/>
        <v>100</v>
      </c>
      <c r="T29" s="20" t="str">
        <f t="shared" si="78"/>
        <v>010</v>
      </c>
    </row>
    <row r="30">
      <c r="A30" s="21" t="s">
        <v>86</v>
      </c>
      <c r="B30" s="22" t="s">
        <v>9</v>
      </c>
      <c r="C30" s="22" t="s">
        <v>60</v>
      </c>
      <c r="D30" s="23" t="s">
        <v>78</v>
      </c>
      <c r="E30" s="24" t="str">
        <f t="shared" ref="E30:G30" si="79">if(hex2dec(B30)&lt;(HEX2DEC(value($J$5))/2), "00",DEC2HEX(QUANTIZE($J$4:$J$11,HEX2DEC(B30))))</f>
        <v>00</v>
      </c>
      <c r="F30" s="24" t="str">
        <f t="shared" si="79"/>
        <v>92</v>
      </c>
      <c r="G30" s="24" t="str">
        <f t="shared" si="79"/>
        <v>92</v>
      </c>
      <c r="H30" s="9"/>
      <c r="I30" s="5"/>
      <c r="J30" s="5" t="s">
        <v>87</v>
      </c>
      <c r="K30" s="36"/>
      <c r="L30" s="16" t="str">
        <f t="shared" si="5"/>
        <v>1C</v>
      </c>
      <c r="M30" s="72" t="str">
        <f t="shared" si="6"/>
        <v>#00838B</v>
      </c>
      <c r="N30" s="73" t="str">
        <f t="shared" si="7"/>
        <v>#009292</v>
      </c>
      <c r="O30" s="19" t="str">
        <f t="shared" ref="O30:Q30" si="80">QUANTIZE_N($J$4:$J$11,HEX2DEC(B30))</f>
        <v>0</v>
      </c>
      <c r="P30" s="19" t="str">
        <f t="shared" si="80"/>
        <v>4</v>
      </c>
      <c r="Q30" s="19" t="str">
        <f t="shared" si="80"/>
        <v>4</v>
      </c>
      <c r="R30" s="20" t="str">
        <f t="shared" ref="R30:T30" si="81">TEXT(dec2BIN(O30),"000")</f>
        <v>000</v>
      </c>
      <c r="S30" s="20" t="str">
        <f t="shared" si="81"/>
        <v>100</v>
      </c>
      <c r="T30" s="20" t="str">
        <f t="shared" si="81"/>
        <v>100</v>
      </c>
    </row>
    <row r="31">
      <c r="A31" s="21" t="s">
        <v>88</v>
      </c>
      <c r="B31" s="22" t="s">
        <v>36</v>
      </c>
      <c r="C31" s="22" t="s">
        <v>36</v>
      </c>
      <c r="D31" s="23" t="s">
        <v>36</v>
      </c>
      <c r="E31" s="24" t="str">
        <f t="shared" ref="E31:G31" si="82">if(hex2dec(B31)&lt;(HEX2DEC(value($J$5))/2), "00",DEC2HEX(QUANTIZE($J$4:$J$11,HEX2DEC(B31))))</f>
        <v>FF</v>
      </c>
      <c r="F31" s="24" t="str">
        <f t="shared" si="82"/>
        <v>FF</v>
      </c>
      <c r="G31" s="24" t="str">
        <f t="shared" si="82"/>
        <v>FF</v>
      </c>
      <c r="H31" s="9"/>
      <c r="I31" s="5" t="s">
        <v>89</v>
      </c>
      <c r="J31" s="36"/>
      <c r="K31" s="36"/>
      <c r="L31" s="16" t="str">
        <f t="shared" si="5"/>
        <v>20</v>
      </c>
      <c r="M31" s="74" t="str">
        <f t="shared" si="6"/>
        <v>#FFFFFF</v>
      </c>
      <c r="N31" s="74" t="str">
        <f t="shared" si="7"/>
        <v>#FFFFFF</v>
      </c>
      <c r="O31" s="19" t="str">
        <f t="shared" ref="O31:Q31" si="83">QUANTIZE_N($J$4:$J$11,HEX2DEC(B31))</f>
        <v>7</v>
      </c>
      <c r="P31" s="19" t="str">
        <f t="shared" si="83"/>
        <v>7</v>
      </c>
      <c r="Q31" s="19" t="str">
        <f t="shared" si="83"/>
        <v>7</v>
      </c>
      <c r="R31" s="20" t="str">
        <f t="shared" ref="R31:T31" si="84">TEXT(dec2BIN(O31),"000")</f>
        <v>111</v>
      </c>
      <c r="S31" s="20" t="str">
        <f t="shared" si="84"/>
        <v>111</v>
      </c>
      <c r="T31" s="20" t="str">
        <f t="shared" si="84"/>
        <v>111</v>
      </c>
    </row>
    <row r="32">
      <c r="A32" s="21" t="s">
        <v>90</v>
      </c>
      <c r="B32" s="22" t="s">
        <v>46</v>
      </c>
      <c r="C32" s="22" t="s">
        <v>64</v>
      </c>
      <c r="D32" s="23" t="s">
        <v>36</v>
      </c>
      <c r="E32" s="24" t="str">
        <f t="shared" ref="E32:G32" si="85">if(hex2dec(B32)&lt;(HEX2DEC(value($J$5))/2), "00",DEC2HEX(QUANTIZE($J$4:$J$11,HEX2DEC(B32))))</f>
        <v>49</v>
      </c>
      <c r="F32" s="24" t="str">
        <f t="shared" si="85"/>
        <v>B6</v>
      </c>
      <c r="G32" s="24" t="str">
        <f t="shared" si="85"/>
        <v>FF</v>
      </c>
      <c r="H32" s="9"/>
      <c r="I32" s="5"/>
      <c r="J32" s="5" t="s">
        <v>59</v>
      </c>
      <c r="K32" s="36"/>
      <c r="L32" s="16" t="str">
        <f t="shared" si="5"/>
        <v>21</v>
      </c>
      <c r="M32" s="75" t="str">
        <f t="shared" si="6"/>
        <v>#3FBFFF</v>
      </c>
      <c r="N32" s="76" t="str">
        <f t="shared" si="7"/>
        <v>#49B6FF</v>
      </c>
      <c r="O32" s="19" t="str">
        <f t="shared" ref="O32:Q32" si="86">QUANTIZE_N($J$4:$J$11,HEX2DEC(B32))</f>
        <v>2</v>
      </c>
      <c r="P32" s="19" t="str">
        <f t="shared" si="86"/>
        <v>5</v>
      </c>
      <c r="Q32" s="19" t="str">
        <f t="shared" si="86"/>
        <v>7</v>
      </c>
      <c r="R32" s="20" t="str">
        <f t="shared" ref="R32:T32" si="87">TEXT(dec2BIN(O32),"000")</f>
        <v>010</v>
      </c>
      <c r="S32" s="20" t="str">
        <f t="shared" si="87"/>
        <v>101</v>
      </c>
      <c r="T32" s="20" t="str">
        <f t="shared" si="87"/>
        <v>111</v>
      </c>
    </row>
    <row r="33">
      <c r="A33" s="21" t="s">
        <v>91</v>
      </c>
      <c r="B33" s="22" t="s">
        <v>49</v>
      </c>
      <c r="C33" s="22" t="s">
        <v>80</v>
      </c>
      <c r="D33" s="23" t="s">
        <v>36</v>
      </c>
      <c r="E33" s="24" t="str">
        <f t="shared" ref="E33:G33" si="88">if(hex2dec(B33)&lt;(HEX2DEC(value($J$5))/2), "00",DEC2HEX(QUANTIZE($J$4:$J$11,HEX2DEC(B33))))</f>
        <v>6D</v>
      </c>
      <c r="F33" s="24" t="str">
        <f t="shared" si="88"/>
        <v>92</v>
      </c>
      <c r="G33" s="24" t="str">
        <f t="shared" si="88"/>
        <v>FF</v>
      </c>
      <c r="H33" s="9"/>
      <c r="I33" s="5"/>
      <c r="J33" s="5" t="s">
        <v>62</v>
      </c>
      <c r="K33" s="36"/>
      <c r="L33" s="16" t="str">
        <f t="shared" si="5"/>
        <v>22</v>
      </c>
      <c r="M33" s="77" t="str">
        <f t="shared" si="6"/>
        <v>#5F97FF</v>
      </c>
      <c r="N33" s="78" t="str">
        <f t="shared" si="7"/>
        <v>#6D92FF</v>
      </c>
      <c r="O33" s="19" t="str">
        <f t="shared" ref="O33:Q33" si="89">QUANTIZE_N($J$4:$J$11,HEX2DEC(B33))</f>
        <v>3</v>
      </c>
      <c r="P33" s="19" t="str">
        <f t="shared" si="89"/>
        <v>4</v>
      </c>
      <c r="Q33" s="19" t="str">
        <f t="shared" si="89"/>
        <v>7</v>
      </c>
      <c r="R33" s="20" t="str">
        <f t="shared" ref="R33:T33" si="90">TEXT(dec2BIN(O33),"000")</f>
        <v>011</v>
      </c>
      <c r="S33" s="20" t="str">
        <f t="shared" si="90"/>
        <v>100</v>
      </c>
      <c r="T33" s="20" t="str">
        <f t="shared" si="90"/>
        <v>111</v>
      </c>
    </row>
    <row r="34">
      <c r="A34" s="21" t="s">
        <v>57</v>
      </c>
      <c r="B34" s="22" t="s">
        <v>35</v>
      </c>
      <c r="C34" s="22" t="s">
        <v>78</v>
      </c>
      <c r="D34" s="23" t="s">
        <v>92</v>
      </c>
      <c r="E34" s="24" t="str">
        <f t="shared" ref="E34:G34" si="91">if(hex2dec(B34)&lt;(HEX2DEC(value($J$5))/2), "00",DEC2HEX(QUANTIZE($J$4:$J$11,HEX2DEC(B34))))</f>
        <v>B6</v>
      </c>
      <c r="F34" s="24" t="str">
        <f t="shared" si="91"/>
        <v>92</v>
      </c>
      <c r="G34" s="24" t="str">
        <f t="shared" si="91"/>
        <v>FF</v>
      </c>
      <c r="H34" s="9"/>
      <c r="I34" s="5"/>
      <c r="J34" s="5" t="s">
        <v>65</v>
      </c>
      <c r="K34" s="36"/>
      <c r="L34" s="16" t="str">
        <f t="shared" si="5"/>
        <v>23</v>
      </c>
      <c r="M34" s="79" t="str">
        <f t="shared" si="6"/>
        <v>#A78BFD</v>
      </c>
      <c r="N34" s="80" t="str">
        <f t="shared" si="7"/>
        <v>#B692FF</v>
      </c>
      <c r="O34" s="19" t="str">
        <f t="shared" ref="O34:Q34" si="92">QUANTIZE_N($J$4:$J$11,HEX2DEC(B34))</f>
        <v>5</v>
      </c>
      <c r="P34" s="19" t="str">
        <f t="shared" si="92"/>
        <v>4</v>
      </c>
      <c r="Q34" s="19" t="str">
        <f t="shared" si="92"/>
        <v>7</v>
      </c>
      <c r="R34" s="20" t="str">
        <f t="shared" ref="R34:T34" si="93">TEXT(dec2BIN(O34),"000")</f>
        <v>101</v>
      </c>
      <c r="S34" s="20" t="str">
        <f t="shared" si="93"/>
        <v>100</v>
      </c>
      <c r="T34" s="20" t="str">
        <f t="shared" si="93"/>
        <v>111</v>
      </c>
    </row>
    <row r="35">
      <c r="A35" s="21" t="s">
        <v>15</v>
      </c>
      <c r="B35" s="22" t="s">
        <v>93</v>
      </c>
      <c r="C35" s="22" t="s">
        <v>94</v>
      </c>
      <c r="D35" s="23" t="s">
        <v>36</v>
      </c>
      <c r="E35" s="24" t="str">
        <f t="shared" ref="E35:G35" si="94">if(hex2dec(B35)&lt;(HEX2DEC(value($J$5))/2), "00",DEC2HEX(QUANTIZE($J$4:$J$11,HEX2DEC(B35))))</f>
        <v>FF</v>
      </c>
      <c r="F35" s="24" t="str">
        <f t="shared" si="94"/>
        <v>6D</v>
      </c>
      <c r="G35" s="24" t="str">
        <f t="shared" si="94"/>
        <v>FF</v>
      </c>
      <c r="H35" s="9"/>
      <c r="I35" s="5"/>
      <c r="J35" s="36"/>
      <c r="K35" s="36"/>
      <c r="L35" s="16" t="str">
        <f t="shared" si="5"/>
        <v>24</v>
      </c>
      <c r="M35" s="81" t="str">
        <f t="shared" si="6"/>
        <v>#F77BFF</v>
      </c>
      <c r="N35" s="82" t="str">
        <f t="shared" si="7"/>
        <v>#FF6DFF</v>
      </c>
      <c r="O35" s="19" t="str">
        <f t="shared" ref="O35:Q35" si="95">QUANTIZE_N($J$4:$J$11,HEX2DEC(B35))</f>
        <v>7</v>
      </c>
      <c r="P35" s="19" t="str">
        <f t="shared" si="95"/>
        <v>3</v>
      </c>
      <c r="Q35" s="19" t="str">
        <f t="shared" si="95"/>
        <v>7</v>
      </c>
      <c r="R35" s="20" t="str">
        <f t="shared" ref="R35:T35" si="96">TEXT(dec2BIN(O35),"000")</f>
        <v>111</v>
      </c>
      <c r="S35" s="20" t="str">
        <f t="shared" si="96"/>
        <v>011</v>
      </c>
      <c r="T35" s="20" t="str">
        <f t="shared" si="96"/>
        <v>111</v>
      </c>
    </row>
    <row r="36">
      <c r="A36" s="21" t="s">
        <v>95</v>
      </c>
      <c r="B36" s="22" t="s">
        <v>36</v>
      </c>
      <c r="C36" s="22" t="s">
        <v>29</v>
      </c>
      <c r="D36" s="23" t="s">
        <v>96</v>
      </c>
      <c r="E36" s="24" t="str">
        <f t="shared" ref="E36:G36" si="97">if(hex2dec(B36)&lt;(HEX2DEC(value($J$5))/2), "00",DEC2HEX(QUANTIZE($J$4:$J$11,HEX2DEC(B36))))</f>
        <v>FF</v>
      </c>
      <c r="F36" s="24" t="str">
        <f t="shared" si="97"/>
        <v>6D</v>
      </c>
      <c r="G36" s="24" t="str">
        <f t="shared" si="97"/>
        <v>B6</v>
      </c>
      <c r="H36" s="9"/>
      <c r="I36" s="5"/>
      <c r="J36" s="36"/>
      <c r="K36" s="36"/>
      <c r="L36" s="16" t="str">
        <f t="shared" si="5"/>
        <v>25</v>
      </c>
      <c r="M36" s="83" t="str">
        <f t="shared" si="6"/>
        <v>#FF77B7</v>
      </c>
      <c r="N36" s="84" t="str">
        <f t="shared" si="7"/>
        <v>#FF6DB6</v>
      </c>
      <c r="O36" s="19" t="str">
        <f t="shared" ref="O36:Q36" si="98">QUANTIZE_N($J$4:$J$11,HEX2DEC(B36))</f>
        <v>7</v>
      </c>
      <c r="P36" s="19" t="str">
        <f t="shared" si="98"/>
        <v>3</v>
      </c>
      <c r="Q36" s="19" t="str">
        <f t="shared" si="98"/>
        <v>5</v>
      </c>
      <c r="R36" s="20" t="str">
        <f t="shared" ref="R36:T36" si="99">TEXT(dec2BIN(O36),"000")</f>
        <v>111</v>
      </c>
      <c r="S36" s="20" t="str">
        <f t="shared" si="99"/>
        <v>011</v>
      </c>
      <c r="T36" s="20" t="str">
        <f t="shared" si="99"/>
        <v>101</v>
      </c>
    </row>
    <row r="37">
      <c r="A37" s="21" t="s">
        <v>97</v>
      </c>
      <c r="B37" s="22" t="s">
        <v>36</v>
      </c>
      <c r="C37" s="22" t="s">
        <v>29</v>
      </c>
      <c r="D37" s="23" t="s">
        <v>98</v>
      </c>
      <c r="E37" s="24" t="str">
        <f t="shared" ref="E37:G37" si="100">if(hex2dec(B37)&lt;(HEX2DEC(value($J$5))/2), "00",DEC2HEX(QUANTIZE($J$4:$J$11,HEX2DEC(B37))))</f>
        <v>FF</v>
      </c>
      <c r="F37" s="24" t="str">
        <f t="shared" si="100"/>
        <v>6D</v>
      </c>
      <c r="G37" s="24" t="str">
        <f t="shared" si="100"/>
        <v>6D</v>
      </c>
      <c r="H37" s="9"/>
      <c r="I37" s="5"/>
      <c r="J37" s="36"/>
      <c r="K37" s="36"/>
      <c r="L37" s="16" t="str">
        <f t="shared" si="5"/>
        <v>26</v>
      </c>
      <c r="M37" s="85" t="str">
        <f t="shared" si="6"/>
        <v>#FF7763</v>
      </c>
      <c r="N37" s="86" t="str">
        <f t="shared" si="7"/>
        <v>#FF6D6D</v>
      </c>
      <c r="O37" s="19" t="str">
        <f t="shared" ref="O37:Q37" si="101">QUANTIZE_N($J$4:$J$11,HEX2DEC(B37))</f>
        <v>7</v>
      </c>
      <c r="P37" s="19" t="str">
        <f t="shared" si="101"/>
        <v>3</v>
      </c>
      <c r="Q37" s="19" t="str">
        <f t="shared" si="101"/>
        <v>3</v>
      </c>
      <c r="R37" s="20" t="str">
        <f t="shared" ref="R37:T37" si="102">TEXT(dec2BIN(O37),"000")</f>
        <v>111</v>
      </c>
      <c r="S37" s="20" t="str">
        <f t="shared" si="102"/>
        <v>011</v>
      </c>
      <c r="T37" s="20" t="str">
        <f t="shared" si="102"/>
        <v>011</v>
      </c>
    </row>
    <row r="38">
      <c r="A38" s="21" t="s">
        <v>17</v>
      </c>
      <c r="B38" s="22" t="s">
        <v>36</v>
      </c>
      <c r="C38" s="22" t="s">
        <v>99</v>
      </c>
      <c r="D38" s="23" t="s">
        <v>58</v>
      </c>
      <c r="E38" s="24" t="str">
        <f t="shared" ref="E38:G38" si="103">if(hex2dec(B38)&lt;(HEX2DEC(value($J$5))/2), "00",DEC2HEX(QUANTIZE($J$4:$J$11,HEX2DEC(B38))))</f>
        <v>FF</v>
      </c>
      <c r="F38" s="24" t="str">
        <f t="shared" si="103"/>
        <v>92</v>
      </c>
      <c r="G38" s="24" t="str">
        <f t="shared" si="103"/>
        <v>49</v>
      </c>
      <c r="H38" s="9"/>
      <c r="I38" s="5"/>
      <c r="J38" s="36"/>
      <c r="K38" s="36"/>
      <c r="L38" s="16" t="str">
        <f t="shared" si="5"/>
        <v>27</v>
      </c>
      <c r="M38" s="87" t="str">
        <f t="shared" si="6"/>
        <v>#FF9B3B</v>
      </c>
      <c r="N38" s="88" t="str">
        <f t="shared" si="7"/>
        <v>#FF9249</v>
      </c>
      <c r="O38" s="19" t="str">
        <f t="shared" ref="O38:Q38" si="104">QUANTIZE_N($J$4:$J$11,HEX2DEC(B38))</f>
        <v>7</v>
      </c>
      <c r="P38" s="19" t="str">
        <f t="shared" si="104"/>
        <v>4</v>
      </c>
      <c r="Q38" s="19" t="str">
        <f t="shared" si="104"/>
        <v>2</v>
      </c>
      <c r="R38" s="20" t="str">
        <f t="shared" ref="R38:T38" si="105">TEXT(dec2BIN(O38),"000")</f>
        <v>111</v>
      </c>
      <c r="S38" s="20" t="str">
        <f t="shared" si="105"/>
        <v>100</v>
      </c>
      <c r="T38" s="20" t="str">
        <f t="shared" si="105"/>
        <v>010</v>
      </c>
    </row>
    <row r="39">
      <c r="A39" s="21" t="s">
        <v>100</v>
      </c>
      <c r="B39" s="22" t="s">
        <v>61</v>
      </c>
      <c r="C39" s="22" t="s">
        <v>64</v>
      </c>
      <c r="D39" s="23" t="s">
        <v>46</v>
      </c>
      <c r="E39" s="24" t="str">
        <f t="shared" ref="E39:G39" si="106">if(hex2dec(B39)&lt;(HEX2DEC(value($J$5))/2), "00",DEC2HEX(QUANTIZE($J$4:$J$11,HEX2DEC(B39))))</f>
        <v>FF</v>
      </c>
      <c r="F39" s="24" t="str">
        <f t="shared" si="106"/>
        <v>B6</v>
      </c>
      <c r="G39" s="24" t="str">
        <f t="shared" si="106"/>
        <v>49</v>
      </c>
      <c r="H39" s="9"/>
      <c r="I39" s="5"/>
      <c r="J39" s="36"/>
      <c r="K39" s="36"/>
      <c r="L39" s="16" t="str">
        <f t="shared" si="5"/>
        <v>28</v>
      </c>
      <c r="M39" s="89" t="str">
        <f t="shared" si="6"/>
        <v>#F3BF3F</v>
      </c>
      <c r="N39" s="90" t="str">
        <f t="shared" si="7"/>
        <v>#FFB649</v>
      </c>
      <c r="O39" s="19" t="str">
        <f t="shared" ref="O39:Q39" si="107">QUANTIZE_N($J$4:$J$11,HEX2DEC(B39))</f>
        <v>7</v>
      </c>
      <c r="P39" s="19" t="str">
        <f t="shared" si="107"/>
        <v>5</v>
      </c>
      <c r="Q39" s="19" t="str">
        <f t="shared" si="107"/>
        <v>2</v>
      </c>
      <c r="R39" s="20" t="str">
        <f t="shared" ref="R39:T39" si="108">TEXT(dec2BIN(O39),"000")</f>
        <v>111</v>
      </c>
      <c r="S39" s="20" t="str">
        <f t="shared" si="108"/>
        <v>101</v>
      </c>
      <c r="T39" s="20" t="str">
        <f t="shared" si="108"/>
        <v>010</v>
      </c>
    </row>
    <row r="40">
      <c r="A40" s="21" t="s">
        <v>101</v>
      </c>
      <c r="B40" s="22" t="s">
        <v>60</v>
      </c>
      <c r="C40" s="22" t="s">
        <v>102</v>
      </c>
      <c r="D40" s="23" t="s">
        <v>32</v>
      </c>
      <c r="E40" s="24" t="str">
        <f t="shared" ref="E40:G40" si="109">if(hex2dec(B40)&lt;(HEX2DEC(value($J$5))/2), "00",DEC2HEX(QUANTIZE($J$4:$J$11,HEX2DEC(B40))))</f>
        <v>92</v>
      </c>
      <c r="F40" s="24" t="str">
        <f t="shared" si="109"/>
        <v>DB</v>
      </c>
      <c r="G40" s="24" t="str">
        <f t="shared" si="109"/>
        <v>00</v>
      </c>
      <c r="H40" s="9"/>
      <c r="I40" s="5"/>
      <c r="J40" s="36"/>
      <c r="K40" s="36"/>
      <c r="L40" s="16" t="str">
        <f t="shared" si="5"/>
        <v>29</v>
      </c>
      <c r="M40" s="91" t="str">
        <f t="shared" si="6"/>
        <v>#83D313</v>
      </c>
      <c r="N40" s="92" t="str">
        <f t="shared" si="7"/>
        <v>#92DB00</v>
      </c>
      <c r="O40" s="19" t="str">
        <f t="shared" ref="O40:Q40" si="110">QUANTIZE_N($J$4:$J$11,HEX2DEC(B40))</f>
        <v>4</v>
      </c>
      <c r="P40" s="19" t="str">
        <f t="shared" si="110"/>
        <v>6</v>
      </c>
      <c r="Q40" s="19" t="str">
        <f t="shared" si="110"/>
        <v>1</v>
      </c>
      <c r="R40" s="20" t="str">
        <f t="shared" ref="R40:T40" si="111">TEXT(dec2BIN(O40),"000")</f>
        <v>100</v>
      </c>
      <c r="S40" s="20" t="str">
        <f t="shared" si="111"/>
        <v>110</v>
      </c>
      <c r="T40" s="20" t="str">
        <f t="shared" si="111"/>
        <v>001</v>
      </c>
    </row>
    <row r="41">
      <c r="A41" s="21" t="s">
        <v>103</v>
      </c>
      <c r="B41" s="22" t="s">
        <v>74</v>
      </c>
      <c r="C41" s="22" t="s">
        <v>104</v>
      </c>
      <c r="D41" s="23" t="s">
        <v>105</v>
      </c>
      <c r="E41" s="24" t="str">
        <f t="shared" ref="E41:G41" si="112">if(hex2dec(B41)&lt;(HEX2DEC(value($J$5))/2), "00",DEC2HEX(QUANTIZE($J$4:$J$11,HEX2DEC(B41))))</f>
        <v>49</v>
      </c>
      <c r="F41" s="24" t="str">
        <f t="shared" si="112"/>
        <v>DB</v>
      </c>
      <c r="G41" s="24" t="str">
        <f t="shared" si="112"/>
        <v>49</v>
      </c>
      <c r="H41" s="9"/>
      <c r="I41" s="5"/>
      <c r="J41" s="36"/>
      <c r="K41" s="36"/>
      <c r="L41" s="16" t="str">
        <f t="shared" si="5"/>
        <v>2A</v>
      </c>
      <c r="M41" s="93" t="str">
        <f t="shared" si="6"/>
        <v>#4FDF4B</v>
      </c>
      <c r="N41" s="94" t="str">
        <f t="shared" si="7"/>
        <v>#49DB49</v>
      </c>
      <c r="O41" s="19" t="str">
        <f t="shared" ref="O41:Q41" si="113">QUANTIZE_N($J$4:$J$11,HEX2DEC(B41))</f>
        <v>2</v>
      </c>
      <c r="P41" s="19" t="str">
        <f t="shared" si="113"/>
        <v>6</v>
      </c>
      <c r="Q41" s="19" t="str">
        <f t="shared" si="113"/>
        <v>2</v>
      </c>
      <c r="R41" s="20" t="str">
        <f t="shared" ref="R41:T41" si="114">TEXT(dec2BIN(O41),"000")</f>
        <v>010</v>
      </c>
      <c r="S41" s="20" t="str">
        <f t="shared" si="114"/>
        <v>110</v>
      </c>
      <c r="T41" s="20" t="str">
        <f t="shared" si="114"/>
        <v>010</v>
      </c>
    </row>
    <row r="42">
      <c r="A42" s="21" t="s">
        <v>72</v>
      </c>
      <c r="B42" s="22" t="s">
        <v>106</v>
      </c>
      <c r="C42" s="22" t="s">
        <v>107</v>
      </c>
      <c r="D42" s="23" t="s">
        <v>108</v>
      </c>
      <c r="E42" s="24" t="str">
        <f t="shared" ref="E42:G42" si="115">if(hex2dec(B42)&lt;(HEX2DEC(value($J$5))/2), "00",DEC2HEX(QUANTIZE($J$4:$J$11,HEX2DEC(B42))))</f>
        <v>49</v>
      </c>
      <c r="F42" s="24" t="str">
        <f t="shared" si="115"/>
        <v>FF</v>
      </c>
      <c r="G42" s="24" t="str">
        <f t="shared" si="115"/>
        <v>92</v>
      </c>
      <c r="H42" s="9"/>
      <c r="I42" s="5"/>
      <c r="J42" s="36"/>
      <c r="K42" s="36"/>
      <c r="L42" s="16" t="str">
        <f t="shared" si="5"/>
        <v>2B</v>
      </c>
      <c r="M42" s="95" t="str">
        <f t="shared" si="6"/>
        <v>#58F898</v>
      </c>
      <c r="N42" s="96" t="str">
        <f t="shared" si="7"/>
        <v>#49FF92</v>
      </c>
      <c r="O42" s="19" t="str">
        <f t="shared" ref="O42:Q42" si="116">QUANTIZE_N($J$4:$J$11,HEX2DEC(B42))</f>
        <v>2</v>
      </c>
      <c r="P42" s="19" t="str">
        <f t="shared" si="116"/>
        <v>7</v>
      </c>
      <c r="Q42" s="19" t="str">
        <f t="shared" si="116"/>
        <v>4</v>
      </c>
      <c r="R42" s="20" t="str">
        <f t="shared" ref="R42:T42" si="117">TEXT(dec2BIN(O42),"000")</f>
        <v>010</v>
      </c>
      <c r="S42" s="20" t="str">
        <f t="shared" si="117"/>
        <v>111</v>
      </c>
      <c r="T42" s="20" t="str">
        <f t="shared" si="117"/>
        <v>100</v>
      </c>
    </row>
    <row r="43">
      <c r="A43" s="21" t="s">
        <v>109</v>
      </c>
      <c r="B43" s="22" t="s">
        <v>9</v>
      </c>
      <c r="C43" s="22" t="s">
        <v>110</v>
      </c>
      <c r="D43" s="23" t="s">
        <v>71</v>
      </c>
      <c r="E43" s="24" t="str">
        <f t="shared" ref="E43:G43" si="118">if(hex2dec(B43)&lt;(HEX2DEC(value($J$5))/2), "00",DEC2HEX(QUANTIZE($J$4:$J$11,HEX2DEC(B43))))</f>
        <v>00</v>
      </c>
      <c r="F43" s="24" t="str">
        <f t="shared" si="118"/>
        <v>DB</v>
      </c>
      <c r="G43" s="24" t="str">
        <f t="shared" si="118"/>
        <v>DB</v>
      </c>
      <c r="H43" s="9"/>
      <c r="I43" s="36"/>
      <c r="J43" s="36"/>
      <c r="K43" s="36"/>
      <c r="L43" s="16" t="str">
        <f t="shared" si="5"/>
        <v>2C</v>
      </c>
      <c r="M43" s="97" t="str">
        <f t="shared" si="6"/>
        <v>#00EBDB</v>
      </c>
      <c r="N43" s="98" t="str">
        <f t="shared" si="7"/>
        <v>#00DBDB</v>
      </c>
      <c r="O43" s="19" t="str">
        <f t="shared" ref="O43:Q43" si="119">QUANTIZE_N($J$4:$J$11,HEX2DEC(B43))</f>
        <v>0</v>
      </c>
      <c r="P43" s="19" t="str">
        <f t="shared" si="119"/>
        <v>6</v>
      </c>
      <c r="Q43" s="19" t="str">
        <f t="shared" si="119"/>
        <v>6</v>
      </c>
      <c r="R43" s="20" t="str">
        <f t="shared" ref="R43:T43" si="120">TEXT(dec2BIN(O43),"000")</f>
        <v>000</v>
      </c>
      <c r="S43" s="20" t="str">
        <f t="shared" si="120"/>
        <v>110</v>
      </c>
      <c r="T43" s="20" t="str">
        <f t="shared" si="120"/>
        <v>110</v>
      </c>
    </row>
    <row r="44">
      <c r="A44" s="21" t="s">
        <v>111</v>
      </c>
      <c r="B44" s="22" t="s">
        <v>36</v>
      </c>
      <c r="C44" s="22" t="s">
        <v>36</v>
      </c>
      <c r="D44" s="23" t="s">
        <v>36</v>
      </c>
      <c r="E44" s="24" t="str">
        <f t="shared" ref="E44:G44" si="121">if(hex2dec(B44)&lt;(HEX2DEC(value($J$5))/2), "00",DEC2HEX(QUANTIZE($J$4:$J$11,HEX2DEC(B44))))</f>
        <v>FF</v>
      </c>
      <c r="F44" s="24" t="str">
        <f t="shared" si="121"/>
        <v>FF</v>
      </c>
      <c r="G44" s="24" t="str">
        <f t="shared" si="121"/>
        <v>FF</v>
      </c>
      <c r="H44" s="9"/>
      <c r="I44" s="36"/>
      <c r="J44" s="36"/>
      <c r="K44" s="36"/>
      <c r="L44" s="16" t="str">
        <f t="shared" si="5"/>
        <v>30</v>
      </c>
      <c r="M44" s="74" t="str">
        <f t="shared" si="6"/>
        <v>#FFFFFF</v>
      </c>
      <c r="N44" s="6" t="str">
        <f t="shared" si="7"/>
        <v>#FFFFFF</v>
      </c>
      <c r="O44" s="19" t="str">
        <f t="shared" ref="O44:Q44" si="122">QUANTIZE_N($J$4:$J$11,HEX2DEC(B44))</f>
        <v>7</v>
      </c>
      <c r="P44" s="19" t="str">
        <f t="shared" si="122"/>
        <v>7</v>
      </c>
      <c r="Q44" s="19" t="str">
        <f t="shared" si="122"/>
        <v>7</v>
      </c>
      <c r="R44" s="20" t="str">
        <f t="shared" ref="R44:T44" si="123">TEXT(dec2BIN(O44),"000")</f>
        <v>111</v>
      </c>
      <c r="S44" s="20" t="str">
        <f t="shared" si="123"/>
        <v>111</v>
      </c>
      <c r="T44" s="20" t="str">
        <f t="shared" si="123"/>
        <v>111</v>
      </c>
    </row>
    <row r="45">
      <c r="A45" s="21" t="s">
        <v>112</v>
      </c>
      <c r="B45" s="22" t="s">
        <v>22</v>
      </c>
      <c r="C45" s="22" t="s">
        <v>67</v>
      </c>
      <c r="D45" s="23" t="s">
        <v>36</v>
      </c>
      <c r="E45" s="24" t="str">
        <f t="shared" ref="E45:G45" si="124">if(hex2dec(B45)&lt;(HEX2DEC(value($J$5))/2), "00",DEC2HEX(QUANTIZE($J$4:$J$11,HEX2DEC(B45))))</f>
        <v>B6</v>
      </c>
      <c r="F45" s="24" t="str">
        <f t="shared" si="124"/>
        <v>DB</v>
      </c>
      <c r="G45" s="24" t="str">
        <f t="shared" si="124"/>
        <v>FF</v>
      </c>
      <c r="H45" s="9"/>
      <c r="I45" s="36"/>
      <c r="J45" s="36"/>
      <c r="K45" s="36"/>
      <c r="L45" s="16" t="str">
        <f t="shared" si="5"/>
        <v>31</v>
      </c>
      <c r="M45" s="99" t="str">
        <f t="shared" si="6"/>
        <v>#ABE7FF</v>
      </c>
      <c r="N45" s="100" t="str">
        <f t="shared" si="7"/>
        <v>#B6DBFF</v>
      </c>
      <c r="O45" s="19" t="str">
        <f t="shared" ref="O45:Q45" si="125">QUANTIZE_N($J$4:$J$11,HEX2DEC(B45))</f>
        <v>5</v>
      </c>
      <c r="P45" s="19" t="str">
        <f t="shared" si="125"/>
        <v>6</v>
      </c>
      <c r="Q45" s="19" t="str">
        <f t="shared" si="125"/>
        <v>7</v>
      </c>
      <c r="R45" s="20" t="str">
        <f t="shared" ref="R45:T45" si="126">TEXT(dec2BIN(O45),"000")</f>
        <v>101</v>
      </c>
      <c r="S45" s="20" t="str">
        <f t="shared" si="126"/>
        <v>110</v>
      </c>
      <c r="T45" s="20" t="str">
        <f t="shared" si="126"/>
        <v>111</v>
      </c>
    </row>
    <row r="46">
      <c r="A46" s="21" t="s">
        <v>113</v>
      </c>
      <c r="B46" s="22" t="s">
        <v>114</v>
      </c>
      <c r="C46" s="22" t="s">
        <v>115</v>
      </c>
      <c r="D46" s="23" t="s">
        <v>36</v>
      </c>
      <c r="E46" s="24" t="str">
        <f t="shared" ref="E46:G46" si="127">if(hex2dec(B46)&lt;(HEX2DEC(value($J$5))/2), "00",DEC2HEX(QUANTIZE($J$4:$J$11,HEX2DEC(B46))))</f>
        <v>B6</v>
      </c>
      <c r="F46" s="24" t="str">
        <f t="shared" si="127"/>
        <v>DB</v>
      </c>
      <c r="G46" s="24" t="str">
        <f t="shared" si="127"/>
        <v>FF</v>
      </c>
      <c r="H46" s="9"/>
      <c r="I46" s="36"/>
      <c r="J46" s="36"/>
      <c r="K46" s="36"/>
      <c r="L46" s="16" t="str">
        <f t="shared" si="5"/>
        <v>32</v>
      </c>
      <c r="M46" s="101" t="str">
        <f t="shared" si="6"/>
        <v>#C7D7FF</v>
      </c>
      <c r="N46" s="100" t="str">
        <f t="shared" si="7"/>
        <v>#B6DBFF</v>
      </c>
      <c r="O46" s="19" t="str">
        <f t="shared" ref="O46:Q46" si="128">QUANTIZE_N($J$4:$J$11,HEX2DEC(B46))</f>
        <v>5</v>
      </c>
      <c r="P46" s="19" t="str">
        <f t="shared" si="128"/>
        <v>6</v>
      </c>
      <c r="Q46" s="19" t="str">
        <f t="shared" si="128"/>
        <v>7</v>
      </c>
      <c r="R46" s="20" t="str">
        <f t="shared" ref="R46:T46" si="129">TEXT(dec2BIN(O46),"000")</f>
        <v>101</v>
      </c>
      <c r="S46" s="20" t="str">
        <f t="shared" si="129"/>
        <v>110</v>
      </c>
      <c r="T46" s="20" t="str">
        <f t="shared" si="129"/>
        <v>111</v>
      </c>
    </row>
    <row r="47">
      <c r="A47" s="21" t="s">
        <v>116</v>
      </c>
      <c r="B47" s="22" t="s">
        <v>115</v>
      </c>
      <c r="C47" s="22" t="s">
        <v>73</v>
      </c>
      <c r="D47" s="23" t="s">
        <v>36</v>
      </c>
      <c r="E47" s="24" t="str">
        <f t="shared" ref="E47:G47" si="130">if(hex2dec(B47)&lt;(HEX2DEC(value($J$5))/2), "00",DEC2HEX(QUANTIZE($J$4:$J$11,HEX2DEC(B47))))</f>
        <v>DB</v>
      </c>
      <c r="F47" s="24" t="str">
        <f t="shared" si="130"/>
        <v>DB</v>
      </c>
      <c r="G47" s="24" t="str">
        <f t="shared" si="130"/>
        <v>FF</v>
      </c>
      <c r="H47" s="9"/>
      <c r="I47" s="36"/>
      <c r="J47" s="36"/>
      <c r="K47" s="36"/>
      <c r="L47" s="16" t="str">
        <f t="shared" si="5"/>
        <v>33</v>
      </c>
      <c r="M47" s="102" t="str">
        <f t="shared" si="6"/>
        <v>#D7CBFF</v>
      </c>
      <c r="N47" s="103" t="str">
        <f t="shared" si="7"/>
        <v>#DBDBFF</v>
      </c>
      <c r="O47" s="19" t="str">
        <f t="shared" ref="O47:Q47" si="131">QUANTIZE_N($J$4:$J$11,HEX2DEC(B47))</f>
        <v>6</v>
      </c>
      <c r="P47" s="19" t="str">
        <f t="shared" si="131"/>
        <v>6</v>
      </c>
      <c r="Q47" s="19" t="str">
        <f t="shared" si="131"/>
        <v>7</v>
      </c>
      <c r="R47" s="20" t="str">
        <f t="shared" ref="R47:T47" si="132">TEXT(dec2BIN(O47),"000")</f>
        <v>110</v>
      </c>
      <c r="S47" s="20" t="str">
        <f t="shared" si="132"/>
        <v>110</v>
      </c>
      <c r="T47" s="20" t="str">
        <f t="shared" si="132"/>
        <v>111</v>
      </c>
    </row>
    <row r="48">
      <c r="A48" s="21" t="s">
        <v>117</v>
      </c>
      <c r="B48" s="22" t="s">
        <v>36</v>
      </c>
      <c r="C48" s="22" t="s">
        <v>114</v>
      </c>
      <c r="D48" s="23" t="s">
        <v>36</v>
      </c>
      <c r="E48" s="24" t="str">
        <f t="shared" ref="E48:G48" si="133">if(hex2dec(B48)&lt;(HEX2DEC(value($J$5))/2), "00",DEC2HEX(QUANTIZE($J$4:$J$11,HEX2DEC(B48))))</f>
        <v>FF</v>
      </c>
      <c r="F48" s="24" t="str">
        <f t="shared" si="133"/>
        <v>B6</v>
      </c>
      <c r="G48" s="24" t="str">
        <f t="shared" si="133"/>
        <v>FF</v>
      </c>
      <c r="H48" s="9"/>
      <c r="I48" s="36"/>
      <c r="J48" s="36"/>
      <c r="K48" s="36"/>
      <c r="L48" s="16" t="str">
        <f t="shared" si="5"/>
        <v>34</v>
      </c>
      <c r="M48" s="104" t="str">
        <f t="shared" si="6"/>
        <v>#FFC7FF</v>
      </c>
      <c r="N48" s="105" t="str">
        <f t="shared" si="7"/>
        <v>#FFB6FF</v>
      </c>
      <c r="O48" s="19" t="str">
        <f t="shared" ref="O48:Q48" si="134">QUANTIZE_N($J$4:$J$11,HEX2DEC(B48))</f>
        <v>7</v>
      </c>
      <c r="P48" s="19" t="str">
        <f t="shared" si="134"/>
        <v>5</v>
      </c>
      <c r="Q48" s="19" t="str">
        <f t="shared" si="134"/>
        <v>7</v>
      </c>
      <c r="R48" s="20" t="str">
        <f t="shared" ref="R48:T48" si="135">TEXT(dec2BIN(O48),"000")</f>
        <v>111</v>
      </c>
      <c r="S48" s="20" t="str">
        <f t="shared" si="135"/>
        <v>101</v>
      </c>
      <c r="T48" s="20" t="str">
        <f t="shared" si="135"/>
        <v>111</v>
      </c>
    </row>
    <row r="49">
      <c r="A49" s="21" t="s">
        <v>118</v>
      </c>
      <c r="B49" s="22" t="s">
        <v>36</v>
      </c>
      <c r="C49" s="22" t="s">
        <v>114</v>
      </c>
      <c r="D49" s="23" t="s">
        <v>71</v>
      </c>
      <c r="E49" s="24" t="str">
        <f t="shared" ref="E49:G49" si="136">if(hex2dec(B49)&lt;(HEX2DEC(value($J$5))/2), "00",DEC2HEX(QUANTIZE($J$4:$J$11,HEX2DEC(B49))))</f>
        <v>FF</v>
      </c>
      <c r="F49" s="24" t="str">
        <f t="shared" si="136"/>
        <v>B6</v>
      </c>
      <c r="G49" s="24" t="str">
        <f t="shared" si="136"/>
        <v>DB</v>
      </c>
      <c r="H49" s="9"/>
      <c r="I49" s="36"/>
      <c r="J49" s="36"/>
      <c r="K49" s="36"/>
      <c r="L49" s="16" t="str">
        <f t="shared" si="5"/>
        <v>35</v>
      </c>
      <c r="M49" s="106" t="str">
        <f t="shared" si="6"/>
        <v>#FFC7DB</v>
      </c>
      <c r="N49" s="107" t="str">
        <f t="shared" si="7"/>
        <v>#FFB6DB</v>
      </c>
      <c r="O49" s="19" t="str">
        <f t="shared" ref="O49:Q49" si="137">QUANTIZE_N($J$4:$J$11,HEX2DEC(B49))</f>
        <v>7</v>
      </c>
      <c r="P49" s="19" t="str">
        <f t="shared" si="137"/>
        <v>5</v>
      </c>
      <c r="Q49" s="19" t="str">
        <f t="shared" si="137"/>
        <v>6</v>
      </c>
      <c r="R49" s="20" t="str">
        <f t="shared" ref="R49:T49" si="138">TEXT(dec2BIN(O49),"000")</f>
        <v>111</v>
      </c>
      <c r="S49" s="20" t="str">
        <f t="shared" si="138"/>
        <v>101</v>
      </c>
      <c r="T49" s="20" t="str">
        <f t="shared" si="138"/>
        <v>110</v>
      </c>
    </row>
    <row r="50">
      <c r="A50" s="21" t="s">
        <v>119</v>
      </c>
      <c r="B50" s="22" t="s">
        <v>36</v>
      </c>
      <c r="C50" s="22" t="s">
        <v>64</v>
      </c>
      <c r="D50" s="23" t="s">
        <v>120</v>
      </c>
      <c r="E50" s="24" t="str">
        <f t="shared" ref="E50:G50" si="139">if(hex2dec(B50)&lt;(HEX2DEC(value($J$5))/2), "00",DEC2HEX(QUANTIZE($J$4:$J$11,HEX2DEC(B50))))</f>
        <v>FF</v>
      </c>
      <c r="F50" s="24" t="str">
        <f t="shared" si="139"/>
        <v>B6</v>
      </c>
      <c r="G50" s="24" t="str">
        <f t="shared" si="139"/>
        <v>B6</v>
      </c>
      <c r="H50" s="9"/>
      <c r="I50" s="36"/>
      <c r="J50" s="36"/>
      <c r="K50" s="36"/>
      <c r="L50" s="16" t="str">
        <f t="shared" si="5"/>
        <v>36</v>
      </c>
      <c r="M50" s="108" t="str">
        <f t="shared" si="6"/>
        <v>#FFBFB3</v>
      </c>
      <c r="N50" s="109" t="str">
        <f t="shared" si="7"/>
        <v>#FFB6B6</v>
      </c>
      <c r="O50" s="19" t="str">
        <f t="shared" ref="O50:Q50" si="140">QUANTIZE_N($J$4:$J$11,HEX2DEC(B50))</f>
        <v>7</v>
      </c>
      <c r="P50" s="19" t="str">
        <f t="shared" si="140"/>
        <v>5</v>
      </c>
      <c r="Q50" s="19" t="str">
        <f t="shared" si="140"/>
        <v>5</v>
      </c>
      <c r="R50" s="20" t="str">
        <f t="shared" ref="R50:T50" si="141">TEXT(dec2BIN(O50),"000")</f>
        <v>111</v>
      </c>
      <c r="S50" s="20" t="str">
        <f t="shared" si="141"/>
        <v>101</v>
      </c>
      <c r="T50" s="20" t="str">
        <f t="shared" si="141"/>
        <v>101</v>
      </c>
    </row>
    <row r="51">
      <c r="A51" s="21" t="s">
        <v>121</v>
      </c>
      <c r="B51" s="22" t="s">
        <v>36</v>
      </c>
      <c r="C51" s="22" t="s">
        <v>71</v>
      </c>
      <c r="D51" s="23" t="s">
        <v>22</v>
      </c>
      <c r="E51" s="24" t="str">
        <f t="shared" ref="E51:G51" si="142">if(hex2dec(B51)&lt;(HEX2DEC(value($J$5))/2), "00",DEC2HEX(QUANTIZE($J$4:$J$11,HEX2DEC(B51))))</f>
        <v>FF</v>
      </c>
      <c r="F51" s="24" t="str">
        <f t="shared" si="142"/>
        <v>DB</v>
      </c>
      <c r="G51" s="24" t="str">
        <f t="shared" si="142"/>
        <v>B6</v>
      </c>
      <c r="H51" s="9"/>
      <c r="I51" s="36"/>
      <c r="J51" s="36"/>
      <c r="K51" s="36"/>
      <c r="L51" s="16" t="str">
        <f t="shared" si="5"/>
        <v>37</v>
      </c>
      <c r="M51" s="110" t="str">
        <f t="shared" si="6"/>
        <v>#FFDBAB</v>
      </c>
      <c r="N51" s="111" t="str">
        <f t="shared" si="7"/>
        <v>#FFDBB6</v>
      </c>
      <c r="O51" s="19" t="str">
        <f t="shared" ref="O51:Q51" si="143">QUANTIZE_N($J$4:$J$11,HEX2DEC(B51))</f>
        <v>7</v>
      </c>
      <c r="P51" s="19" t="str">
        <f t="shared" si="143"/>
        <v>6</v>
      </c>
      <c r="Q51" s="19" t="str">
        <f t="shared" si="143"/>
        <v>5</v>
      </c>
      <c r="R51" s="20" t="str">
        <f t="shared" ref="R51:T51" si="144">TEXT(dec2BIN(O51),"000")</f>
        <v>111</v>
      </c>
      <c r="S51" s="20" t="str">
        <f t="shared" si="144"/>
        <v>110</v>
      </c>
      <c r="T51" s="20" t="str">
        <f t="shared" si="144"/>
        <v>101</v>
      </c>
    </row>
    <row r="52">
      <c r="A52" s="21" t="s">
        <v>122</v>
      </c>
      <c r="B52" s="22" t="s">
        <v>36</v>
      </c>
      <c r="C52" s="22" t="s">
        <v>67</v>
      </c>
      <c r="D52" s="23" t="s">
        <v>123</v>
      </c>
      <c r="E52" s="24" t="str">
        <f t="shared" ref="E52:G52" si="145">if(hex2dec(B52)&lt;(HEX2DEC(value($J$5))/2), "00",DEC2HEX(QUANTIZE($J$4:$J$11,HEX2DEC(B52))))</f>
        <v>FF</v>
      </c>
      <c r="F52" s="24" t="str">
        <f t="shared" si="145"/>
        <v>DB</v>
      </c>
      <c r="G52" s="24" t="str">
        <f t="shared" si="145"/>
        <v>92</v>
      </c>
      <c r="H52" s="9"/>
      <c r="I52" s="36"/>
      <c r="J52" s="36"/>
      <c r="K52" s="36"/>
      <c r="L52" s="16" t="str">
        <f t="shared" si="5"/>
        <v>38</v>
      </c>
      <c r="M52" s="112" t="str">
        <f t="shared" si="6"/>
        <v>#FFE7A3</v>
      </c>
      <c r="N52" s="113" t="str">
        <f t="shared" si="7"/>
        <v>#FFDB92</v>
      </c>
      <c r="O52" s="19" t="str">
        <f t="shared" ref="O52:Q52" si="146">QUANTIZE_N($J$4:$J$11,HEX2DEC(B52))</f>
        <v>7</v>
      </c>
      <c r="P52" s="19" t="str">
        <f t="shared" si="146"/>
        <v>6</v>
      </c>
      <c r="Q52" s="19" t="str">
        <f t="shared" si="146"/>
        <v>4</v>
      </c>
      <c r="R52" s="20" t="str">
        <f t="shared" ref="R52:T52" si="147">TEXT(dec2BIN(O52),"000")</f>
        <v>111</v>
      </c>
      <c r="S52" s="20" t="str">
        <f t="shared" si="147"/>
        <v>110</v>
      </c>
      <c r="T52" s="20" t="str">
        <f t="shared" si="147"/>
        <v>100</v>
      </c>
    </row>
    <row r="53">
      <c r="A53" s="21" t="s">
        <v>124</v>
      </c>
      <c r="B53" s="22" t="s">
        <v>125</v>
      </c>
      <c r="C53" s="22" t="s">
        <v>36</v>
      </c>
      <c r="D53" s="23" t="s">
        <v>123</v>
      </c>
      <c r="E53" s="24" t="str">
        <f t="shared" ref="E53:G53" si="148">if(hex2dec(B53)&lt;(HEX2DEC(value($J$5))/2), "00",DEC2HEX(QUANTIZE($J$4:$J$11,HEX2DEC(B53))))</f>
        <v>DB</v>
      </c>
      <c r="F53" s="24" t="str">
        <f t="shared" si="148"/>
        <v>FF</v>
      </c>
      <c r="G53" s="24" t="str">
        <f t="shared" si="148"/>
        <v>92</v>
      </c>
      <c r="H53" s="9"/>
      <c r="I53" s="36"/>
      <c r="J53" s="36"/>
      <c r="K53" s="36"/>
      <c r="L53" s="16" t="str">
        <f t="shared" si="5"/>
        <v>39</v>
      </c>
      <c r="M53" s="114" t="str">
        <f t="shared" si="6"/>
        <v>#E3FFA3</v>
      </c>
      <c r="N53" s="115" t="str">
        <f t="shared" si="7"/>
        <v>#DBFF92</v>
      </c>
      <c r="O53" s="19" t="str">
        <f t="shared" ref="O53:Q53" si="149">QUANTIZE_N($J$4:$J$11,HEX2DEC(B53))</f>
        <v>6</v>
      </c>
      <c r="P53" s="19" t="str">
        <f t="shared" si="149"/>
        <v>7</v>
      </c>
      <c r="Q53" s="19" t="str">
        <f t="shared" si="149"/>
        <v>4</v>
      </c>
      <c r="R53" s="20" t="str">
        <f t="shared" ref="R53:T53" si="150">TEXT(dec2BIN(O53),"000")</f>
        <v>110</v>
      </c>
      <c r="S53" s="20" t="str">
        <f t="shared" si="150"/>
        <v>111</v>
      </c>
      <c r="T53" s="20" t="str">
        <f t="shared" si="150"/>
        <v>100</v>
      </c>
    </row>
    <row r="54">
      <c r="A54" s="21" t="s">
        <v>126</v>
      </c>
      <c r="B54" s="22" t="s">
        <v>22</v>
      </c>
      <c r="C54" s="22" t="s">
        <v>61</v>
      </c>
      <c r="D54" s="23" t="s">
        <v>64</v>
      </c>
      <c r="E54" s="24" t="str">
        <f t="shared" ref="E54:G54" si="151">if(hex2dec(B54)&lt;(HEX2DEC(value($J$5))/2), "00",DEC2HEX(QUANTIZE($J$4:$J$11,HEX2DEC(B54))))</f>
        <v>B6</v>
      </c>
      <c r="F54" s="24" t="str">
        <f t="shared" si="151"/>
        <v>FF</v>
      </c>
      <c r="G54" s="24" t="str">
        <f t="shared" si="151"/>
        <v>B6</v>
      </c>
      <c r="H54" s="9"/>
      <c r="I54" s="36"/>
      <c r="J54" s="36"/>
      <c r="K54" s="36"/>
      <c r="L54" s="16" t="str">
        <f t="shared" si="5"/>
        <v>3A</v>
      </c>
      <c r="M54" s="116" t="str">
        <f t="shared" si="6"/>
        <v>#ABF3BF</v>
      </c>
      <c r="N54" s="117" t="str">
        <f t="shared" si="7"/>
        <v>#B6FFB6</v>
      </c>
      <c r="O54" s="19" t="str">
        <f t="shared" ref="O54:Q54" si="152">QUANTIZE_N($J$4:$J$11,HEX2DEC(B54))</f>
        <v>5</v>
      </c>
      <c r="P54" s="19" t="str">
        <f t="shared" si="152"/>
        <v>7</v>
      </c>
      <c r="Q54" s="19" t="str">
        <f t="shared" si="152"/>
        <v>5</v>
      </c>
      <c r="R54" s="20" t="str">
        <f t="shared" ref="R54:T54" si="153">TEXT(dec2BIN(O54),"000")</f>
        <v>101</v>
      </c>
      <c r="S54" s="20" t="str">
        <f t="shared" si="153"/>
        <v>111</v>
      </c>
      <c r="T54" s="20" t="str">
        <f t="shared" si="153"/>
        <v>101</v>
      </c>
    </row>
    <row r="55">
      <c r="A55" s="21" t="s">
        <v>58</v>
      </c>
      <c r="B55" s="22" t="s">
        <v>120</v>
      </c>
      <c r="C55" s="22" t="s">
        <v>36</v>
      </c>
      <c r="D55" s="23" t="s">
        <v>127</v>
      </c>
      <c r="E55" s="24" t="str">
        <f t="shared" ref="E55:G55" si="154">if(hex2dec(B55)&lt;(HEX2DEC(value($J$5))/2), "00",DEC2HEX(QUANTIZE($J$4:$J$11,HEX2DEC(B55))))</f>
        <v>B6</v>
      </c>
      <c r="F55" s="24" t="str">
        <f t="shared" si="154"/>
        <v>FF</v>
      </c>
      <c r="G55" s="24" t="str">
        <f t="shared" si="154"/>
        <v>DB</v>
      </c>
      <c r="H55" s="9"/>
      <c r="I55" s="36"/>
      <c r="J55" s="36"/>
      <c r="K55" s="36"/>
      <c r="L55" s="16" t="str">
        <f t="shared" si="5"/>
        <v>3B</v>
      </c>
      <c r="M55" s="118" t="str">
        <f t="shared" si="6"/>
        <v>#B3FFCF</v>
      </c>
      <c r="N55" s="119" t="str">
        <f t="shared" si="7"/>
        <v>#B6FFDB</v>
      </c>
      <c r="O55" s="19" t="str">
        <f t="shared" ref="O55:Q55" si="155">QUANTIZE_N($J$4:$J$11,HEX2DEC(B55))</f>
        <v>5</v>
      </c>
      <c r="P55" s="19" t="str">
        <f t="shared" si="155"/>
        <v>7</v>
      </c>
      <c r="Q55" s="19" t="str">
        <f t="shared" si="155"/>
        <v>6</v>
      </c>
      <c r="R55" s="20" t="str">
        <f t="shared" ref="R55:T55" si="156">TEXT(dec2BIN(O55),"000")</f>
        <v>101</v>
      </c>
      <c r="S55" s="20" t="str">
        <f t="shared" si="156"/>
        <v>111</v>
      </c>
      <c r="T55" s="20" t="str">
        <f t="shared" si="156"/>
        <v>110</v>
      </c>
    </row>
    <row r="56">
      <c r="A56" s="120" t="s">
        <v>128</v>
      </c>
      <c r="B56" s="121" t="s">
        <v>26</v>
      </c>
      <c r="C56" s="121" t="s">
        <v>36</v>
      </c>
      <c r="D56" s="122" t="s">
        <v>61</v>
      </c>
      <c r="E56" s="123" t="str">
        <f t="shared" ref="E56:G56" si="157">if(hex2dec(B56)&lt;(HEX2DEC(value($J$5))/2), "00",DEC2HEX(QUANTIZE($J$4:$J$11,HEX2DEC(B56))))</f>
        <v>92</v>
      </c>
      <c r="F56" s="123" t="str">
        <f t="shared" si="157"/>
        <v>FF</v>
      </c>
      <c r="G56" s="123" t="str">
        <f t="shared" si="157"/>
        <v>FF</v>
      </c>
      <c r="H56" s="9"/>
      <c r="I56" s="36"/>
      <c r="J56" s="36"/>
      <c r="K56" s="36"/>
      <c r="L56" s="16" t="str">
        <f t="shared" si="5"/>
        <v>3C</v>
      </c>
      <c r="M56" s="124" t="str">
        <f t="shared" si="6"/>
        <v>#9FFFF3</v>
      </c>
      <c r="N56" s="125" t="str">
        <f t="shared" si="7"/>
        <v>#92FFFF</v>
      </c>
      <c r="O56" s="19" t="str">
        <f t="shared" ref="O56:Q56" si="158">QUANTIZE_N($J$4:$J$11,HEX2DEC(B56))</f>
        <v>4</v>
      </c>
      <c r="P56" s="19" t="str">
        <f t="shared" si="158"/>
        <v>7</v>
      </c>
      <c r="Q56" s="19" t="str">
        <f t="shared" si="158"/>
        <v>7</v>
      </c>
      <c r="R56" s="20" t="str">
        <f t="shared" ref="R56:T56" si="159">TEXT(dec2BIN(O56),"000")</f>
        <v>100</v>
      </c>
      <c r="S56" s="20" t="str">
        <f t="shared" si="159"/>
        <v>111</v>
      </c>
      <c r="T56" s="20" t="str">
        <f t="shared" si="159"/>
        <v>111</v>
      </c>
    </row>
  </sheetData>
  <mergeCells count="3">
    <mergeCell ref="I3:K3"/>
    <mergeCell ref="B3:D3"/>
    <mergeCell ref="E3:G3"/>
  </mergeCells>
  <conditionalFormatting sqref="M5">
    <cfRule type="colorScale" priority="1">
      <colorScale>
        <cfvo type="min"/>
        <cfvo type="max"/>
        <color rgb="FF57BB8A"/>
        <color rgb="FFFFFFFF"/>
      </colorScale>
    </cfRule>
  </conditionalFormatting>
  <conditionalFormatting sqref="M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