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c\OneDrive\Documentos\Métodos numéricos\"/>
    </mc:Choice>
  </mc:AlternateContent>
  <xr:revisionPtr revIDLastSave="0" documentId="13_ncr:1_{A23AD579-1467-4B6A-A041-CD04E7924E7F}" xr6:coauthVersionLast="45" xr6:coauthVersionMax="45" xr10:uidLastSave="{00000000-0000-0000-0000-000000000000}"/>
  <bookViews>
    <workbookView xWindow="-110" yWindow="-110" windowWidth="19420" windowHeight="10420" activeTab="1" xr2:uid="{26E23285-C564-4BB8-85F1-15CB05685F16}"/>
  </bookViews>
  <sheets>
    <sheet name="Dof 9" sheetId="1" r:id="rId1"/>
    <sheet name="Dof 10" sheetId="2" r:id="rId2"/>
    <sheet name="Dof 30" sheetId="3" r:id="rId3"/>
    <sheet name="Fin de semestre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3" l="1"/>
  <c r="E20" i="3"/>
  <c r="E19" i="3"/>
  <c r="E18" i="3"/>
  <c r="E17" i="3"/>
  <c r="E16" i="3"/>
  <c r="E15" i="3"/>
  <c r="E14" i="3"/>
  <c r="E13" i="3"/>
  <c r="A13" i="3"/>
  <c r="A14" i="3" s="1"/>
  <c r="A15" i="3" s="1"/>
  <c r="A16" i="3" s="1"/>
  <c r="A17" i="3" s="1"/>
  <c r="A18" i="3" s="1"/>
  <c r="A19" i="3" s="1"/>
  <c r="A20" i="3" s="1"/>
  <c r="A21" i="3" s="1"/>
  <c r="E12" i="3"/>
  <c r="A12" i="3"/>
  <c r="E11" i="3"/>
  <c r="C11" i="3"/>
  <c r="E7" i="3"/>
  <c r="D6" i="3"/>
  <c r="B12" i="3" s="1"/>
  <c r="B13" i="3" s="1"/>
  <c r="E21" i="2"/>
  <c r="E20" i="2"/>
  <c r="E19" i="2"/>
  <c r="E18" i="2"/>
  <c r="E17" i="2"/>
  <c r="E16" i="2"/>
  <c r="E15" i="2"/>
  <c r="A15" i="2"/>
  <c r="A16" i="2" s="1"/>
  <c r="A17" i="2" s="1"/>
  <c r="A18" i="2" s="1"/>
  <c r="A19" i="2" s="1"/>
  <c r="A20" i="2" s="1"/>
  <c r="A21" i="2" s="1"/>
  <c r="E14" i="2"/>
  <c r="A14" i="2"/>
  <c r="E13" i="2"/>
  <c r="A13" i="2"/>
  <c r="E12" i="2"/>
  <c r="A12" i="2"/>
  <c r="E11" i="2"/>
  <c r="C11" i="2"/>
  <c r="D11" i="2" s="1"/>
  <c r="E7" i="2"/>
  <c r="D6" i="2"/>
  <c r="B12" i="2" s="1"/>
  <c r="H23" i="1"/>
  <c r="D23" i="1"/>
  <c r="C23" i="1"/>
  <c r="H12" i="1"/>
  <c r="H13" i="1"/>
  <c r="H14" i="1"/>
  <c r="H15" i="1"/>
  <c r="H16" i="1"/>
  <c r="H17" i="1"/>
  <c r="H18" i="1"/>
  <c r="H19" i="1"/>
  <c r="H20" i="1"/>
  <c r="H21" i="1"/>
  <c r="H11" i="1"/>
  <c r="F12" i="1"/>
  <c r="F13" i="1"/>
  <c r="F14" i="1"/>
  <c r="F15" i="1"/>
  <c r="F16" i="1"/>
  <c r="F17" i="1"/>
  <c r="F18" i="1"/>
  <c r="F19" i="1"/>
  <c r="F20" i="1"/>
  <c r="F21" i="1"/>
  <c r="F11" i="1"/>
  <c r="E12" i="1"/>
  <c r="E13" i="1"/>
  <c r="E14" i="1"/>
  <c r="E15" i="1"/>
  <c r="E16" i="1"/>
  <c r="E17" i="1"/>
  <c r="E18" i="1"/>
  <c r="E19" i="1"/>
  <c r="E20" i="1"/>
  <c r="E21" i="1"/>
  <c r="E11" i="1"/>
  <c r="D12" i="1"/>
  <c r="D13" i="1"/>
  <c r="D14" i="1"/>
  <c r="D15" i="1"/>
  <c r="D16" i="1"/>
  <c r="D17" i="1"/>
  <c r="D18" i="1"/>
  <c r="D19" i="1"/>
  <c r="D20" i="1"/>
  <c r="D21" i="1"/>
  <c r="D11" i="1"/>
  <c r="C12" i="1"/>
  <c r="C13" i="1"/>
  <c r="C14" i="1"/>
  <c r="C15" i="1"/>
  <c r="C16" i="1"/>
  <c r="C17" i="1"/>
  <c r="C18" i="1"/>
  <c r="C19" i="1"/>
  <c r="C20" i="1"/>
  <c r="C21" i="1"/>
  <c r="C11" i="1"/>
  <c r="B13" i="1"/>
  <c r="B14" i="1" s="1"/>
  <c r="B15" i="1" s="1"/>
  <c r="B16" i="1" s="1"/>
  <c r="B17" i="1" s="1"/>
  <c r="B18" i="1" s="1"/>
  <c r="B19" i="1" s="1"/>
  <c r="B20" i="1" s="1"/>
  <c r="B21" i="1" s="1"/>
  <c r="B12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E7" i="1"/>
  <c r="F6" i="1"/>
  <c r="D6" i="1"/>
  <c r="F6" i="3" l="1"/>
  <c r="B14" i="3"/>
  <c r="C13" i="3"/>
  <c r="D13" i="3" s="1"/>
  <c r="F13" i="3" s="1"/>
  <c r="H13" i="3" s="1"/>
  <c r="D11" i="3"/>
  <c r="F11" i="3" s="1"/>
  <c r="C12" i="3"/>
  <c r="D12" i="3" s="1"/>
  <c r="F12" i="3" s="1"/>
  <c r="H12" i="3" s="1"/>
  <c r="F11" i="2"/>
  <c r="C12" i="2"/>
  <c r="D12" i="2" s="1"/>
  <c r="F12" i="2" s="1"/>
  <c r="H12" i="2" s="1"/>
  <c r="B13" i="2"/>
  <c r="F6" i="2"/>
  <c r="H11" i="3" l="1"/>
  <c r="C14" i="3"/>
  <c r="D14" i="3" s="1"/>
  <c r="F14" i="3" s="1"/>
  <c r="H14" i="3" s="1"/>
  <c r="B15" i="3"/>
  <c r="C13" i="2"/>
  <c r="D13" i="2" s="1"/>
  <c r="F13" i="2" s="1"/>
  <c r="H13" i="2" s="1"/>
  <c r="B14" i="2"/>
  <c r="H11" i="2"/>
  <c r="C15" i="3" l="1"/>
  <c r="D15" i="3" s="1"/>
  <c r="B16" i="3"/>
  <c r="C14" i="2"/>
  <c r="D14" i="2" s="1"/>
  <c r="F14" i="2" s="1"/>
  <c r="H14" i="2" s="1"/>
  <c r="B15" i="2"/>
  <c r="C16" i="3" l="1"/>
  <c r="D16" i="3" s="1"/>
  <c r="F16" i="3" s="1"/>
  <c r="H16" i="3" s="1"/>
  <c r="B17" i="3"/>
  <c r="F15" i="3"/>
  <c r="H15" i="3" s="1"/>
  <c r="C15" i="2"/>
  <c r="D15" i="2" s="1"/>
  <c r="F15" i="2" s="1"/>
  <c r="H15" i="2" s="1"/>
  <c r="B16" i="2"/>
  <c r="B18" i="3" l="1"/>
  <c r="C17" i="3"/>
  <c r="D17" i="3" s="1"/>
  <c r="B17" i="2"/>
  <c r="C16" i="2"/>
  <c r="F17" i="3" l="1"/>
  <c r="H17" i="3" s="1"/>
  <c r="B19" i="3"/>
  <c r="C18" i="3"/>
  <c r="D18" i="3" s="1"/>
  <c r="F18" i="3" s="1"/>
  <c r="H18" i="3" s="1"/>
  <c r="D16" i="2"/>
  <c r="F16" i="2" s="1"/>
  <c r="H16" i="2" s="1"/>
  <c r="B18" i="2"/>
  <c r="C17" i="2"/>
  <c r="D17" i="2" s="1"/>
  <c r="F17" i="2" s="1"/>
  <c r="H17" i="2" s="1"/>
  <c r="B20" i="3" l="1"/>
  <c r="C19" i="3"/>
  <c r="D19" i="3" s="1"/>
  <c r="F19" i="3" s="1"/>
  <c r="H19" i="3" s="1"/>
  <c r="C18" i="2"/>
  <c r="D18" i="2" s="1"/>
  <c r="F18" i="2" s="1"/>
  <c r="H18" i="2" s="1"/>
  <c r="B19" i="2"/>
  <c r="B21" i="3" l="1"/>
  <c r="C21" i="3" s="1"/>
  <c r="C20" i="3"/>
  <c r="D20" i="3" s="1"/>
  <c r="F20" i="3" s="1"/>
  <c r="H20" i="3" s="1"/>
  <c r="C19" i="2"/>
  <c r="D19" i="2" s="1"/>
  <c r="F19" i="2" s="1"/>
  <c r="H19" i="2" s="1"/>
  <c r="B20" i="2"/>
  <c r="D21" i="3" l="1"/>
  <c r="C23" i="3"/>
  <c r="C20" i="2"/>
  <c r="D20" i="2" s="1"/>
  <c r="F20" i="2" s="1"/>
  <c r="H20" i="2" s="1"/>
  <c r="B21" i="2"/>
  <c r="C21" i="2" s="1"/>
  <c r="F21" i="3" l="1"/>
  <c r="H21" i="3" s="1"/>
  <c r="H23" i="3" s="1"/>
  <c r="D23" i="3"/>
  <c r="D21" i="2"/>
  <c r="C23" i="2"/>
  <c r="F21" i="2" l="1"/>
  <c r="H21" i="2" s="1"/>
  <c r="H23" i="2" s="1"/>
  <c r="D23" i="2"/>
</calcChain>
</file>

<file path=xl/sharedStrings.xml><?xml version="1.0" encoding="utf-8"?>
<sst xmlns="http://schemas.openxmlformats.org/spreadsheetml/2006/main" count="51" uniqueCount="16">
  <si>
    <t>inicial</t>
  </si>
  <si>
    <t>x0</t>
  </si>
  <si>
    <t>final</t>
  </si>
  <si>
    <t>x</t>
  </si>
  <si>
    <t>num_segmentos</t>
  </si>
  <si>
    <t>dof</t>
  </si>
  <si>
    <t xml:space="preserve">w </t>
  </si>
  <si>
    <t>w/3</t>
  </si>
  <si>
    <t>f(x) = …</t>
  </si>
  <si>
    <t>p1</t>
  </si>
  <si>
    <t>p2</t>
  </si>
  <si>
    <t>cons</t>
  </si>
  <si>
    <t>f(X)</t>
  </si>
  <si>
    <t>mult</t>
  </si>
  <si>
    <t>termino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</si>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</sst>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'Dof 9'!$B$11:$B$21</c:f>
              <c:numCache>
                <c:formatCode>General</c:formatCode>
                <c:ptCount val="11"/>
                <c:pt idx="0">
                  <c:v>0</c:v>
                </c:pt>
                <c:pt idx="1">
                  <c:v>0.11000000000000001</c:v>
                </c:pt>
                <c:pt idx="2">
                  <c:v>0.22000000000000003</c:v>
                </c:pt>
                <c:pt idx="3">
                  <c:v>0.33000000000000007</c:v>
                </c:pt>
                <c:pt idx="4">
                  <c:v>0.44000000000000006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</c:numCache>
            </c:numRef>
          </c:xVal>
          <c:yVal>
            <c:numRef>
              <c:f>'Dof 9'!$F$11:$F$21</c:f>
              <c:numCache>
                <c:formatCode>General</c:formatCode>
                <c:ptCount val="11"/>
                <c:pt idx="0">
                  <c:v>0.38803490887166864</c:v>
                </c:pt>
                <c:pt idx="1">
                  <c:v>0.38543693984483202</c:v>
                </c:pt>
                <c:pt idx="2">
                  <c:v>0.37776732398026314</c:v>
                </c:pt>
                <c:pt idx="3">
                  <c:v>0.36538748960779854</c:v>
                </c:pt>
                <c:pt idx="4">
                  <c:v>0.34886333127019753</c:v>
                </c:pt>
                <c:pt idx="5">
                  <c:v>0.32891596328171852</c:v>
                </c:pt>
                <c:pt idx="6">
                  <c:v>0.30636259289430617</c:v>
                </c:pt>
                <c:pt idx="7">
                  <c:v>0.28205497140663432</c:v>
                </c:pt>
                <c:pt idx="8">
                  <c:v>0.25682234441928659</c:v>
                </c:pt>
                <c:pt idx="9">
                  <c:v>0.23142425829711369</c:v>
                </c:pt>
                <c:pt idx="10">
                  <c:v>0.20651644224485097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4-4436-AAB8-6FA185888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81311"/>
        <c:axId val="419883807"/>
      </c:scatterChart>
      <c:valAx>
        <c:axId val="41988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9883807"/>
        <c:crosses val="autoZero"/>
        <c:crossBetween val="midCat"/>
      </c:valAx>
      <c:valAx>
        <c:axId val="4198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988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'Dof 10'!$B$11:$B$21</c:f>
              <c:numCache>
                <c:formatCode>General</c:formatCode>
                <c:ptCount val="11"/>
                <c:pt idx="0">
                  <c:v>0</c:v>
                </c:pt>
                <c:pt idx="1">
                  <c:v>0.11812</c:v>
                </c:pt>
                <c:pt idx="2">
                  <c:v>0.23624000000000001</c:v>
                </c:pt>
                <c:pt idx="3">
                  <c:v>0.35436000000000001</c:v>
                </c:pt>
                <c:pt idx="4">
                  <c:v>0.47248000000000001</c:v>
                </c:pt>
                <c:pt idx="5">
                  <c:v>0.59060000000000001</c:v>
                </c:pt>
                <c:pt idx="6">
                  <c:v>0.70872000000000002</c:v>
                </c:pt>
                <c:pt idx="7">
                  <c:v>0.82684000000000002</c:v>
                </c:pt>
                <c:pt idx="8">
                  <c:v>0.94496000000000002</c:v>
                </c:pt>
                <c:pt idx="9">
                  <c:v>1.06308</c:v>
                </c:pt>
                <c:pt idx="10">
                  <c:v>1.1812</c:v>
                </c:pt>
              </c:numCache>
            </c:numRef>
          </c:xVal>
          <c:yVal>
            <c:numRef>
              <c:f>'Dof 10'!$F$11:$F$21</c:f>
              <c:numCache>
                <c:formatCode>General</c:formatCode>
                <c:ptCount val="11"/>
                <c:pt idx="0">
                  <c:v>0.38910838396603109</c:v>
                </c:pt>
                <c:pt idx="1">
                  <c:v>0.38613594296001608</c:v>
                </c:pt>
                <c:pt idx="2">
                  <c:v>0.37737829809317286</c:v>
                </c:pt>
                <c:pt idx="3">
                  <c:v>0.36329816835635748</c:v>
                </c:pt>
                <c:pt idx="4">
                  <c:v>0.3446149765746806</c:v>
                </c:pt>
                <c:pt idx="5">
                  <c:v>0.32223572888518964</c:v>
                </c:pt>
                <c:pt idx="6">
                  <c:v>0.29717338398818005</c:v>
                </c:pt>
                <c:pt idx="7">
                  <c:v>0.27046388776265379</c:v>
                </c:pt>
                <c:pt idx="8">
                  <c:v>0.2430918583997356</c:v>
                </c:pt>
                <c:pt idx="9">
                  <c:v>0.21593216311869992</c:v>
                </c:pt>
                <c:pt idx="10">
                  <c:v>0.18971114400620212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9-462C-8DB3-065FD4A4B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06287"/>
        <c:axId val="607703375"/>
      </c:scatterChart>
      <c:valAx>
        <c:axId val="60770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7703375"/>
        <c:crosses val="autoZero"/>
        <c:crossBetween val="midCat"/>
      </c:valAx>
      <c:valAx>
        <c:axId val="6077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770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'Dof 30'!$B$11:$B$21</c:f>
              <c:numCache>
                <c:formatCode>General</c:formatCode>
                <c:ptCount val="11"/>
                <c:pt idx="0">
                  <c:v>0</c:v>
                </c:pt>
                <c:pt idx="1">
                  <c:v>0.27500000000000002</c:v>
                </c:pt>
                <c:pt idx="2">
                  <c:v>0.55000000000000004</c:v>
                </c:pt>
                <c:pt idx="3">
                  <c:v>0.82500000000000007</c:v>
                </c:pt>
                <c:pt idx="4">
                  <c:v>1.1000000000000001</c:v>
                </c:pt>
                <c:pt idx="5">
                  <c:v>1.375</c:v>
                </c:pt>
                <c:pt idx="6">
                  <c:v>1.65</c:v>
                </c:pt>
                <c:pt idx="7">
                  <c:v>1.9249999999999998</c:v>
                </c:pt>
                <c:pt idx="8">
                  <c:v>2.1999999999999997</c:v>
                </c:pt>
                <c:pt idx="9">
                  <c:v>2.4749999999999996</c:v>
                </c:pt>
                <c:pt idx="10">
                  <c:v>2.7499999999999996</c:v>
                </c:pt>
              </c:numCache>
            </c:numRef>
          </c:xVal>
          <c:yVal>
            <c:numRef>
              <c:f>'Dof 30'!$F$11:$F$21</c:f>
              <c:numCache>
                <c:formatCode>General</c:formatCode>
                <c:ptCount val="11"/>
                <c:pt idx="0">
                  <c:v>0.39563218489409696</c:v>
                </c:pt>
                <c:pt idx="1">
                  <c:v>0.38049049720047945</c:v>
                </c:pt>
                <c:pt idx="2">
                  <c:v>0.33865300539207699</c:v>
                </c:pt>
                <c:pt idx="3">
                  <c:v>0.27943186195847941</c:v>
                </c:pt>
                <c:pt idx="4">
                  <c:v>0.2143471178566401</c:v>
                </c:pt>
                <c:pt idx="5">
                  <c:v>0.15342427731070807</c:v>
                </c:pt>
                <c:pt idx="6">
                  <c:v>0.10293206337916651</c:v>
                </c:pt>
                <c:pt idx="7">
                  <c:v>6.5055512250179789E-2</c:v>
                </c:pt>
                <c:pt idx="8">
                  <c:v>3.894572513297867E-2</c:v>
                </c:pt>
                <c:pt idx="9">
                  <c:v>2.2209195967798603E-2</c:v>
                </c:pt>
                <c:pt idx="10">
                  <c:v>1.213323132655993E-2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F-4B45-9A2B-9DFA33BCC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33759"/>
        <c:axId val="407331679"/>
      </c:scatterChart>
      <c:valAx>
        <c:axId val="40733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7331679"/>
        <c:crosses val="autoZero"/>
        <c:crossBetween val="midCat"/>
      </c:valAx>
      <c:valAx>
        <c:axId val="4073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733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760035</xdr:colOff>
      <xdr:row>9</xdr:row>
      <xdr:rowOff>1966</xdr:rowOff>
    </xdr:from>
    <xdr:to>
      <xdr:col>14</xdr:col>
      <xdr:colOff>760035</xdr:colOff>
      <xdr:row>23</xdr:row>
      <xdr:rowOff>154366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620F48-3096-407A-A4C1-B5AB063D1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763511</xdr:colOff>
      <xdr:row>25</xdr:row>
      <xdr:rowOff>25040</xdr:rowOff>
    </xdr:from>
    <xdr:to>
      <xdr:col>15</xdr:col>
      <xdr:colOff>377201</xdr:colOff>
      <xdr:row>58</xdr:row>
      <xdr:rowOff>50118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9D58C8-4605-4C88-82C5-F2718E33E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7023" y="4606111"/>
          <a:ext cx="10688392" cy="6012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</xdr:colOff>
      <xdr:row>8</xdr:row>
      <xdr:rowOff>180975</xdr:rowOff>
    </xdr:from>
    <xdr:to>
      <xdr:col>15</xdr:col>
      <xdr:colOff>3175</xdr:colOff>
      <xdr:row>23</xdr:row>
      <xdr:rowOff>149225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149D82-C85B-4512-9245-2F2440B81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747888</xdr:colOff>
      <xdr:row>24</xdr:row>
      <xdr:rowOff>171450</xdr:rowOff>
    </xdr:from>
    <xdr:to>
      <xdr:col>10</xdr:col>
      <xdr:colOff>296163</xdr:colOff>
      <xdr:row>46</xdr:row>
      <xdr:rowOff>113014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BA7D7A0-8DE1-4918-A4B4-7C03FCC71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9888" y="4629150"/>
          <a:ext cx="7098425" cy="39928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</xdr:colOff>
      <xdr:row>9</xdr:row>
      <xdr:rowOff>3175</xdr:rowOff>
    </xdr:from>
    <xdr:to>
      <xdr:col>15</xdr:col>
      <xdr:colOff>3175</xdr:colOff>
      <xdr:row>23</xdr:row>
      <xdr:rowOff>155575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216AA1-6908-4CB7-B772-B107060EB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760587</xdr:colOff>
      <xdr:row>25</xdr:row>
      <xdr:rowOff>12700</xdr:rowOff>
    </xdr:from>
    <xdr:to>
      <xdr:col>13</xdr:col>
      <xdr:colOff>200912</xdr:colOff>
      <xdr:row>52</xdr:row>
      <xdr:rowOff>119364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7D3A81-B01A-46A5-B1D6-CD2C24DAE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2587" y="4654550"/>
          <a:ext cx="9028825" cy="5078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381000</xdr:colOff>
      <xdr:row>36</xdr:row>
      <xdr:rowOff>12700</xdr:rowOff>
    </xdr:to>
    <xdr:pic>
      <xdr:nvPicPr>
        <xdr:cNvPr id="2" name="Imagen 1" descr="Bob Cholo regresó del barrio a nuestras vidas y se dejó caer una memiza">
          <a:extLst>
            <a:ext uri="{FF2B5EF4-FFF2-40B4-BE49-F238E27FC236}">
              <a16:creationId xmlns:a16="http://schemas.microsoft.com/office/drawing/2014/main" id="{63731318-8712-4798-9378-E5C836E9A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84150"/>
          <a:ext cx="5715000" cy="645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A5542-48EF-4C09-BE2F-C1316B2F15C2}">
  <dimension ref="A2:H23"/>
  <sheetViews>
    <sheetView topLeftCell="A5" zoomScale="84" workbookViewId="0">
      <selection activeCell="C23" sqref="C23:D23"/>
    </sheetView>
  </sheetViews>
  <sheetFormatPr baseColWidth="10" defaultRowHeight="14.5" x14ac:dyDescent="0.35"/>
  <cols>
    <col min="3" max="3" width="16.453125" customWidth="1"/>
  </cols>
  <sheetData>
    <row r="2" spans="1:8" x14ac:dyDescent="0.35">
      <c r="B2" s="2" t="s">
        <v>0</v>
      </c>
      <c r="C2" s="2" t="s">
        <v>1</v>
      </c>
      <c r="D2" s="2">
        <v>0</v>
      </c>
      <c r="E2" s="3"/>
      <c r="F2" s="3"/>
    </row>
    <row r="3" spans="1:8" ht="15.5" x14ac:dyDescent="0.35">
      <c r="B3" s="2" t="s">
        <v>2</v>
      </c>
      <c r="C3" s="4" t="s">
        <v>3</v>
      </c>
      <c r="D3" s="4">
        <v>1.1000000000000001</v>
      </c>
      <c r="E3" s="3"/>
      <c r="F3" s="3"/>
    </row>
    <row r="4" spans="1:8" ht="15.5" x14ac:dyDescent="0.35">
      <c r="B4" s="3"/>
      <c r="C4" s="4" t="s">
        <v>4</v>
      </c>
      <c r="D4" s="4">
        <v>10</v>
      </c>
      <c r="E4" s="3"/>
      <c r="F4" s="3"/>
    </row>
    <row r="5" spans="1:8" x14ac:dyDescent="0.35">
      <c r="B5" s="3"/>
      <c r="C5" s="2" t="s">
        <v>5</v>
      </c>
      <c r="D5" s="2">
        <v>9</v>
      </c>
      <c r="E5" s="3"/>
      <c r="F5" s="3"/>
    </row>
    <row r="6" spans="1:8" x14ac:dyDescent="0.35">
      <c r="B6" s="3"/>
      <c r="C6" s="2" t="s">
        <v>6</v>
      </c>
      <c r="D6" s="2">
        <f>(D3-D2)/D4</f>
        <v>0.11000000000000001</v>
      </c>
      <c r="E6" s="5" t="s">
        <v>7</v>
      </c>
      <c r="F6" s="2">
        <f>D6/3</f>
        <v>3.6666666666666674E-2</v>
      </c>
    </row>
    <row r="7" spans="1:8" x14ac:dyDescent="0.35">
      <c r="E7">
        <f>EXP(GAMMALN(5))</f>
        <v>24.000000000000004</v>
      </c>
    </row>
    <row r="9" spans="1:8" x14ac:dyDescent="0.35">
      <c r="B9" s="7" t="s">
        <v>3</v>
      </c>
      <c r="C9" s="7" t="s">
        <v>8</v>
      </c>
      <c r="D9" s="6"/>
      <c r="E9" s="6"/>
      <c r="F9" s="6"/>
      <c r="G9" s="6"/>
      <c r="H9" s="6"/>
    </row>
    <row r="10" spans="1:8" ht="15.5" x14ac:dyDescent="0.35">
      <c r="B10" s="8"/>
      <c r="C10" s="9" t="s">
        <v>9</v>
      </c>
      <c r="D10" s="9" t="s">
        <v>10</v>
      </c>
      <c r="E10" s="9" t="s">
        <v>11</v>
      </c>
      <c r="F10" s="10" t="s">
        <v>12</v>
      </c>
      <c r="G10" s="11" t="s">
        <v>13</v>
      </c>
      <c r="H10" s="11" t="s">
        <v>14</v>
      </c>
    </row>
    <row r="11" spans="1:8" x14ac:dyDescent="0.35">
      <c r="A11" s="2">
        <v>0</v>
      </c>
      <c r="B11" s="2">
        <v>0</v>
      </c>
      <c r="C11" s="13">
        <f>1+(B11^2/$D$5)</f>
        <v>1</v>
      </c>
      <c r="D11" s="13">
        <f>C11^((($D$5+1)/2)*-1)</f>
        <v>1</v>
      </c>
      <c r="E11" s="2">
        <f>EXP(GAMMALN(($D$5+1)/2))/( (($D$5*PI())^0.5)*EXP(GAMMALN(($D$5/2))) )</f>
        <v>0.38803490887166864</v>
      </c>
      <c r="F11" s="2">
        <f>E11*D11</f>
        <v>0.38803490887166864</v>
      </c>
      <c r="G11" s="12">
        <v>1</v>
      </c>
      <c r="H11" s="2">
        <f>F11*G11*$F$6</f>
        <v>1.4227946658627854E-2</v>
      </c>
    </row>
    <row r="12" spans="1:8" x14ac:dyDescent="0.35">
      <c r="A12" s="2">
        <f>A11+1</f>
        <v>1</v>
      </c>
      <c r="B12" s="2">
        <f>+B11+$D$6</f>
        <v>0.11000000000000001</v>
      </c>
      <c r="C12" s="13">
        <f t="shared" ref="C12:C21" si="0">1+(B12^2/$D$5)</f>
        <v>1.0013444444444444</v>
      </c>
      <c r="D12" s="13">
        <f t="shared" ref="D12:D21" si="1">C12^((($D$5+1)/2)*-1)</f>
        <v>0.99330480591452186</v>
      </c>
      <c r="E12" s="2">
        <f t="shared" ref="E12:E21" si="2">EXP(GAMMALN(($D$5+1)/2))/( (($D$5*PI())^0.5)*EXP(GAMMALN(($D$5/2))) )</f>
        <v>0.38803490887166864</v>
      </c>
      <c r="F12" s="2">
        <f t="shared" ref="F12:F21" si="3">E12*D12</f>
        <v>0.38543693984483202</v>
      </c>
      <c r="G12" s="2">
        <v>4</v>
      </c>
      <c r="H12" s="2">
        <f t="shared" ref="H12:H21" si="4">F12*G12*$F$6</f>
        <v>5.6530751177242038E-2</v>
      </c>
    </row>
    <row r="13" spans="1:8" x14ac:dyDescent="0.35">
      <c r="A13" s="2">
        <f t="shared" ref="A13:A21" si="5">A12+1</f>
        <v>2</v>
      </c>
      <c r="B13" s="2">
        <f t="shared" ref="B13:B21" si="6">+B12+$D$6</f>
        <v>0.22000000000000003</v>
      </c>
      <c r="C13" s="13">
        <f t="shared" si="0"/>
        <v>1.0053777777777777</v>
      </c>
      <c r="D13" s="13">
        <f t="shared" si="1"/>
        <v>0.97353953302484653</v>
      </c>
      <c r="E13" s="2">
        <f t="shared" si="2"/>
        <v>0.38803490887166864</v>
      </c>
      <c r="F13" s="2">
        <f t="shared" si="3"/>
        <v>0.37776732398026314</v>
      </c>
      <c r="G13" s="2">
        <v>2</v>
      </c>
      <c r="H13" s="2">
        <f t="shared" si="4"/>
        <v>2.7702937091885968E-2</v>
      </c>
    </row>
    <row r="14" spans="1:8" x14ac:dyDescent="0.35">
      <c r="A14" s="2">
        <f t="shared" si="5"/>
        <v>3</v>
      </c>
      <c r="B14" s="2">
        <f t="shared" si="6"/>
        <v>0.33000000000000007</v>
      </c>
      <c r="C14" s="13">
        <f t="shared" si="0"/>
        <v>1.0121</v>
      </c>
      <c r="D14" s="13">
        <f t="shared" si="1"/>
        <v>0.94163561384277394</v>
      </c>
      <c r="E14" s="2">
        <f t="shared" si="2"/>
        <v>0.38803490887166864</v>
      </c>
      <c r="F14" s="2">
        <f t="shared" si="3"/>
        <v>0.36538748960779854</v>
      </c>
      <c r="G14" s="2">
        <v>4</v>
      </c>
      <c r="H14" s="2">
        <f t="shared" si="4"/>
        <v>5.3590165142477129E-2</v>
      </c>
    </row>
    <row r="15" spans="1:8" x14ac:dyDescent="0.35">
      <c r="A15" s="2">
        <f t="shared" si="5"/>
        <v>4</v>
      </c>
      <c r="B15" s="2">
        <f t="shared" si="6"/>
        <v>0.44000000000000006</v>
      </c>
      <c r="C15" s="13">
        <f t="shared" si="0"/>
        <v>1.021511111111111</v>
      </c>
      <c r="D15" s="13">
        <f t="shared" si="1"/>
        <v>0.89905140824732865</v>
      </c>
      <c r="E15" s="2">
        <f t="shared" si="2"/>
        <v>0.38803490887166864</v>
      </c>
      <c r="F15" s="2">
        <f t="shared" si="3"/>
        <v>0.34886333127019753</v>
      </c>
      <c r="G15" s="2">
        <v>2</v>
      </c>
      <c r="H15" s="2">
        <f t="shared" si="4"/>
        <v>2.558331095981449E-2</v>
      </c>
    </row>
    <row r="16" spans="1:8" x14ac:dyDescent="0.35">
      <c r="A16" s="2">
        <f t="shared" si="5"/>
        <v>5</v>
      </c>
      <c r="B16" s="2">
        <f t="shared" si="6"/>
        <v>0.55000000000000004</v>
      </c>
      <c r="C16" s="13">
        <f t="shared" si="0"/>
        <v>1.033611111111111</v>
      </c>
      <c r="D16" s="13">
        <f t="shared" si="1"/>
        <v>0.84764529108513276</v>
      </c>
      <c r="E16" s="2">
        <f t="shared" si="2"/>
        <v>0.38803490887166864</v>
      </c>
      <c r="F16" s="2">
        <f t="shared" si="3"/>
        <v>0.32891596328171852</v>
      </c>
      <c r="G16" s="2">
        <v>4</v>
      </c>
      <c r="H16" s="2">
        <f t="shared" si="4"/>
        <v>4.8241007947985394E-2</v>
      </c>
    </row>
    <row r="17" spans="1:8" x14ac:dyDescent="0.35">
      <c r="A17" s="2">
        <f t="shared" si="5"/>
        <v>6</v>
      </c>
      <c r="B17" s="2">
        <f t="shared" si="6"/>
        <v>0.66</v>
      </c>
      <c r="C17" s="13">
        <f t="shared" si="0"/>
        <v>1.0484</v>
      </c>
      <c r="D17" s="13">
        <f t="shared" si="1"/>
        <v>0.78952327713284876</v>
      </c>
      <c r="E17" s="2">
        <f t="shared" si="2"/>
        <v>0.38803490887166864</v>
      </c>
      <c r="F17" s="2">
        <f t="shared" si="3"/>
        <v>0.30636259289430617</v>
      </c>
      <c r="G17" s="2">
        <v>2</v>
      </c>
      <c r="H17" s="2">
        <f t="shared" si="4"/>
        <v>2.2466590145582457E-2</v>
      </c>
    </row>
    <row r="18" spans="1:8" x14ac:dyDescent="0.35">
      <c r="A18" s="2">
        <f t="shared" si="5"/>
        <v>7</v>
      </c>
      <c r="B18" s="2">
        <f t="shared" si="6"/>
        <v>0.77</v>
      </c>
      <c r="C18" s="13">
        <f t="shared" si="0"/>
        <v>1.0658777777777777</v>
      </c>
      <c r="D18" s="13">
        <f t="shared" si="1"/>
        <v>0.7268804042058904</v>
      </c>
      <c r="E18" s="2">
        <f t="shared" si="2"/>
        <v>0.38803490887166864</v>
      </c>
      <c r="F18" s="2">
        <f t="shared" si="3"/>
        <v>0.28205497140663432</v>
      </c>
      <c r="G18" s="2">
        <v>4</v>
      </c>
      <c r="H18" s="2">
        <f t="shared" si="4"/>
        <v>4.136806247297304E-2</v>
      </c>
    </row>
    <row r="19" spans="1:8" x14ac:dyDescent="0.35">
      <c r="A19" s="2">
        <f t="shared" si="5"/>
        <v>8</v>
      </c>
      <c r="B19" s="2">
        <f t="shared" si="6"/>
        <v>0.88</v>
      </c>
      <c r="C19" s="13">
        <f t="shared" si="0"/>
        <v>1.0860444444444444</v>
      </c>
      <c r="D19" s="13">
        <f t="shared" si="1"/>
        <v>0.66185371096141032</v>
      </c>
      <c r="E19" s="2">
        <f t="shared" si="2"/>
        <v>0.38803490887166864</v>
      </c>
      <c r="F19" s="2">
        <f t="shared" si="3"/>
        <v>0.25682234441928659</v>
      </c>
      <c r="G19" s="2">
        <v>2</v>
      </c>
      <c r="H19" s="2">
        <f t="shared" si="4"/>
        <v>1.8833638590747687E-2</v>
      </c>
    </row>
    <row r="20" spans="1:8" x14ac:dyDescent="0.35">
      <c r="A20" s="2">
        <f t="shared" si="5"/>
        <v>9</v>
      </c>
      <c r="B20" s="2">
        <f t="shared" si="6"/>
        <v>0.99</v>
      </c>
      <c r="C20" s="13">
        <f t="shared" si="0"/>
        <v>1.1089</v>
      </c>
      <c r="D20" s="13">
        <f t="shared" si="1"/>
        <v>0.59640061501180708</v>
      </c>
      <c r="E20" s="2">
        <f t="shared" si="2"/>
        <v>0.38803490887166864</v>
      </c>
      <c r="F20" s="2">
        <f t="shared" si="3"/>
        <v>0.23142425829711369</v>
      </c>
      <c r="G20" s="2">
        <v>4</v>
      </c>
      <c r="H20" s="2">
        <f t="shared" si="4"/>
        <v>3.3942224550243351E-2</v>
      </c>
    </row>
    <row r="21" spans="1:8" x14ac:dyDescent="0.35">
      <c r="A21" s="2">
        <f t="shared" si="5"/>
        <v>10</v>
      </c>
      <c r="B21" s="2">
        <f t="shared" si="6"/>
        <v>1.1000000000000001</v>
      </c>
      <c r="C21" s="13">
        <f t="shared" si="0"/>
        <v>1.1344444444444446</v>
      </c>
      <c r="D21" s="13">
        <f t="shared" si="1"/>
        <v>0.53221098804064126</v>
      </c>
      <c r="E21" s="2">
        <f t="shared" si="2"/>
        <v>0.38803490887166864</v>
      </c>
      <c r="F21" s="2">
        <f t="shared" si="3"/>
        <v>0.20651644224485097</v>
      </c>
      <c r="G21" s="12">
        <v>1</v>
      </c>
      <c r="H21" s="2">
        <f t="shared" si="4"/>
        <v>7.5722695489778705E-3</v>
      </c>
    </row>
    <row r="23" spans="1:8" x14ac:dyDescent="0.35">
      <c r="C23" s="14">
        <f>SUM(C11:C21)</f>
        <v>11.517611111111112</v>
      </c>
      <c r="D23" s="14">
        <f>SUM(D11:D21)</f>
        <v>8.9620456474672014</v>
      </c>
      <c r="G23" s="1" t="s">
        <v>15</v>
      </c>
      <c r="H23" s="15">
        <f>SUM(H11:H21)</f>
        <v>0.35005890428655728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8726-EDE5-4D9C-9301-5B461061B6CB}">
  <dimension ref="A2:H23"/>
  <sheetViews>
    <sheetView tabSelected="1" workbookViewId="0">
      <selection activeCell="C1" sqref="C1"/>
    </sheetView>
  </sheetViews>
  <sheetFormatPr baseColWidth="10" defaultRowHeight="14.5" x14ac:dyDescent="0.35"/>
  <cols>
    <col min="3" max="3" width="20.81640625" customWidth="1"/>
  </cols>
  <sheetData>
    <row r="2" spans="1:8" x14ac:dyDescent="0.35">
      <c r="B2" s="2" t="s">
        <v>0</v>
      </c>
      <c r="C2" s="2" t="s">
        <v>1</v>
      </c>
      <c r="D2" s="2">
        <v>0</v>
      </c>
      <c r="E2" s="3"/>
      <c r="F2" s="3"/>
    </row>
    <row r="3" spans="1:8" ht="15.5" x14ac:dyDescent="0.35">
      <c r="B3" s="2" t="s">
        <v>2</v>
      </c>
      <c r="C3" s="4" t="s">
        <v>3</v>
      </c>
      <c r="D3" s="4">
        <v>1.1812</v>
      </c>
      <c r="E3" s="3"/>
      <c r="F3" s="3"/>
    </row>
    <row r="4" spans="1:8" ht="15.5" x14ac:dyDescent="0.35">
      <c r="B4" s="3"/>
      <c r="C4" s="4" t="s">
        <v>4</v>
      </c>
      <c r="D4" s="4">
        <v>10</v>
      </c>
      <c r="E4" s="3"/>
      <c r="F4" s="3"/>
    </row>
    <row r="5" spans="1:8" x14ac:dyDescent="0.35">
      <c r="B5" s="3"/>
      <c r="C5" s="2" t="s">
        <v>5</v>
      </c>
      <c r="D5" s="2">
        <v>10</v>
      </c>
      <c r="E5" s="3"/>
      <c r="F5" s="3"/>
    </row>
    <row r="6" spans="1:8" x14ac:dyDescent="0.35">
      <c r="B6" s="3"/>
      <c r="C6" s="2" t="s">
        <v>6</v>
      </c>
      <c r="D6" s="2">
        <f>(D3-D2)/D4</f>
        <v>0.11812</v>
      </c>
      <c r="E6" s="5" t="s">
        <v>7</v>
      </c>
      <c r="F6" s="2">
        <f>D6/3</f>
        <v>3.9373333333333337E-2</v>
      </c>
    </row>
    <row r="7" spans="1:8" x14ac:dyDescent="0.35">
      <c r="E7">
        <f>EXP(GAMMALN(5))</f>
        <v>24.000000000000004</v>
      </c>
    </row>
    <row r="9" spans="1:8" x14ac:dyDescent="0.35">
      <c r="B9" s="7" t="s">
        <v>3</v>
      </c>
      <c r="C9" s="7" t="s">
        <v>8</v>
      </c>
      <c r="D9" s="6"/>
      <c r="E9" s="6"/>
      <c r="F9" s="6"/>
      <c r="G9" s="6"/>
      <c r="H9" s="6"/>
    </row>
    <row r="10" spans="1:8" ht="15.5" x14ac:dyDescent="0.35">
      <c r="B10" s="8"/>
      <c r="C10" s="9" t="s">
        <v>9</v>
      </c>
      <c r="D10" s="9" t="s">
        <v>10</v>
      </c>
      <c r="E10" s="9" t="s">
        <v>11</v>
      </c>
      <c r="F10" s="10" t="s">
        <v>12</v>
      </c>
      <c r="G10" s="11" t="s">
        <v>13</v>
      </c>
      <c r="H10" s="11" t="s">
        <v>14</v>
      </c>
    </row>
    <row r="11" spans="1:8" x14ac:dyDescent="0.35">
      <c r="A11" s="2">
        <v>0</v>
      </c>
      <c r="B11" s="2">
        <v>0</v>
      </c>
      <c r="C11" s="13">
        <f>1+(B11^2/$D$5)</f>
        <v>1</v>
      </c>
      <c r="D11" s="13">
        <f>C11^((($D$5+1)/2)*-1)</f>
        <v>1</v>
      </c>
      <c r="E11" s="2">
        <f>EXP(GAMMALN(($D$5+1)/2))/( (($D$5*PI())^0.5)*EXP(GAMMALN(($D$5/2))) )</f>
        <v>0.38910838396603109</v>
      </c>
      <c r="F11" s="2">
        <f>E11*D11</f>
        <v>0.38910838396603109</v>
      </c>
      <c r="G11" s="12">
        <v>1</v>
      </c>
      <c r="H11" s="2">
        <f>F11*G11*$F$6</f>
        <v>1.5320494104689199E-2</v>
      </c>
    </row>
    <row r="12" spans="1:8" x14ac:dyDescent="0.35">
      <c r="A12" s="2">
        <f>A11+1</f>
        <v>1</v>
      </c>
      <c r="B12" s="2">
        <f>+B11+$D$6</f>
        <v>0.11812</v>
      </c>
      <c r="C12" s="13">
        <f t="shared" ref="C12:C21" si="0">1+(B12^2/$D$5)</f>
        <v>1.00139523344</v>
      </c>
      <c r="D12" s="13">
        <f t="shared" ref="D12:D21" si="1">C12^((($D$5+1)/2)*-1)</f>
        <v>0.99236089190441468</v>
      </c>
      <c r="E12" s="2">
        <f t="shared" ref="E12:E21" si="2">EXP(GAMMALN(($D$5+1)/2))/( (($D$5*PI())^0.5)*EXP(GAMMALN(($D$5/2))) )</f>
        <v>0.38910838396603109</v>
      </c>
      <c r="F12" s="2">
        <f t="shared" ref="F12:F21" si="3">E12*D12</f>
        <v>0.38613594296001608</v>
      </c>
      <c r="G12" s="2">
        <v>4</v>
      </c>
      <c r="H12" s="2">
        <f t="shared" ref="H12:H21" si="4">F12*G12*$F$6</f>
        <v>6.0813836776582801E-2</v>
      </c>
    </row>
    <row r="13" spans="1:8" x14ac:dyDescent="0.35">
      <c r="A13" s="2">
        <f t="shared" ref="A13:A21" si="5">A12+1</f>
        <v>2</v>
      </c>
      <c r="B13" s="2">
        <f t="shared" ref="B13:B21" si="6">+B12+$D$6</f>
        <v>0.23624000000000001</v>
      </c>
      <c r="C13" s="13">
        <f t="shared" si="0"/>
        <v>1.0055809337599999</v>
      </c>
      <c r="D13" s="13">
        <f t="shared" si="1"/>
        <v>0.96985393695890587</v>
      </c>
      <c r="E13" s="2">
        <f t="shared" si="2"/>
        <v>0.38910838396603109</v>
      </c>
      <c r="F13" s="2">
        <f t="shared" si="3"/>
        <v>0.37737829809317286</v>
      </c>
      <c r="G13" s="2">
        <v>2</v>
      </c>
      <c r="H13" s="2">
        <f t="shared" si="4"/>
        <v>2.9717283047177055E-2</v>
      </c>
    </row>
    <row r="14" spans="1:8" x14ac:dyDescent="0.35">
      <c r="A14" s="2">
        <f t="shared" si="5"/>
        <v>3</v>
      </c>
      <c r="B14" s="2">
        <f t="shared" si="6"/>
        <v>0.35436000000000001</v>
      </c>
      <c r="C14" s="13">
        <f t="shared" si="0"/>
        <v>1.0125571009600001</v>
      </c>
      <c r="D14" s="13">
        <f t="shared" si="1"/>
        <v>0.93366831280631868</v>
      </c>
      <c r="E14" s="2">
        <f t="shared" si="2"/>
        <v>0.38910838396603109</v>
      </c>
      <c r="F14" s="2">
        <f t="shared" si="3"/>
        <v>0.36329816835635748</v>
      </c>
      <c r="G14" s="2">
        <v>4</v>
      </c>
      <c r="H14" s="2">
        <f t="shared" si="4"/>
        <v>5.7217039528337267E-2</v>
      </c>
    </row>
    <row r="15" spans="1:8" x14ac:dyDescent="0.35">
      <c r="A15" s="2">
        <f t="shared" si="5"/>
        <v>4</v>
      </c>
      <c r="B15" s="2">
        <f t="shared" si="6"/>
        <v>0.47248000000000001</v>
      </c>
      <c r="C15" s="13">
        <f t="shared" si="0"/>
        <v>1.0223237350400001</v>
      </c>
      <c r="D15" s="13">
        <f t="shared" si="1"/>
        <v>0.88565292030501519</v>
      </c>
      <c r="E15" s="2">
        <f t="shared" si="2"/>
        <v>0.38910838396603109</v>
      </c>
      <c r="F15" s="2">
        <f t="shared" si="3"/>
        <v>0.3446149765746806</v>
      </c>
      <c r="G15" s="2">
        <v>2</v>
      </c>
      <c r="H15" s="2">
        <f t="shared" si="4"/>
        <v>2.7137280688667519E-2</v>
      </c>
    </row>
    <row r="16" spans="1:8" x14ac:dyDescent="0.35">
      <c r="A16" s="2">
        <f t="shared" si="5"/>
        <v>5</v>
      </c>
      <c r="B16" s="2">
        <f t="shared" si="6"/>
        <v>0.59060000000000001</v>
      </c>
      <c r="C16" s="13">
        <f t="shared" si="0"/>
        <v>1.0348808359999999</v>
      </c>
      <c r="D16" s="13">
        <f t="shared" si="1"/>
        <v>0.82813874530475451</v>
      </c>
      <c r="E16" s="2">
        <f t="shared" si="2"/>
        <v>0.38910838396603109</v>
      </c>
      <c r="F16" s="2">
        <f t="shared" si="3"/>
        <v>0.32223572888518964</v>
      </c>
      <c r="G16" s="2">
        <v>4</v>
      </c>
      <c r="H16" s="2">
        <f t="shared" si="4"/>
        <v>5.0749979061224804E-2</v>
      </c>
    </row>
    <row r="17" spans="1:8" x14ac:dyDescent="0.35">
      <c r="A17" s="2">
        <f t="shared" si="5"/>
        <v>6</v>
      </c>
      <c r="B17" s="2">
        <f t="shared" si="6"/>
        <v>0.70872000000000002</v>
      </c>
      <c r="C17" s="13">
        <f t="shared" si="0"/>
        <v>1.05022840384</v>
      </c>
      <c r="D17" s="13">
        <f t="shared" si="1"/>
        <v>0.76372906941558749</v>
      </c>
      <c r="E17" s="2">
        <f t="shared" si="2"/>
        <v>0.38910838396603109</v>
      </c>
      <c r="F17" s="2">
        <f t="shared" si="3"/>
        <v>0.29717338398818005</v>
      </c>
      <c r="G17" s="2">
        <v>2</v>
      </c>
      <c r="H17" s="2">
        <f t="shared" si="4"/>
        <v>2.3401413411122552E-2</v>
      </c>
    </row>
    <row r="18" spans="1:8" x14ac:dyDescent="0.35">
      <c r="A18" s="2">
        <f t="shared" si="5"/>
        <v>7</v>
      </c>
      <c r="B18" s="2">
        <f t="shared" si="6"/>
        <v>0.82684000000000002</v>
      </c>
      <c r="C18" s="13">
        <f t="shared" si="0"/>
        <v>1.06836643856</v>
      </c>
      <c r="D18" s="13">
        <f t="shared" si="1"/>
        <v>0.6950862507919261</v>
      </c>
      <c r="E18" s="2">
        <f t="shared" si="2"/>
        <v>0.38910838396603109</v>
      </c>
      <c r="F18" s="2">
        <f t="shared" si="3"/>
        <v>0.27046388776265379</v>
      </c>
      <c r="G18" s="2">
        <v>4</v>
      </c>
      <c r="H18" s="2">
        <f t="shared" si="4"/>
        <v>4.2596259230032893E-2</v>
      </c>
    </row>
    <row r="19" spans="1:8" x14ac:dyDescent="0.35">
      <c r="A19" s="2">
        <f t="shared" si="5"/>
        <v>8</v>
      </c>
      <c r="B19" s="2">
        <f t="shared" si="6"/>
        <v>0.94496000000000002</v>
      </c>
      <c r="C19" s="13">
        <f t="shared" si="0"/>
        <v>1.0892949401600001</v>
      </c>
      <c r="D19" s="13">
        <f t="shared" si="1"/>
        <v>0.62474073655775397</v>
      </c>
      <c r="E19" s="2">
        <f t="shared" si="2"/>
        <v>0.38910838396603109</v>
      </c>
      <c r="F19" s="2">
        <f t="shared" si="3"/>
        <v>0.2430918583997356</v>
      </c>
      <c r="G19" s="2">
        <v>2</v>
      </c>
      <c r="H19" s="2">
        <f t="shared" si="4"/>
        <v>1.9142673542784514E-2</v>
      </c>
    </row>
    <row r="20" spans="1:8" x14ac:dyDescent="0.35">
      <c r="A20" s="2">
        <f t="shared" si="5"/>
        <v>9</v>
      </c>
      <c r="B20" s="2">
        <f t="shared" si="6"/>
        <v>1.06308</v>
      </c>
      <c r="C20" s="13">
        <f t="shared" si="0"/>
        <v>1.1130139086399999</v>
      </c>
      <c r="D20" s="13">
        <f t="shared" si="1"/>
        <v>0.5549409162500869</v>
      </c>
      <c r="E20" s="2">
        <f t="shared" si="2"/>
        <v>0.38910838396603109</v>
      </c>
      <c r="F20" s="2">
        <f t="shared" si="3"/>
        <v>0.21593216311869992</v>
      </c>
      <c r="G20" s="2">
        <v>4</v>
      </c>
      <c r="H20" s="2">
        <f t="shared" si="4"/>
        <v>3.4007876143441113E-2</v>
      </c>
    </row>
    <row r="21" spans="1:8" x14ac:dyDescent="0.35">
      <c r="A21" s="2">
        <f t="shared" si="5"/>
        <v>10</v>
      </c>
      <c r="B21" s="2">
        <f t="shared" si="6"/>
        <v>1.1812</v>
      </c>
      <c r="C21" s="13">
        <f t="shared" si="0"/>
        <v>1.1395233440000001</v>
      </c>
      <c r="D21" s="13">
        <f t="shared" si="1"/>
        <v>0.48755347307747493</v>
      </c>
      <c r="E21" s="2">
        <f t="shared" si="2"/>
        <v>0.38910838396603109</v>
      </c>
      <c r="F21" s="2">
        <f t="shared" si="3"/>
        <v>0.18971114400620212</v>
      </c>
      <c r="G21" s="12">
        <v>1</v>
      </c>
      <c r="H21" s="2">
        <f t="shared" si="4"/>
        <v>7.4695601100041985E-3</v>
      </c>
    </row>
    <row r="23" spans="1:8" x14ac:dyDescent="0.35">
      <c r="C23" s="14">
        <f>SUM(C11:C21)</f>
        <v>11.5371648744</v>
      </c>
      <c r="D23" s="14">
        <f>SUM(D11:D21)</f>
        <v>8.7357252533722374</v>
      </c>
      <c r="G23" s="1" t="s">
        <v>15</v>
      </c>
      <c r="H23" s="15">
        <f>SUM(H11:H21)</f>
        <v>0.36757369564406395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C092-32DD-49FA-BD76-441BC6162B62}">
  <dimension ref="A2:H23"/>
  <sheetViews>
    <sheetView workbookViewId="0">
      <selection activeCell="C4" sqref="C4"/>
    </sheetView>
  </sheetViews>
  <sheetFormatPr baseColWidth="10" defaultRowHeight="14.5" x14ac:dyDescent="0.35"/>
  <cols>
    <col min="3" max="3" width="17.26953125" customWidth="1"/>
  </cols>
  <sheetData>
    <row r="2" spans="1:8" x14ac:dyDescent="0.35">
      <c r="B2" s="2" t="s">
        <v>0</v>
      </c>
      <c r="C2" s="2" t="s">
        <v>1</v>
      </c>
      <c r="D2" s="2">
        <v>0</v>
      </c>
      <c r="E2" s="3"/>
      <c r="F2" s="3"/>
    </row>
    <row r="3" spans="1:8" ht="15.5" x14ac:dyDescent="0.35">
      <c r="B3" s="2" t="s">
        <v>2</v>
      </c>
      <c r="C3" s="4" t="s">
        <v>3</v>
      </c>
      <c r="D3" s="4">
        <v>2.75</v>
      </c>
      <c r="E3" s="3"/>
      <c r="F3" s="3"/>
    </row>
    <row r="4" spans="1:8" ht="15.5" x14ac:dyDescent="0.35">
      <c r="B4" s="3"/>
      <c r="C4" s="4" t="s">
        <v>4</v>
      </c>
      <c r="D4" s="4">
        <v>10</v>
      </c>
      <c r="E4" s="3"/>
      <c r="F4" s="3"/>
    </row>
    <row r="5" spans="1:8" x14ac:dyDescent="0.35">
      <c r="B5" s="3"/>
      <c r="C5" s="2" t="s">
        <v>5</v>
      </c>
      <c r="D5" s="2">
        <v>30</v>
      </c>
      <c r="E5" s="3"/>
      <c r="F5" s="3"/>
    </row>
    <row r="6" spans="1:8" x14ac:dyDescent="0.35">
      <c r="B6" s="3"/>
      <c r="C6" s="2" t="s">
        <v>6</v>
      </c>
      <c r="D6" s="2">
        <f>(D3-D2)/D4</f>
        <v>0.27500000000000002</v>
      </c>
      <c r="E6" s="5" t="s">
        <v>7</v>
      </c>
      <c r="F6" s="2">
        <f>D6/3</f>
        <v>9.1666666666666674E-2</v>
      </c>
    </row>
    <row r="7" spans="1:8" x14ac:dyDescent="0.35">
      <c r="E7">
        <f>EXP(GAMMALN(5))</f>
        <v>24.000000000000004</v>
      </c>
    </row>
    <row r="9" spans="1:8" x14ac:dyDescent="0.35">
      <c r="B9" s="7" t="s">
        <v>3</v>
      </c>
      <c r="C9" s="7" t="s">
        <v>8</v>
      </c>
      <c r="D9" s="6"/>
      <c r="E9" s="6"/>
      <c r="F9" s="6"/>
      <c r="G9" s="6"/>
      <c r="H9" s="6"/>
    </row>
    <row r="10" spans="1:8" ht="15.5" x14ac:dyDescent="0.35">
      <c r="B10" s="8"/>
      <c r="C10" s="9" t="s">
        <v>9</v>
      </c>
      <c r="D10" s="9" t="s">
        <v>10</v>
      </c>
      <c r="E10" s="9" t="s">
        <v>11</v>
      </c>
      <c r="F10" s="10" t="s">
        <v>12</v>
      </c>
      <c r="G10" s="11" t="s">
        <v>13</v>
      </c>
      <c r="H10" s="11" t="s">
        <v>14</v>
      </c>
    </row>
    <row r="11" spans="1:8" x14ac:dyDescent="0.35">
      <c r="A11" s="2">
        <v>0</v>
      </c>
      <c r="B11" s="2">
        <v>0</v>
      </c>
      <c r="C11" s="13">
        <f>1+(B11^2/$D$5)</f>
        <v>1</v>
      </c>
      <c r="D11" s="13">
        <f>C11^((($D$5+1)/2)*-1)</f>
        <v>1</v>
      </c>
      <c r="E11" s="2">
        <f>EXP(GAMMALN(($D$5+1)/2))/( (($D$5*PI())^0.5)*EXP(GAMMALN(($D$5/2))) )</f>
        <v>0.39563218489409696</v>
      </c>
      <c r="F11" s="2">
        <f>E11*D11</f>
        <v>0.39563218489409696</v>
      </c>
      <c r="G11" s="12">
        <v>1</v>
      </c>
      <c r="H11" s="2">
        <f>F11*G11*$F$6</f>
        <v>3.6266283615292223E-2</v>
      </c>
    </row>
    <row r="12" spans="1:8" x14ac:dyDescent="0.35">
      <c r="A12" s="2">
        <f>A11+1</f>
        <v>1</v>
      </c>
      <c r="B12" s="2">
        <f>+B11+$D$6</f>
        <v>0.27500000000000002</v>
      </c>
      <c r="C12" s="13">
        <f t="shared" ref="C12:C21" si="0">1+(B12^2/$D$5)</f>
        <v>1.0025208333333333</v>
      </c>
      <c r="D12" s="13">
        <f t="shared" ref="D12:D21" si="1">C12^((($D$5+1)/2)*-1)</f>
        <v>0.96172786676172306</v>
      </c>
      <c r="E12" s="2">
        <f t="shared" ref="E12:E21" si="2">EXP(GAMMALN(($D$5+1)/2))/( (($D$5*PI())^0.5)*EXP(GAMMALN(($D$5/2))) )</f>
        <v>0.39563218489409696</v>
      </c>
      <c r="F12" s="2">
        <f t="shared" ref="F12:F21" si="3">E12*D12</f>
        <v>0.38049049720047945</v>
      </c>
      <c r="G12" s="2">
        <v>4</v>
      </c>
      <c r="H12" s="2">
        <f t="shared" ref="H12:H21" si="4">F12*G12*$F$6</f>
        <v>0.13951318230684248</v>
      </c>
    </row>
    <row r="13" spans="1:8" x14ac:dyDescent="0.35">
      <c r="A13" s="2">
        <f t="shared" ref="A13:A21" si="5">A12+1</f>
        <v>2</v>
      </c>
      <c r="B13" s="2">
        <f t="shared" ref="B13:B21" si="6">+B12+$D$6</f>
        <v>0.55000000000000004</v>
      </c>
      <c r="C13" s="13">
        <f t="shared" si="0"/>
        <v>1.0100833333333334</v>
      </c>
      <c r="D13" s="13">
        <f t="shared" si="1"/>
        <v>0.85597941300637059</v>
      </c>
      <c r="E13" s="2">
        <f t="shared" si="2"/>
        <v>0.39563218489409696</v>
      </c>
      <c r="F13" s="2">
        <f t="shared" si="3"/>
        <v>0.33865300539207699</v>
      </c>
      <c r="G13" s="2">
        <v>2</v>
      </c>
      <c r="H13" s="2">
        <f t="shared" si="4"/>
        <v>6.2086384321880787E-2</v>
      </c>
    </row>
    <row r="14" spans="1:8" x14ac:dyDescent="0.35">
      <c r="A14" s="2">
        <f t="shared" si="5"/>
        <v>3</v>
      </c>
      <c r="B14" s="2">
        <f t="shared" si="6"/>
        <v>0.82500000000000007</v>
      </c>
      <c r="C14" s="13">
        <f t="shared" si="0"/>
        <v>1.0226875</v>
      </c>
      <c r="D14" s="13">
        <f t="shared" si="1"/>
        <v>0.70629203747232516</v>
      </c>
      <c r="E14" s="2">
        <f t="shared" si="2"/>
        <v>0.39563218489409696</v>
      </c>
      <c r="F14" s="2">
        <f t="shared" si="3"/>
        <v>0.27943186195847941</v>
      </c>
      <c r="G14" s="2">
        <v>4</v>
      </c>
      <c r="H14" s="2">
        <f t="shared" si="4"/>
        <v>0.1024583493847758</v>
      </c>
    </row>
    <row r="15" spans="1:8" x14ac:dyDescent="0.35">
      <c r="A15" s="2">
        <f t="shared" si="5"/>
        <v>4</v>
      </c>
      <c r="B15" s="2">
        <f t="shared" si="6"/>
        <v>1.1000000000000001</v>
      </c>
      <c r="C15" s="13">
        <f t="shared" si="0"/>
        <v>1.0403333333333333</v>
      </c>
      <c r="D15" s="13">
        <f t="shared" si="1"/>
        <v>0.54178382356333488</v>
      </c>
      <c r="E15" s="2">
        <f t="shared" si="2"/>
        <v>0.39563218489409696</v>
      </c>
      <c r="F15" s="2">
        <f t="shared" si="3"/>
        <v>0.2143471178566401</v>
      </c>
      <c r="G15" s="2">
        <v>2</v>
      </c>
      <c r="H15" s="2">
        <f t="shared" si="4"/>
        <v>3.9296971607050687E-2</v>
      </c>
    </row>
    <row r="16" spans="1:8" x14ac:dyDescent="0.35">
      <c r="A16" s="2">
        <f t="shared" si="5"/>
        <v>5</v>
      </c>
      <c r="B16" s="2">
        <f t="shared" si="6"/>
        <v>1.375</v>
      </c>
      <c r="C16" s="13">
        <f t="shared" si="0"/>
        <v>1.0630208333333333</v>
      </c>
      <c r="D16" s="13">
        <f t="shared" si="1"/>
        <v>0.38779523802335941</v>
      </c>
      <c r="E16" s="2">
        <f t="shared" si="2"/>
        <v>0.39563218489409696</v>
      </c>
      <c r="F16" s="2">
        <f t="shared" si="3"/>
        <v>0.15342427731070807</v>
      </c>
      <c r="G16" s="2">
        <v>4</v>
      </c>
      <c r="H16" s="2">
        <f t="shared" si="4"/>
        <v>5.625556834725963E-2</v>
      </c>
    </row>
    <row r="17" spans="1:8" x14ac:dyDescent="0.35">
      <c r="A17" s="2">
        <f t="shared" si="5"/>
        <v>6</v>
      </c>
      <c r="B17" s="2">
        <f t="shared" si="6"/>
        <v>1.65</v>
      </c>
      <c r="C17" s="13">
        <f t="shared" si="0"/>
        <v>1.0907499999999999</v>
      </c>
      <c r="D17" s="13">
        <f t="shared" si="1"/>
        <v>0.26017110667252569</v>
      </c>
      <c r="E17" s="2">
        <f t="shared" si="2"/>
        <v>0.39563218489409696</v>
      </c>
      <c r="F17" s="2">
        <f t="shared" si="3"/>
        <v>0.10293206337916651</v>
      </c>
      <c r="G17" s="2">
        <v>2</v>
      </c>
      <c r="H17" s="2">
        <f t="shared" si="4"/>
        <v>1.8870878286180528E-2</v>
      </c>
    </row>
    <row r="18" spans="1:8" x14ac:dyDescent="0.35">
      <c r="A18" s="2">
        <f t="shared" si="5"/>
        <v>7</v>
      </c>
      <c r="B18" s="2">
        <f t="shared" si="6"/>
        <v>1.9249999999999998</v>
      </c>
      <c r="C18" s="13">
        <f t="shared" si="0"/>
        <v>1.1235208333333333</v>
      </c>
      <c r="D18" s="13">
        <f t="shared" si="1"/>
        <v>0.1644343274741257</v>
      </c>
      <c r="E18" s="2">
        <f t="shared" si="2"/>
        <v>0.39563218489409696</v>
      </c>
      <c r="F18" s="2">
        <f t="shared" si="3"/>
        <v>6.5055512250179789E-2</v>
      </c>
      <c r="G18" s="2">
        <v>4</v>
      </c>
      <c r="H18" s="2">
        <f t="shared" si="4"/>
        <v>2.3853687825065924E-2</v>
      </c>
    </row>
    <row r="19" spans="1:8" x14ac:dyDescent="0.35">
      <c r="A19" s="2">
        <f t="shared" si="5"/>
        <v>8</v>
      </c>
      <c r="B19" s="2">
        <f t="shared" si="6"/>
        <v>2.1999999999999997</v>
      </c>
      <c r="C19" s="13">
        <f t="shared" si="0"/>
        <v>1.1613333333333333</v>
      </c>
      <c r="D19" s="13">
        <f t="shared" si="1"/>
        <v>9.8439223652655269E-2</v>
      </c>
      <c r="E19" s="2">
        <f t="shared" si="2"/>
        <v>0.39563218489409696</v>
      </c>
      <c r="F19" s="2">
        <f t="shared" si="3"/>
        <v>3.894572513297867E-2</v>
      </c>
      <c r="G19" s="2">
        <v>2</v>
      </c>
      <c r="H19" s="2">
        <f t="shared" si="4"/>
        <v>7.1400496077127567E-3</v>
      </c>
    </row>
    <row r="20" spans="1:8" x14ac:dyDescent="0.35">
      <c r="A20" s="2">
        <f t="shared" si="5"/>
        <v>9</v>
      </c>
      <c r="B20" s="2">
        <f t="shared" si="6"/>
        <v>2.4749999999999996</v>
      </c>
      <c r="C20" s="13">
        <f t="shared" si="0"/>
        <v>1.2041875</v>
      </c>
      <c r="D20" s="13">
        <f t="shared" si="1"/>
        <v>5.6135968750225848E-2</v>
      </c>
      <c r="E20" s="2">
        <f t="shared" si="2"/>
        <v>0.39563218489409696</v>
      </c>
      <c r="F20" s="2">
        <f t="shared" si="3"/>
        <v>2.2209195967798603E-2</v>
      </c>
      <c r="G20" s="2">
        <v>4</v>
      </c>
      <c r="H20" s="2">
        <f t="shared" si="4"/>
        <v>8.1433718548594887E-3</v>
      </c>
    </row>
    <row r="21" spans="1:8" x14ac:dyDescent="0.35">
      <c r="A21" s="2">
        <f t="shared" si="5"/>
        <v>10</v>
      </c>
      <c r="B21" s="2">
        <f t="shared" si="6"/>
        <v>2.7499999999999996</v>
      </c>
      <c r="C21" s="13">
        <f t="shared" si="0"/>
        <v>1.2520833333333332</v>
      </c>
      <c r="D21" s="13">
        <f t="shared" si="1"/>
        <v>3.0667958244619962E-2</v>
      </c>
      <c r="E21" s="2">
        <f t="shared" si="2"/>
        <v>0.39563218489409696</v>
      </c>
      <c r="F21" s="2">
        <f t="shared" si="3"/>
        <v>1.213323132655993E-2</v>
      </c>
      <c r="G21" s="12">
        <v>1</v>
      </c>
      <c r="H21" s="2">
        <f t="shared" si="4"/>
        <v>1.1122128716013269E-3</v>
      </c>
    </row>
    <row r="23" spans="1:8" x14ac:dyDescent="0.35">
      <c r="C23" s="14">
        <f>SUM(C11:C21)</f>
        <v>11.970520833333333</v>
      </c>
      <c r="D23" s="14">
        <f>SUM(D11:D21)</f>
        <v>5.0634269636212661</v>
      </c>
      <c r="G23" s="1" t="s">
        <v>15</v>
      </c>
      <c r="H23" s="15">
        <f>SUM(H11:H21)</f>
        <v>0.49499694002852163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E786-686A-4D0D-BFFA-CA3AC06EC35D}">
  <dimension ref="A1"/>
  <sheetViews>
    <sheetView topLeftCell="A4" zoomScale="60" workbookViewId="0">
      <selection activeCell="M33" sqref="M33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Dof 9</vt:lpstr>
      <vt:lpstr>Dof 10</vt:lpstr>
      <vt:lpstr>Dof 30</vt:lpstr>
      <vt:lpstr>Fin de semestre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Cruz</dc:creator>
  <cp:lastModifiedBy>Carolina Cruz</cp:lastModifiedBy>
  <dcterms:created xsi:type="dcterms:W3CDTF">2020-11-19T03:31:00Z</dcterms:created>
  <dcterms:modified xsi:type="dcterms:W3CDTF">2020-11-19T04:44:13Z</dcterms:modified>
</cp:coreProperties>
</file>