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60" tabRatio="500" activeTab="1"/>
  </bookViews>
  <sheets>
    <sheet name="heun_3x^2" sheetId="1" r:id="rId1"/>
    <sheet name="heun_xy_2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6" l="1"/>
  <c r="D5" i="1"/>
  <c r="B10" i="1"/>
  <c r="F10" i="1"/>
  <c r="H10" i="1"/>
  <c r="B11" i="1"/>
  <c r="F11" i="1"/>
  <c r="H11" i="1"/>
  <c r="B12" i="1"/>
  <c r="F12" i="1"/>
  <c r="H12" i="1"/>
  <c r="B13" i="1"/>
  <c r="F13" i="1"/>
  <c r="H13" i="1"/>
  <c r="B14" i="1"/>
  <c r="F14" i="1"/>
  <c r="H14" i="1"/>
  <c r="B15" i="1"/>
  <c r="F15" i="1"/>
  <c r="H15" i="1"/>
  <c r="B16" i="1"/>
  <c r="F16" i="1"/>
  <c r="H16" i="1"/>
  <c r="B17" i="1"/>
  <c r="F17" i="1"/>
  <c r="H17" i="1"/>
  <c r="B18" i="1"/>
  <c r="F18" i="1"/>
  <c r="H18" i="1"/>
  <c r="B19" i="1"/>
  <c r="F19" i="1"/>
  <c r="H19" i="1"/>
  <c r="F9" i="1"/>
  <c r="H9" i="1"/>
  <c r="D19" i="1"/>
  <c r="D10" i="1"/>
  <c r="D11" i="1"/>
  <c r="D12" i="1"/>
  <c r="D13" i="1"/>
  <c r="D14" i="1"/>
  <c r="D15" i="1"/>
  <c r="D16" i="1"/>
  <c r="D17" i="1"/>
  <c r="D18" i="1"/>
  <c r="D9" i="1"/>
  <c r="K10" i="1"/>
  <c r="K11" i="1"/>
  <c r="K12" i="1"/>
  <c r="K13" i="1"/>
  <c r="K14" i="1"/>
  <c r="K15" i="1"/>
  <c r="K16" i="1"/>
  <c r="K17" i="1"/>
  <c r="K18" i="1"/>
  <c r="K19" i="1"/>
  <c r="K9" i="1"/>
  <c r="D5" i="6"/>
  <c r="B10" i="6"/>
  <c r="B11" i="6"/>
  <c r="B12" i="6"/>
  <c r="B13" i="6"/>
  <c r="B14" i="6"/>
  <c r="B15" i="6"/>
  <c r="B16" i="6"/>
  <c r="B17" i="6"/>
  <c r="B18" i="6"/>
  <c r="B19" i="6"/>
  <c r="K19" i="6"/>
  <c r="D9" i="6"/>
  <c r="F9" i="6"/>
  <c r="E9" i="6"/>
  <c r="G9" i="6"/>
  <c r="H9" i="6"/>
  <c r="I9" i="6"/>
  <c r="J9" i="6"/>
  <c r="D10" i="6"/>
  <c r="F10" i="6"/>
  <c r="E10" i="6"/>
  <c r="G10" i="6"/>
  <c r="H10" i="6"/>
  <c r="I10" i="6"/>
  <c r="J10" i="6"/>
  <c r="C11" i="6"/>
  <c r="D11" i="6"/>
  <c r="F11" i="6"/>
  <c r="E11" i="6"/>
  <c r="G11" i="6"/>
  <c r="H11" i="6"/>
  <c r="I11" i="6"/>
  <c r="J11" i="6"/>
  <c r="C12" i="6"/>
  <c r="D12" i="6"/>
  <c r="F12" i="6"/>
  <c r="E12" i="6"/>
  <c r="G12" i="6"/>
  <c r="H12" i="6"/>
  <c r="I12" i="6"/>
  <c r="J12" i="6"/>
  <c r="C13" i="6"/>
  <c r="D13" i="6"/>
  <c r="F13" i="6"/>
  <c r="E13" i="6"/>
  <c r="G13" i="6"/>
  <c r="H13" i="6"/>
  <c r="I13" i="6"/>
  <c r="J13" i="6"/>
  <c r="C14" i="6"/>
  <c r="D14" i="6"/>
  <c r="F14" i="6"/>
  <c r="E14" i="6"/>
  <c r="G14" i="6"/>
  <c r="H14" i="6"/>
  <c r="I14" i="6"/>
  <c r="J14" i="6"/>
  <c r="C15" i="6"/>
  <c r="D15" i="6"/>
  <c r="F15" i="6"/>
  <c r="E15" i="6"/>
  <c r="G15" i="6"/>
  <c r="H15" i="6"/>
  <c r="I15" i="6"/>
  <c r="J15" i="6"/>
  <c r="C16" i="6"/>
  <c r="D16" i="6"/>
  <c r="F16" i="6"/>
  <c r="E16" i="6"/>
  <c r="G16" i="6"/>
  <c r="H16" i="6"/>
  <c r="I16" i="6"/>
  <c r="J16" i="6"/>
  <c r="C17" i="6"/>
  <c r="D17" i="6"/>
  <c r="F17" i="6"/>
  <c r="E17" i="6"/>
  <c r="G17" i="6"/>
  <c r="H17" i="6"/>
  <c r="I17" i="6"/>
  <c r="J17" i="6"/>
  <c r="C18" i="6"/>
  <c r="D18" i="6"/>
  <c r="F18" i="6"/>
  <c r="E18" i="6"/>
  <c r="G18" i="6"/>
  <c r="H18" i="6"/>
  <c r="I18" i="6"/>
  <c r="J18" i="6"/>
  <c r="C19" i="6"/>
  <c r="D19" i="6"/>
  <c r="F19" i="6"/>
  <c r="E19" i="6"/>
  <c r="G19" i="6"/>
  <c r="H19" i="6"/>
  <c r="I19" i="6"/>
  <c r="J19" i="6"/>
  <c r="K18" i="6"/>
  <c r="K17" i="6"/>
  <c r="K16" i="6"/>
  <c r="K15" i="6"/>
  <c r="K14" i="6"/>
  <c r="K13" i="6"/>
  <c r="K12" i="6"/>
  <c r="K11" i="6"/>
  <c r="K10" i="6"/>
  <c r="K9" i="6"/>
  <c r="E9" i="1"/>
  <c r="G9" i="1"/>
  <c r="I9" i="1"/>
  <c r="J9" i="1"/>
  <c r="C10" i="1"/>
  <c r="E10" i="1"/>
  <c r="G10" i="1"/>
  <c r="I10" i="1"/>
  <c r="J10" i="1"/>
  <c r="C11" i="1"/>
  <c r="E11" i="1"/>
  <c r="G11" i="1"/>
  <c r="I11" i="1"/>
  <c r="J11" i="1"/>
  <c r="C12" i="1"/>
  <c r="E12" i="1"/>
  <c r="G12" i="1"/>
  <c r="I12" i="1"/>
  <c r="J12" i="1"/>
  <c r="C13" i="1"/>
  <c r="E13" i="1"/>
  <c r="G13" i="1"/>
  <c r="I13" i="1"/>
  <c r="J13" i="1"/>
  <c r="C14" i="1"/>
  <c r="E14" i="1"/>
  <c r="G14" i="1"/>
  <c r="I14" i="1"/>
  <c r="J14" i="1"/>
  <c r="C15" i="1"/>
  <c r="E15" i="1"/>
  <c r="G15" i="1"/>
  <c r="I15" i="1"/>
  <c r="J15" i="1"/>
  <c r="C16" i="1"/>
  <c r="E16" i="1"/>
  <c r="G16" i="1"/>
  <c r="I16" i="1"/>
  <c r="J16" i="1"/>
  <c r="C17" i="1"/>
  <c r="E17" i="1"/>
  <c r="G17" i="1"/>
  <c r="I17" i="1"/>
  <c r="J17" i="1"/>
  <c r="C18" i="1"/>
  <c r="E18" i="1"/>
  <c r="G18" i="1"/>
  <c r="I18" i="1"/>
  <c r="J18" i="1"/>
  <c r="C19" i="1"/>
  <c r="E19" i="1"/>
  <c r="G19" i="1"/>
  <c r="I19" i="1"/>
  <c r="J19" i="1"/>
</calcChain>
</file>

<file path=xl/sharedStrings.xml><?xml version="1.0" encoding="utf-8"?>
<sst xmlns="http://schemas.openxmlformats.org/spreadsheetml/2006/main" count="44" uniqueCount="21">
  <si>
    <t>num_segmentos</t>
  </si>
  <si>
    <t xml:space="preserve"> </t>
  </si>
  <si>
    <t>x0</t>
  </si>
  <si>
    <t>x1</t>
  </si>
  <si>
    <t>https://www.youtube.com/watch?v=Ja9n0XLm3ww</t>
  </si>
  <si>
    <t>Solucion</t>
  </si>
  <si>
    <t>y' = x - y + 2</t>
  </si>
  <si>
    <t>f(x)=x+1+c/e^x</t>
  </si>
  <si>
    <t>xn</t>
  </si>
  <si>
    <t>yn</t>
  </si>
  <si>
    <t>delta y</t>
  </si>
  <si>
    <t>xn+h</t>
  </si>
  <si>
    <t>yn+delta</t>
  </si>
  <si>
    <t>y' n+1</t>
  </si>
  <si>
    <t>prom</t>
  </si>
  <si>
    <t>corr</t>
  </si>
  <si>
    <t>y' = 3x^2</t>
  </si>
  <si>
    <t>f(x)=x^3</t>
  </si>
  <si>
    <t>https://www.youtube.com/watch?v=mE11yv_zQKE</t>
  </si>
  <si>
    <t>h</t>
  </si>
  <si>
    <t>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</si>
</sst>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0" xfId="9"/>
    <xf numFmtId="0" fontId="0" fillId="0" borderId="2" xfId="0" applyFill="1" applyBorder="1"/>
    <xf numFmtId="0" fontId="1" fillId="3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'heun_3x^2'!$B$9:$B$19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'heun_3x^2'!$K$9:$K$19</c:f>
              <c:numCache>
                <c:formatCode>General</c:formatCode>
                <c:ptCount val="11"/>
                <c:pt idx="0">
                  <c:v>0.0</c:v>
                </c:pt>
                <c:pt idx="1">
                  <c:v>0.027</c:v>
                </c:pt>
                <c:pt idx="2">
                  <c:v>0.216</c:v>
                </c:pt>
                <c:pt idx="3">
                  <c:v>0.729</c:v>
                </c:pt>
                <c:pt idx="4">
                  <c:v>1.728</c:v>
                </c:pt>
                <c:pt idx="5">
                  <c:v>3.375</c:v>
                </c:pt>
                <c:pt idx="6">
                  <c:v>5.832000000000001</c:v>
                </c:pt>
                <c:pt idx="7">
                  <c:v>9.261000000000001</c:v>
                </c:pt>
                <c:pt idx="8">
                  <c:v>13.824</c:v>
                </c:pt>
                <c:pt idx="9">
                  <c:v>19.68299999999999</c:v>
                </c:pt>
                <c:pt idx="10">
                  <c:v>26.99999999999999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'heun_3x^2'!$B$9:$B$19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'heun_3x^2'!$C$9:$C$19</c:f>
              <c:numCache>
                <c:formatCode>General</c:formatCode>
                <c:ptCount val="11"/>
                <c:pt idx="0">
                  <c:v>0.0</c:v>
                </c:pt>
                <c:pt idx="1">
                  <c:v>0.0405</c:v>
                </c:pt>
                <c:pt idx="2">
                  <c:v>0.243</c:v>
                </c:pt>
                <c:pt idx="3">
                  <c:v>0.7695</c:v>
                </c:pt>
                <c:pt idx="4">
                  <c:v>1.782</c:v>
                </c:pt>
                <c:pt idx="5">
                  <c:v>3.4425</c:v>
                </c:pt>
                <c:pt idx="6">
                  <c:v>5.913</c:v>
                </c:pt>
                <c:pt idx="7">
                  <c:v>9.3555</c:v>
                </c:pt>
                <c:pt idx="8">
                  <c:v>13.932</c:v>
                </c:pt>
                <c:pt idx="9">
                  <c:v>19.8045</c:v>
                </c:pt>
                <c:pt idx="10">
                  <c:v>27.135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59224"/>
        <c:axId val="-2145263896"/>
      </c:scatterChart>
      <c:valAx>
        <c:axId val="-214695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263896"/>
        <c:crosses val="autoZero"/>
        <c:crossBetween val="midCat"/>
      </c:valAx>
      <c:valAx>
        <c:axId val="-214526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959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heun_xy_2!$B$9:$B$19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heun_xy_2!$K$9:$K$19</c:f>
              <c:numCache>
                <c:formatCode>General</c:formatCode>
                <c:ptCount val="11"/>
                <c:pt idx="0">
                  <c:v>2.0</c:v>
                </c:pt>
                <c:pt idx="1">
                  <c:v>2.00483741803596</c:v>
                </c:pt>
                <c:pt idx="2">
                  <c:v>2.018730753077982</c:v>
                </c:pt>
                <c:pt idx="3">
                  <c:v>2.040818220681718</c:v>
                </c:pt>
                <c:pt idx="4">
                  <c:v>2.07032004603564</c:v>
                </c:pt>
                <c:pt idx="5">
                  <c:v>2.106530659712633</c:v>
                </c:pt>
                <c:pt idx="6">
                  <c:v>2.148811636094027</c:v>
                </c:pt>
                <c:pt idx="7">
                  <c:v>2.19658530379141</c:v>
                </c:pt>
                <c:pt idx="8">
                  <c:v>2.249328964117221</c:v>
                </c:pt>
                <c:pt idx="9">
                  <c:v>2.306569659740599</c:v>
                </c:pt>
                <c:pt idx="10">
                  <c:v>2.367879441171442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heun_xy_2!$B$9:$B$19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heun_xy_2!$C$9:$C$19</c:f>
              <c:numCache>
                <c:formatCode>General</c:formatCode>
                <c:ptCount val="11"/>
                <c:pt idx="0">
                  <c:v>2.0</c:v>
                </c:pt>
                <c:pt idx="1">
                  <c:v>2.005</c:v>
                </c:pt>
                <c:pt idx="2">
                  <c:v>2.019025</c:v>
                </c:pt>
                <c:pt idx="3">
                  <c:v>2.041217625</c:v>
                </c:pt>
                <c:pt idx="4">
                  <c:v>2.070801950625</c:v>
                </c:pt>
                <c:pt idx="5">
                  <c:v>2.107075765315625</c:v>
                </c:pt>
                <c:pt idx="6">
                  <c:v>2.149403567610641</c:v>
                </c:pt>
                <c:pt idx="7">
                  <c:v>2.19721022868763</c:v>
                </c:pt>
                <c:pt idx="8">
                  <c:v>2.249975256962304</c:v>
                </c:pt>
                <c:pt idx="9">
                  <c:v>2.307227607550886</c:v>
                </c:pt>
                <c:pt idx="10">
                  <c:v>2.368540984833551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17096"/>
        <c:axId val="-2145014104"/>
      </c:scatterChart>
      <c:valAx>
        <c:axId val="-214501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014104"/>
        <c:crosses val="autoZero"/>
        <c:crossBetween val="midCat"/>
      </c:valAx>
      <c:valAx>
        <c:axId val="-214501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1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1066799</xdr:colOff>
      <xdr:row>20</xdr:row>
      <xdr:rowOff>33867</xdr:rowOff>
    </xdr:from>
    <xdr:to>
      <xdr:col>11</xdr:col>
      <xdr:colOff>126999</xdr:colOff>
      <xdr:row>46</xdr:row>
      <xdr:rowOff>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19</xdr:row>
      <xdr:rowOff>0</xdr:rowOff>
    </xdr:from>
    <xdr:to>
      <xdr:col>11</xdr:col>
      <xdr:colOff>787401</xdr:colOff>
      <xdr:row>44</xdr:row>
      <xdr:rowOff>160866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ob94xNqq0w" TargetMode="External"/><Relationship Id="rId2" Type="http://schemas.openxmlformats.org/officeDocument/2006/relationships/hyperlink" Target="https://www.youtube.com/watch?v=Ja9n0XLm3ww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mE11yv_zQKE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s://www.youtube.com/watch?v=lob94xNqq0w" TargetMode="External"/><Relationship Id="rId2" Type="http://schemas.openxmlformats.org/officeDocument/2006/relationships/hyperlink" Target="https://www.youtube.com/watch?v=Ja9n0XLm3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zoomScale="150" zoomScaleNormal="150" zoomScalePageLayoutView="150" workbookViewId="0">
      <selection activeCell="D22" sqref="D22"/>
    </sheetView>
  </sheetViews>
  <sheetFormatPr baseColWidth="10" defaultRowHeight="15" x14ac:dyDescent="0"/>
  <cols>
    <col min="2" max="2" width="5.33203125" customWidth="1"/>
    <col min="3" max="3" width="14.1640625" customWidth="1"/>
    <col min="4" max="4" width="8.5" customWidth="1"/>
    <col min="6" max="6" width="6.1640625" customWidth="1"/>
    <col min="11" max="11" width="6.6640625" customWidth="1"/>
  </cols>
  <sheetData>
    <row r="1" spans="2:11">
      <c r="B1" s="1" t="s">
        <v>2</v>
      </c>
      <c r="C1" s="1"/>
      <c r="D1" s="1">
        <v>0</v>
      </c>
    </row>
    <row r="2" spans="2:11">
      <c r="B2" s="1" t="s">
        <v>3</v>
      </c>
      <c r="C2" s="1"/>
      <c r="D2" s="1">
        <v>3</v>
      </c>
    </row>
    <row r="3" spans="2:11">
      <c r="B3" s="1" t="s">
        <v>0</v>
      </c>
      <c r="C3" s="1"/>
      <c r="D3" s="1">
        <v>10</v>
      </c>
      <c r="K3" t="s">
        <v>5</v>
      </c>
    </row>
    <row r="5" spans="2:11">
      <c r="B5" t="s">
        <v>19</v>
      </c>
      <c r="D5">
        <f>(D2-D1)/D3</f>
        <v>0.3</v>
      </c>
    </row>
    <row r="7" spans="2:11">
      <c r="B7" s="2" t="s">
        <v>8</v>
      </c>
      <c r="C7" s="2" t="s">
        <v>9</v>
      </c>
      <c r="D7" s="7" t="s">
        <v>16</v>
      </c>
      <c r="E7" s="4" t="s">
        <v>10</v>
      </c>
      <c r="F7" s="4" t="s">
        <v>11</v>
      </c>
      <c r="G7" s="4" t="s">
        <v>12</v>
      </c>
      <c r="H7" s="8" t="s">
        <v>13</v>
      </c>
      <c r="I7" s="4" t="s">
        <v>14</v>
      </c>
      <c r="J7" s="4" t="s">
        <v>15</v>
      </c>
      <c r="K7" s="5" t="s">
        <v>17</v>
      </c>
    </row>
    <row r="8" spans="2:11">
      <c r="B8" s="2"/>
      <c r="C8" s="2"/>
      <c r="D8" s="2"/>
      <c r="K8" s="5"/>
    </row>
    <row r="9" spans="2:11">
      <c r="B9" s="6">
        <v>0</v>
      </c>
      <c r="C9" s="6">
        <v>0</v>
      </c>
      <c r="D9" s="2">
        <f>3*B9^2</f>
        <v>0</v>
      </c>
      <c r="E9">
        <f>D9*$D$5</f>
        <v>0</v>
      </c>
      <c r="F9">
        <f>B9+$D$5</f>
        <v>0.3</v>
      </c>
      <c r="G9">
        <f>C9+E9</f>
        <v>0</v>
      </c>
      <c r="H9">
        <f>3*F9^2</f>
        <v>0.27</v>
      </c>
      <c r="I9">
        <f>(D9+H9)/2</f>
        <v>0.13500000000000001</v>
      </c>
      <c r="J9">
        <f>I9*$D$5</f>
        <v>4.0500000000000001E-2</v>
      </c>
      <c r="K9" s="5">
        <f>B9^3</f>
        <v>0</v>
      </c>
    </row>
    <row r="10" spans="2:11">
      <c r="B10" s="2">
        <f t="shared" ref="B10:B19" si="0">B9+$D$5</f>
        <v>0.3</v>
      </c>
      <c r="C10" s="2">
        <f>C9+J9</f>
        <v>4.0500000000000001E-2</v>
      </c>
      <c r="D10" s="2">
        <f t="shared" ref="D10:D18" si="1">3*B10^2</f>
        <v>0.27</v>
      </c>
      <c r="E10">
        <f>D10*$D$5</f>
        <v>8.1000000000000003E-2</v>
      </c>
      <c r="F10">
        <f>B10+$D$5</f>
        <v>0.6</v>
      </c>
      <c r="G10">
        <f>C10+E10</f>
        <v>0.1215</v>
      </c>
      <c r="H10">
        <f t="shared" ref="H10:H19" si="2">3*F10^2</f>
        <v>1.08</v>
      </c>
      <c r="I10">
        <f>(D10+H10)/2</f>
        <v>0.67500000000000004</v>
      </c>
      <c r="J10">
        <f>I10*$D$5</f>
        <v>0.20250000000000001</v>
      </c>
      <c r="K10" s="5">
        <f t="shared" ref="K10:K19" si="3">B10^3</f>
        <v>2.7E-2</v>
      </c>
    </row>
    <row r="11" spans="2:11">
      <c r="B11" s="2">
        <f t="shared" si="0"/>
        <v>0.6</v>
      </c>
      <c r="C11" s="2">
        <f t="shared" ref="C11:C19" si="4">C10+J10</f>
        <v>0.24300000000000002</v>
      </c>
      <c r="D11" s="2">
        <f t="shared" si="1"/>
        <v>1.08</v>
      </c>
      <c r="E11">
        <f t="shared" ref="E11:E19" si="5">D11*$D$5</f>
        <v>0.32400000000000001</v>
      </c>
      <c r="F11">
        <f t="shared" ref="F11:F19" si="6">B11+$D$5</f>
        <v>0.89999999999999991</v>
      </c>
      <c r="G11">
        <f t="shared" ref="G11:G19" si="7">C11+E11</f>
        <v>0.56700000000000006</v>
      </c>
      <c r="H11">
        <f t="shared" si="2"/>
        <v>2.4299999999999997</v>
      </c>
      <c r="I11">
        <f t="shared" ref="I11:I19" si="8">(D11+H11)/2</f>
        <v>1.7549999999999999</v>
      </c>
      <c r="J11">
        <f t="shared" ref="J11:J19" si="9">I11*$D$5</f>
        <v>0.52649999999999997</v>
      </c>
      <c r="K11" s="5">
        <f t="shared" si="3"/>
        <v>0.216</v>
      </c>
    </row>
    <row r="12" spans="2:11">
      <c r="B12" s="2">
        <f t="shared" si="0"/>
        <v>0.89999999999999991</v>
      </c>
      <c r="C12" s="2">
        <f t="shared" si="4"/>
        <v>0.76949999999999996</v>
      </c>
      <c r="D12" s="2">
        <f t="shared" si="1"/>
        <v>2.4299999999999997</v>
      </c>
      <c r="E12">
        <f t="shared" si="5"/>
        <v>0.72899999999999987</v>
      </c>
      <c r="F12">
        <f t="shared" si="6"/>
        <v>1.2</v>
      </c>
      <c r="G12">
        <f t="shared" si="7"/>
        <v>1.4984999999999999</v>
      </c>
      <c r="H12">
        <f t="shared" si="2"/>
        <v>4.32</v>
      </c>
      <c r="I12">
        <f t="shared" si="8"/>
        <v>3.375</v>
      </c>
      <c r="J12">
        <f t="shared" si="9"/>
        <v>1.0125</v>
      </c>
      <c r="K12" s="5">
        <f t="shared" si="3"/>
        <v>0.72899999999999976</v>
      </c>
    </row>
    <row r="13" spans="2:11">
      <c r="B13" s="2">
        <f t="shared" si="0"/>
        <v>1.2</v>
      </c>
      <c r="C13" s="2">
        <f t="shared" si="4"/>
        <v>1.782</v>
      </c>
      <c r="D13" s="2">
        <f t="shared" si="1"/>
        <v>4.32</v>
      </c>
      <c r="E13">
        <f t="shared" si="5"/>
        <v>1.296</v>
      </c>
      <c r="F13">
        <f t="shared" si="6"/>
        <v>1.5</v>
      </c>
      <c r="G13">
        <f t="shared" si="7"/>
        <v>3.0780000000000003</v>
      </c>
      <c r="H13">
        <f t="shared" si="2"/>
        <v>6.75</v>
      </c>
      <c r="I13">
        <f t="shared" si="8"/>
        <v>5.5350000000000001</v>
      </c>
      <c r="J13">
        <f t="shared" si="9"/>
        <v>1.6605000000000001</v>
      </c>
      <c r="K13" s="5">
        <f t="shared" si="3"/>
        <v>1.728</v>
      </c>
    </row>
    <row r="14" spans="2:11">
      <c r="B14" s="2">
        <f t="shared" si="0"/>
        <v>1.5</v>
      </c>
      <c r="C14" s="2">
        <f t="shared" si="4"/>
        <v>3.4424999999999999</v>
      </c>
      <c r="D14" s="2">
        <f t="shared" si="1"/>
        <v>6.75</v>
      </c>
      <c r="E14">
        <f t="shared" si="5"/>
        <v>2.0249999999999999</v>
      </c>
      <c r="F14">
        <f t="shared" si="6"/>
        <v>1.8</v>
      </c>
      <c r="G14">
        <f t="shared" si="7"/>
        <v>5.4674999999999994</v>
      </c>
      <c r="H14">
        <f t="shared" si="2"/>
        <v>9.7200000000000006</v>
      </c>
      <c r="I14">
        <f t="shared" si="8"/>
        <v>8.2349999999999994</v>
      </c>
      <c r="J14">
        <f t="shared" si="9"/>
        <v>2.4704999999999999</v>
      </c>
      <c r="K14" s="5">
        <f t="shared" si="3"/>
        <v>3.375</v>
      </c>
    </row>
    <row r="15" spans="2:11">
      <c r="B15" s="2">
        <f t="shared" si="0"/>
        <v>1.8</v>
      </c>
      <c r="C15" s="2">
        <f t="shared" si="4"/>
        <v>5.9130000000000003</v>
      </c>
      <c r="D15" s="2">
        <f t="shared" si="1"/>
        <v>9.7200000000000006</v>
      </c>
      <c r="E15">
        <f t="shared" si="5"/>
        <v>2.9159999999999999</v>
      </c>
      <c r="F15">
        <f t="shared" si="6"/>
        <v>2.1</v>
      </c>
      <c r="G15">
        <f t="shared" si="7"/>
        <v>8.8290000000000006</v>
      </c>
      <c r="H15">
        <f t="shared" si="2"/>
        <v>13.23</v>
      </c>
      <c r="I15">
        <f t="shared" si="8"/>
        <v>11.475000000000001</v>
      </c>
      <c r="J15">
        <f t="shared" si="9"/>
        <v>3.4425000000000003</v>
      </c>
      <c r="K15" s="5">
        <f t="shared" si="3"/>
        <v>5.8320000000000007</v>
      </c>
    </row>
    <row r="16" spans="2:11">
      <c r="B16" s="2">
        <f t="shared" si="0"/>
        <v>2.1</v>
      </c>
      <c r="C16" s="2">
        <f t="shared" si="4"/>
        <v>9.355500000000001</v>
      </c>
      <c r="D16" s="2">
        <f t="shared" si="1"/>
        <v>13.23</v>
      </c>
      <c r="E16">
        <f t="shared" si="5"/>
        <v>3.9689999999999999</v>
      </c>
      <c r="F16">
        <f t="shared" si="6"/>
        <v>2.4</v>
      </c>
      <c r="G16">
        <f t="shared" si="7"/>
        <v>13.3245</v>
      </c>
      <c r="H16">
        <f t="shared" si="2"/>
        <v>17.28</v>
      </c>
      <c r="I16">
        <f t="shared" si="8"/>
        <v>15.255000000000001</v>
      </c>
      <c r="J16">
        <f t="shared" si="9"/>
        <v>4.5765000000000002</v>
      </c>
      <c r="K16" s="5">
        <f t="shared" si="3"/>
        <v>9.261000000000001</v>
      </c>
    </row>
    <row r="17" spans="2:11">
      <c r="B17" s="2">
        <f t="shared" si="0"/>
        <v>2.4</v>
      </c>
      <c r="C17" s="2">
        <f t="shared" si="4"/>
        <v>13.932000000000002</v>
      </c>
      <c r="D17" s="2">
        <f t="shared" si="1"/>
        <v>17.28</v>
      </c>
      <c r="E17">
        <f t="shared" si="5"/>
        <v>5.1840000000000002</v>
      </c>
      <c r="F17">
        <f t="shared" si="6"/>
        <v>2.6999999999999997</v>
      </c>
      <c r="G17">
        <f t="shared" si="7"/>
        <v>19.116000000000003</v>
      </c>
      <c r="H17">
        <f t="shared" si="2"/>
        <v>21.869999999999994</v>
      </c>
      <c r="I17">
        <f t="shared" si="8"/>
        <v>19.574999999999996</v>
      </c>
      <c r="J17">
        <f t="shared" si="9"/>
        <v>5.8724999999999987</v>
      </c>
      <c r="K17" s="5">
        <f t="shared" si="3"/>
        <v>13.824</v>
      </c>
    </row>
    <row r="18" spans="2:11">
      <c r="B18" s="2">
        <f t="shared" si="0"/>
        <v>2.6999999999999997</v>
      </c>
      <c r="C18" s="2">
        <f t="shared" si="4"/>
        <v>19.804500000000001</v>
      </c>
      <c r="D18" s="2">
        <f t="shared" si="1"/>
        <v>21.869999999999994</v>
      </c>
      <c r="E18">
        <f t="shared" si="5"/>
        <v>6.5609999999999982</v>
      </c>
      <c r="F18">
        <f t="shared" si="6"/>
        <v>2.9999999999999996</v>
      </c>
      <c r="G18">
        <f t="shared" si="7"/>
        <v>26.365499999999997</v>
      </c>
      <c r="H18">
        <f t="shared" si="2"/>
        <v>26.999999999999993</v>
      </c>
      <c r="I18">
        <f t="shared" si="8"/>
        <v>24.434999999999995</v>
      </c>
      <c r="J18">
        <f t="shared" si="9"/>
        <v>7.330499999999998</v>
      </c>
      <c r="K18" s="5">
        <f t="shared" si="3"/>
        <v>19.682999999999993</v>
      </c>
    </row>
    <row r="19" spans="2:11">
      <c r="B19" s="2">
        <f t="shared" si="0"/>
        <v>2.9999999999999996</v>
      </c>
      <c r="C19" s="2">
        <f t="shared" si="4"/>
        <v>27.134999999999998</v>
      </c>
      <c r="D19" s="2">
        <f>3*B19^2</f>
        <v>26.999999999999993</v>
      </c>
      <c r="E19">
        <f t="shared" si="5"/>
        <v>8.0999999999999979</v>
      </c>
      <c r="F19">
        <f t="shared" si="6"/>
        <v>3.2999999999999994</v>
      </c>
      <c r="G19">
        <f t="shared" si="7"/>
        <v>35.234999999999999</v>
      </c>
      <c r="H19">
        <f t="shared" si="2"/>
        <v>32.669999999999987</v>
      </c>
      <c r="I19">
        <f t="shared" si="8"/>
        <v>29.83499999999999</v>
      </c>
      <c r="J19">
        <f t="shared" si="9"/>
        <v>8.9504999999999963</v>
      </c>
      <c r="K19" s="5">
        <f t="shared" si="3"/>
        <v>26.999999999999986</v>
      </c>
    </row>
    <row r="20" spans="2:11">
      <c r="D20" t="s">
        <v>1</v>
      </c>
    </row>
    <row r="23" spans="2:11">
      <c r="D23" t="s">
        <v>1</v>
      </c>
      <c r="E23" t="s">
        <v>1</v>
      </c>
    </row>
    <row r="24" spans="2:11">
      <c r="E24" t="s">
        <v>1</v>
      </c>
    </row>
    <row r="27" spans="2:11">
      <c r="D27" s="3" t="s">
        <v>1</v>
      </c>
    </row>
    <row r="29" spans="2:11">
      <c r="D29" s="3" t="s">
        <v>4</v>
      </c>
    </row>
  </sheetData>
  <hyperlinks>
    <hyperlink ref="D27" r:id="rId1" display="https://www.youtube.com/watch?v=lob94xNqq0w"/>
    <hyperlink ref="D29" r:id="rId2"/>
  </hyperlinks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zoomScale="150" zoomScaleNormal="150" zoomScalePageLayoutView="150" workbookViewId="0">
      <selection activeCell="F3" sqref="F3"/>
    </sheetView>
  </sheetViews>
  <sheetFormatPr baseColWidth="10" defaultRowHeight="15" x14ac:dyDescent="0"/>
  <cols>
    <col min="2" max="2" width="5.33203125" customWidth="1"/>
    <col min="3" max="3" width="14.1640625" customWidth="1"/>
    <col min="4" max="4" width="16.83203125" customWidth="1"/>
    <col min="11" max="11" width="16.33203125" customWidth="1"/>
  </cols>
  <sheetData>
    <row r="1" spans="2:11">
      <c r="B1" s="1" t="s">
        <v>2</v>
      </c>
      <c r="C1" s="1"/>
      <c r="D1" s="1">
        <v>0</v>
      </c>
    </row>
    <row r="2" spans="2:11">
      <c r="B2" s="1" t="s">
        <v>3</v>
      </c>
      <c r="C2" s="1"/>
      <c r="D2" s="1">
        <v>1</v>
      </c>
    </row>
    <row r="3" spans="2:11">
      <c r="B3" s="1" t="s">
        <v>0</v>
      </c>
      <c r="C3" s="1"/>
      <c r="D3" s="1">
        <v>10</v>
      </c>
      <c r="K3" t="s">
        <v>5</v>
      </c>
    </row>
    <row r="5" spans="2:11">
      <c r="B5" t="s">
        <v>19</v>
      </c>
      <c r="D5">
        <f>(D2-D1)/D3</f>
        <v>0.1</v>
      </c>
    </row>
    <row r="6" spans="2:11">
      <c r="K6" t="s">
        <v>20</v>
      </c>
    </row>
    <row r="7" spans="2:11">
      <c r="B7" s="2" t="s">
        <v>8</v>
      </c>
      <c r="C7" s="2" t="s">
        <v>9</v>
      </c>
      <c r="D7" s="7" t="s">
        <v>6</v>
      </c>
      <c r="E7" s="4" t="s">
        <v>10</v>
      </c>
      <c r="F7" s="4" t="s">
        <v>11</v>
      </c>
      <c r="G7" s="4" t="s">
        <v>12</v>
      </c>
      <c r="H7" s="8" t="s">
        <v>13</v>
      </c>
      <c r="I7" s="4" t="s">
        <v>14</v>
      </c>
      <c r="J7" s="4" t="s">
        <v>15</v>
      </c>
      <c r="K7" s="5" t="s">
        <v>7</v>
      </c>
    </row>
    <row r="8" spans="2:11">
      <c r="B8" s="2"/>
      <c r="C8" s="2"/>
      <c r="D8" s="2"/>
      <c r="K8" s="5"/>
    </row>
    <row r="9" spans="2:11">
      <c r="B9" s="6">
        <v>0</v>
      </c>
      <c r="C9" s="6">
        <v>2</v>
      </c>
      <c r="D9" s="2">
        <f>B9-C9+2</f>
        <v>0</v>
      </c>
      <c r="E9">
        <f>D9*$D$5</f>
        <v>0</v>
      </c>
      <c r="F9">
        <f>B9+$D$5</f>
        <v>0.1</v>
      </c>
      <c r="G9">
        <f>C9+E9</f>
        <v>2</v>
      </c>
      <c r="H9">
        <f>F9-G9+2</f>
        <v>0.10000000000000009</v>
      </c>
      <c r="I9">
        <f>(D9+H9)/2</f>
        <v>5.0000000000000044E-2</v>
      </c>
      <c r="J9">
        <f>I9*$D$5</f>
        <v>5.0000000000000044E-3</v>
      </c>
      <c r="K9" s="5">
        <f>B9+1+1/EXP(B9)</f>
        <v>2</v>
      </c>
    </row>
    <row r="10" spans="2:11">
      <c r="B10" s="2">
        <f t="shared" ref="B10:B19" si="0">B9+$D$5</f>
        <v>0.1</v>
      </c>
      <c r="C10" s="2">
        <f>C9+J9</f>
        <v>2.0049999999999999</v>
      </c>
      <c r="D10" s="2">
        <f t="shared" ref="D10:D19" si="1">B10-C10+2</f>
        <v>9.5000000000000195E-2</v>
      </c>
      <c r="E10">
        <f>D10*$D$5</f>
        <v>9.5000000000000206E-3</v>
      </c>
      <c r="F10">
        <f>B10+$D$5</f>
        <v>0.2</v>
      </c>
      <c r="G10">
        <f>C10+E10</f>
        <v>2.0145</v>
      </c>
      <c r="H10">
        <f>F10-G10+2</f>
        <v>0.1855</v>
      </c>
      <c r="I10">
        <f>(D10+H10)/2</f>
        <v>0.1402500000000001</v>
      </c>
      <c r="J10">
        <f>I10*$D$5</f>
        <v>1.402500000000001E-2</v>
      </c>
      <c r="K10" s="5">
        <f t="shared" ref="K10:K19" si="2">B10+1+1/EXP(B10)</f>
        <v>2.0048374180359598</v>
      </c>
    </row>
    <row r="11" spans="2:11">
      <c r="B11" s="2">
        <f t="shared" si="0"/>
        <v>0.2</v>
      </c>
      <c r="C11" s="2">
        <f t="shared" ref="C11:C19" si="3">C10+J10</f>
        <v>2.0190250000000001</v>
      </c>
      <c r="D11" s="2">
        <f t="shared" si="1"/>
        <v>0.18097499999999989</v>
      </c>
      <c r="E11">
        <f t="shared" ref="E11:E19" si="4">D11*$D$5</f>
        <v>1.8097499999999989E-2</v>
      </c>
      <c r="F11">
        <f t="shared" ref="F11:F19" si="5">B11+$D$5</f>
        <v>0.30000000000000004</v>
      </c>
      <c r="G11">
        <f t="shared" ref="G11:G19" si="6">C11+E11</f>
        <v>2.0371225000000002</v>
      </c>
      <c r="H11">
        <f t="shared" ref="H11:H19" si="7">F11-G11+2</f>
        <v>0.26287749999999988</v>
      </c>
      <c r="I11">
        <f t="shared" ref="I11:I19" si="8">(D11+H11)/2</f>
        <v>0.22192624999999988</v>
      </c>
      <c r="J11">
        <f t="shared" ref="J11:J19" si="9">I11*$D$5</f>
        <v>2.219262499999999E-2</v>
      </c>
      <c r="K11" s="5">
        <f t="shared" si="2"/>
        <v>2.0187307530779819</v>
      </c>
    </row>
    <row r="12" spans="2:11">
      <c r="B12" s="2">
        <f t="shared" si="0"/>
        <v>0.30000000000000004</v>
      </c>
      <c r="C12" s="2">
        <f t="shared" si="3"/>
        <v>2.0412176250000003</v>
      </c>
      <c r="D12" s="2">
        <f t="shared" si="1"/>
        <v>0.25878237499999979</v>
      </c>
      <c r="E12">
        <f t="shared" si="4"/>
        <v>2.5878237499999981E-2</v>
      </c>
      <c r="F12">
        <f t="shared" si="5"/>
        <v>0.4</v>
      </c>
      <c r="G12">
        <f t="shared" si="6"/>
        <v>2.0670958625000004</v>
      </c>
      <c r="H12">
        <f t="shared" si="7"/>
        <v>0.33290413749999948</v>
      </c>
      <c r="I12">
        <f t="shared" si="8"/>
        <v>0.29584325624999963</v>
      </c>
      <c r="J12">
        <f t="shared" si="9"/>
        <v>2.9584325624999963E-2</v>
      </c>
      <c r="K12" s="5">
        <f t="shared" si="2"/>
        <v>2.040818220681718</v>
      </c>
    </row>
    <row r="13" spans="2:11">
      <c r="B13" s="2">
        <f t="shared" si="0"/>
        <v>0.4</v>
      </c>
      <c r="C13" s="2">
        <f t="shared" si="3"/>
        <v>2.0708019506250004</v>
      </c>
      <c r="D13" s="2">
        <f t="shared" si="1"/>
        <v>0.32919804937499952</v>
      </c>
      <c r="E13">
        <f t="shared" si="4"/>
        <v>3.2919804937499957E-2</v>
      </c>
      <c r="F13">
        <f t="shared" si="5"/>
        <v>0.5</v>
      </c>
      <c r="G13">
        <f t="shared" si="6"/>
        <v>2.1037217555625003</v>
      </c>
      <c r="H13">
        <f t="shared" si="7"/>
        <v>0.3962782444374997</v>
      </c>
      <c r="I13">
        <f t="shared" si="8"/>
        <v>0.36273814690624961</v>
      </c>
      <c r="J13">
        <f t="shared" si="9"/>
        <v>3.6273814690624961E-2</v>
      </c>
      <c r="K13" s="5">
        <f t="shared" si="2"/>
        <v>2.070320046035639</v>
      </c>
    </row>
    <row r="14" spans="2:11">
      <c r="B14" s="2">
        <f t="shared" si="0"/>
        <v>0.5</v>
      </c>
      <c r="C14" s="2">
        <f t="shared" si="3"/>
        <v>2.1070757653156251</v>
      </c>
      <c r="D14" s="2">
        <f t="shared" si="1"/>
        <v>0.39292423468437487</v>
      </c>
      <c r="E14">
        <f t="shared" si="4"/>
        <v>3.929242346843749E-2</v>
      </c>
      <c r="F14">
        <f t="shared" si="5"/>
        <v>0.6</v>
      </c>
      <c r="G14">
        <f t="shared" si="6"/>
        <v>2.1463681887840624</v>
      </c>
      <c r="H14">
        <f t="shared" si="7"/>
        <v>0.45363181121593765</v>
      </c>
      <c r="I14">
        <f t="shared" si="8"/>
        <v>0.42327802295015626</v>
      </c>
      <c r="J14">
        <f t="shared" si="9"/>
        <v>4.2327802295015628E-2</v>
      </c>
      <c r="K14" s="5">
        <f t="shared" si="2"/>
        <v>2.1065306597126332</v>
      </c>
    </row>
    <row r="15" spans="2:11">
      <c r="B15" s="2">
        <f t="shared" si="0"/>
        <v>0.6</v>
      </c>
      <c r="C15" s="2">
        <f t="shared" si="3"/>
        <v>2.1494035676106407</v>
      </c>
      <c r="D15" s="2">
        <f t="shared" si="1"/>
        <v>0.45059643238935942</v>
      </c>
      <c r="E15">
        <f t="shared" si="4"/>
        <v>4.5059643238935944E-2</v>
      </c>
      <c r="F15">
        <f t="shared" si="5"/>
        <v>0.7</v>
      </c>
      <c r="G15">
        <f t="shared" si="6"/>
        <v>2.1944632108495767</v>
      </c>
      <c r="H15">
        <f t="shared" si="7"/>
        <v>0.50553678915042322</v>
      </c>
      <c r="I15">
        <f t="shared" si="8"/>
        <v>0.47806661076989132</v>
      </c>
      <c r="J15">
        <f t="shared" si="9"/>
        <v>4.7806661076989138E-2</v>
      </c>
      <c r="K15" s="5">
        <f t="shared" si="2"/>
        <v>2.1488116360940266</v>
      </c>
    </row>
    <row r="16" spans="2:11">
      <c r="B16" s="2">
        <f t="shared" si="0"/>
        <v>0.7</v>
      </c>
      <c r="C16" s="2">
        <f t="shared" si="3"/>
        <v>2.1972102286876298</v>
      </c>
      <c r="D16" s="2">
        <f t="shared" si="1"/>
        <v>0.50278977131237013</v>
      </c>
      <c r="E16">
        <f t="shared" si="4"/>
        <v>5.0278977131237017E-2</v>
      </c>
      <c r="F16">
        <f t="shared" si="5"/>
        <v>0.79999999999999993</v>
      </c>
      <c r="G16">
        <f t="shared" si="6"/>
        <v>2.2474892058188667</v>
      </c>
      <c r="H16">
        <f t="shared" si="7"/>
        <v>0.55251079418113314</v>
      </c>
      <c r="I16">
        <f t="shared" si="8"/>
        <v>0.52765028274675163</v>
      </c>
      <c r="J16">
        <f t="shared" si="9"/>
        <v>5.2765028274675163E-2</v>
      </c>
      <c r="K16" s="5">
        <f t="shared" si="2"/>
        <v>2.1965853037914096</v>
      </c>
    </row>
    <row r="17" spans="2:11">
      <c r="B17" s="2">
        <f t="shared" si="0"/>
        <v>0.79999999999999993</v>
      </c>
      <c r="C17" s="2">
        <f t="shared" si="3"/>
        <v>2.2499752569623048</v>
      </c>
      <c r="D17" s="2">
        <f t="shared" si="1"/>
        <v>0.550024743037695</v>
      </c>
      <c r="E17">
        <f t="shared" si="4"/>
        <v>5.5002474303769505E-2</v>
      </c>
      <c r="F17">
        <f t="shared" si="5"/>
        <v>0.89999999999999991</v>
      </c>
      <c r="G17">
        <f t="shared" si="6"/>
        <v>2.3049777312660744</v>
      </c>
      <c r="H17">
        <f t="shared" si="7"/>
        <v>0.5950222687339255</v>
      </c>
      <c r="I17">
        <f t="shared" si="8"/>
        <v>0.57252350588581025</v>
      </c>
      <c r="J17">
        <f t="shared" si="9"/>
        <v>5.7252350588581025E-2</v>
      </c>
      <c r="K17" s="5">
        <f t="shared" si="2"/>
        <v>2.2493289641172214</v>
      </c>
    </row>
    <row r="18" spans="2:11">
      <c r="B18" s="2">
        <f t="shared" si="0"/>
        <v>0.89999999999999991</v>
      </c>
      <c r="C18" s="2">
        <f t="shared" si="3"/>
        <v>2.3072276075508857</v>
      </c>
      <c r="D18" s="2">
        <f t="shared" si="1"/>
        <v>0.59277239244911417</v>
      </c>
      <c r="E18">
        <f t="shared" si="4"/>
        <v>5.927723924491142E-2</v>
      </c>
      <c r="F18">
        <f t="shared" si="5"/>
        <v>0.99999999999999989</v>
      </c>
      <c r="G18">
        <f t="shared" si="6"/>
        <v>2.366504846795797</v>
      </c>
      <c r="H18">
        <f t="shared" si="7"/>
        <v>0.63349515320420302</v>
      </c>
      <c r="I18">
        <f t="shared" si="8"/>
        <v>0.6131337728266586</v>
      </c>
      <c r="J18">
        <f t="shared" si="9"/>
        <v>6.1313377282665865E-2</v>
      </c>
      <c r="K18" s="5">
        <f t="shared" si="2"/>
        <v>2.3065696597405991</v>
      </c>
    </row>
    <row r="19" spans="2:11">
      <c r="B19" s="2">
        <f t="shared" si="0"/>
        <v>0.99999999999999989</v>
      </c>
      <c r="C19" s="2">
        <f t="shared" si="3"/>
        <v>2.3685409848335515</v>
      </c>
      <c r="D19" s="2">
        <f t="shared" si="1"/>
        <v>0.63145901516644853</v>
      </c>
      <c r="E19">
        <f t="shared" si="4"/>
        <v>6.3145901516644856E-2</v>
      </c>
      <c r="F19">
        <f t="shared" si="5"/>
        <v>1.0999999999999999</v>
      </c>
      <c r="G19">
        <f t="shared" si="6"/>
        <v>2.4316868863501964</v>
      </c>
      <c r="H19">
        <f t="shared" si="7"/>
        <v>0.6683131136498035</v>
      </c>
      <c r="I19">
        <f t="shared" si="8"/>
        <v>0.64988606440812602</v>
      </c>
      <c r="J19">
        <f t="shared" si="9"/>
        <v>6.4988606440812599E-2</v>
      </c>
      <c r="K19" s="5">
        <f t="shared" si="2"/>
        <v>2.3678794411714423</v>
      </c>
    </row>
    <row r="20" spans="2:11">
      <c r="D20" t="s">
        <v>1</v>
      </c>
    </row>
    <row r="23" spans="2:11">
      <c r="D23" t="s">
        <v>1</v>
      </c>
      <c r="E23" t="s">
        <v>1</v>
      </c>
    </row>
    <row r="24" spans="2:11">
      <c r="E24" t="s">
        <v>1</v>
      </c>
    </row>
    <row r="25" spans="2:11">
      <c r="C25" s="3" t="s">
        <v>18</v>
      </c>
    </row>
    <row r="27" spans="2:11">
      <c r="D27" s="3" t="s">
        <v>1</v>
      </c>
    </row>
    <row r="29" spans="2:11">
      <c r="D29" s="3" t="s">
        <v>4</v>
      </c>
    </row>
  </sheetData>
  <hyperlinks>
    <hyperlink ref="D27" r:id="rId1" display="https://www.youtube.com/watch?v=lob94xNqq0w"/>
    <hyperlink ref="D29" r:id="rId2"/>
    <hyperlink ref="C25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heun_3x^2</vt:lpstr>
      <vt:lpstr>heun_xy_2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2020-05-27T20:51:46Z</dcterms:modified>
</cp:coreProperties>
</file>