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50A5C17F-4C7D-4C9B-A6D8-BA04311A451F}" xr6:coauthVersionLast="45" xr6:coauthVersionMax="45" xr10:uidLastSave="{00000000-0000-0000-0000-000000000000}"/>
  <bookViews>
    <workbookView xWindow="-120" yWindow="-120" windowWidth="20730" windowHeight="11160" activeTab="1" xr2:uid="{9B78C182-DE30-4BDF-AB15-B3F7CC526AB7}"/>
  </bookViews>
  <sheets>
    <sheet name="Hoja1" sheetId="1" r:id="rId1"/>
    <sheet name="Hoja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1" i="2" l="1"/>
  <c r="I21" i="2" a="1"/>
  <c r="G21" i="2"/>
  <c r="I21" i="2"/>
  <c r="G22" i="2"/>
  <c r="G23" i="2"/>
  <c r="H21" i="2" a="1"/>
  <c r="H21" i="2"/>
  <c r="K9" i="2"/>
  <c r="E10" i="2"/>
  <c r="C26" i="2"/>
  <c r="D26" i="2"/>
  <c r="I26" i="2" a="1"/>
  <c r="L9" i="2"/>
  <c r="F10" i="2"/>
  <c r="C27" i="2"/>
  <c r="M9" i="2"/>
  <c r="G10" i="2"/>
  <c r="C28" i="2"/>
  <c r="G26" i="2"/>
  <c r="I26" i="2"/>
  <c r="G27" i="2"/>
  <c r="G28" i="2"/>
  <c r="H26" i="2" a="1"/>
  <c r="H26" i="2"/>
  <c r="K10" i="2"/>
  <c r="E11" i="2"/>
  <c r="C31" i="2"/>
  <c r="D31" i="2"/>
  <c r="I31" i="2" a="1"/>
  <c r="L10" i="2"/>
  <c r="F11" i="2"/>
  <c r="C32" i="2"/>
  <c r="M10" i="2"/>
  <c r="G11" i="2"/>
  <c r="C33" i="2"/>
  <c r="G31" i="2"/>
  <c r="I31" i="2"/>
  <c r="G32" i="2"/>
  <c r="G33" i="2"/>
  <c r="H31" i="2" a="1"/>
  <c r="H31" i="2"/>
  <c r="K11" i="2"/>
  <c r="E12" i="2"/>
  <c r="C36" i="2"/>
  <c r="D36" i="2"/>
  <c r="I36" i="2" a="1"/>
  <c r="L11" i="2"/>
  <c r="F12" i="2"/>
  <c r="C37" i="2"/>
  <c r="M11" i="2"/>
  <c r="G12" i="2"/>
  <c r="C38" i="2"/>
  <c r="G36" i="2"/>
  <c r="I36" i="2"/>
  <c r="G37" i="2"/>
  <c r="G38" i="2"/>
  <c r="H36" i="2" a="1"/>
  <c r="H36" i="2"/>
  <c r="K12" i="2"/>
  <c r="E13" i="2"/>
  <c r="L12" i="2"/>
  <c r="F13" i="2"/>
  <c r="M12" i="2"/>
  <c r="G13" i="2"/>
  <c r="H13" i="2"/>
  <c r="I13" i="2"/>
  <c r="J13" i="2"/>
  <c r="L36" i="2" a="1"/>
  <c r="L36" i="2"/>
  <c r="H12" i="2"/>
  <c r="I12" i="2"/>
  <c r="J12" i="2"/>
  <c r="L31" i="2" a="1"/>
  <c r="L31" i="2"/>
  <c r="H11" i="2"/>
  <c r="I11" i="2"/>
  <c r="J11" i="2"/>
  <c r="L26" i="2" a="1"/>
  <c r="L26" i="2"/>
  <c r="H10" i="2"/>
  <c r="I10" i="2"/>
  <c r="J10" i="2"/>
  <c r="C23" i="2"/>
  <c r="C22" i="2"/>
  <c r="C21" i="2"/>
  <c r="L21" i="2" a="1"/>
  <c r="L21" i="2"/>
  <c r="H9" i="2"/>
  <c r="I9" i="2"/>
  <c r="J9" i="2"/>
  <c r="G9" i="2"/>
  <c r="F9" i="2"/>
  <c r="E9" i="2"/>
  <c r="M8" i="2"/>
  <c r="L8" i="2"/>
  <c r="K8" i="2"/>
  <c r="H16" i="2" a="1"/>
  <c r="H16" i="2"/>
  <c r="G18" i="2"/>
  <c r="G17" i="2"/>
  <c r="G16" i="2"/>
  <c r="L16" i="2" a="1"/>
  <c r="L16" i="2"/>
  <c r="I16" i="2" a="1"/>
  <c r="I16" i="2"/>
  <c r="D16" i="2"/>
  <c r="J8" i="2"/>
  <c r="I8" i="2"/>
  <c r="H8" i="2"/>
  <c r="E12" i="1"/>
  <c r="F12" i="1"/>
  <c r="G12" i="1"/>
  <c r="H12" i="1"/>
  <c r="J11" i="1"/>
  <c r="I11" i="1"/>
  <c r="C29" i="1"/>
  <c r="C28" i="1"/>
  <c r="F29" i="1"/>
  <c r="D28" i="1"/>
  <c r="E28" i="1"/>
  <c r="H28" i="1" a="1"/>
  <c r="H28" i="1"/>
  <c r="J28" i="1" a="1"/>
  <c r="J28" i="1"/>
  <c r="F28" i="1"/>
  <c r="G28" i="1" a="1"/>
  <c r="G28" i="1"/>
  <c r="E11" i="1"/>
  <c r="F11" i="1"/>
  <c r="G11" i="1"/>
  <c r="H11" i="1"/>
  <c r="J10" i="1"/>
  <c r="I10" i="1"/>
  <c r="C25" i="1"/>
  <c r="C24" i="1"/>
  <c r="C21" i="1"/>
  <c r="C20" i="1"/>
  <c r="F25" i="1"/>
  <c r="D24" i="1"/>
  <c r="E24" i="1"/>
  <c r="H24" i="1" a="1"/>
  <c r="H24" i="1"/>
  <c r="J24" i="1" a="1"/>
  <c r="J24" i="1"/>
  <c r="F24" i="1"/>
  <c r="G24" i="1" a="1"/>
  <c r="G24" i="1"/>
  <c r="D20" i="1"/>
  <c r="E20" i="1"/>
  <c r="H20" i="1" a="1"/>
  <c r="F20" i="1"/>
  <c r="H20" i="1"/>
  <c r="F21" i="1"/>
  <c r="G20" i="1" a="1"/>
  <c r="G20" i="1"/>
  <c r="I9" i="1"/>
  <c r="E10" i="1"/>
  <c r="J9" i="1"/>
  <c r="F10" i="1"/>
  <c r="G10" i="1"/>
  <c r="H10" i="1"/>
  <c r="J20" i="1" a="1"/>
  <c r="J20" i="1"/>
  <c r="G9" i="1"/>
  <c r="H9" i="1"/>
  <c r="F9" i="1"/>
  <c r="E9" i="1"/>
  <c r="J8" i="1"/>
  <c r="I8" i="1"/>
  <c r="G16" i="1" a="1"/>
  <c r="G16" i="1"/>
  <c r="J16" i="1" a="1"/>
  <c r="J16" i="1"/>
  <c r="H16" i="1" a="1"/>
  <c r="H16" i="1"/>
  <c r="F17" i="1"/>
  <c r="F16" i="1"/>
  <c r="E16" i="1"/>
  <c r="D16" i="1"/>
  <c r="H8" i="1"/>
  <c r="G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<sst xmlns="http://schemas.openxmlformats.org/spreadsheetml/2006/main" count="112" uniqueCount="33">
  <si>
    <t>x^2+y^2-10=0</t>
  </si>
  <si>
    <t>x-y=0</t>
  </si>
  <si>
    <t>x=[2,4]</t>
  </si>
  <si>
    <t>F1</t>
  </si>
  <si>
    <t>F2</t>
  </si>
  <si>
    <t>Valores</t>
  </si>
  <si>
    <t>Derivada</t>
  </si>
  <si>
    <t>2x+2y</t>
  </si>
  <si>
    <t>1-1</t>
  </si>
  <si>
    <t>x</t>
  </si>
  <si>
    <t>y</t>
  </si>
  <si>
    <t>f1</t>
  </si>
  <si>
    <t>f2</t>
  </si>
  <si>
    <t>h1</t>
  </si>
  <si>
    <t>h2</t>
  </si>
  <si>
    <t>Matriz Jacobiana</t>
  </si>
  <si>
    <t>F*-1</t>
  </si>
  <si>
    <t>Delta</t>
  </si>
  <si>
    <t>Matriz Inversa</t>
  </si>
  <si>
    <t>Identidad</t>
  </si>
  <si>
    <t>Iteraciones</t>
  </si>
  <si>
    <t>Respuesta</t>
  </si>
  <si>
    <t>Comprobacion en Matlab</t>
  </si>
  <si>
    <t>Metodo Newton-Raphson 2x2</t>
  </si>
  <si>
    <t>Metodo Newton-Raphson 3x3}</t>
  </si>
  <si>
    <t>Derivando</t>
  </si>
  <si>
    <t>2x-2+3</t>
  </si>
  <si>
    <t>1-1-1</t>
  </si>
  <si>
    <t>1+1+4</t>
  </si>
  <si>
    <t>z</t>
  </si>
  <si>
    <t>f3</t>
  </si>
  <si>
    <t>h3</t>
  </si>
  <si>
    <t>Julio Aymerich Barroso A01731448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</si>
</sst>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"/>
    <numFmt numFmtId="165" formatCode="0.000000000"/>
    <numFmt numFmtId="166" formatCode="0.000000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38100</xdr:rowOff>
    </xdr:from>
    <xdr:to>
      <xdr:col>2</xdr:col>
      <xdr:colOff>371740</xdr:colOff>
      <xdr:row>35</xdr:row>
      <xdr:rowOff>47733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83E2657-5302-48CC-AAF5-D6EDDA017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943600"/>
          <a:ext cx="1895740" cy="7716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209551</xdr:colOff>
      <xdr:row>3</xdr:row>
      <xdr:rowOff>104775</xdr:rowOff>
    </xdr:from>
    <xdr:to>
      <xdr:col>2</xdr:col>
      <xdr:colOff>488265</xdr:colOff>
      <xdr:row>11</xdr:row>
      <xdr:rowOff>95250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A87C8A-E0AE-4BBA-810D-0F669793C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1" y="676275"/>
          <a:ext cx="1802714" cy="15144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28575</xdr:rowOff>
    </xdr:from>
    <xdr:to>
      <xdr:col>2</xdr:col>
      <xdr:colOff>314582</xdr:colOff>
      <xdr:row>45</xdr:row>
      <xdr:rowOff>76340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10D894-04CB-4FDD-A241-3BB770E399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648575"/>
          <a:ext cx="1838582" cy="10002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649C-17F9-4AFB-804E-830C87335C68}">
  <dimension ref="A1:K31"/>
  <sheetViews>
    <sheetView zoomScale="85" zoomScaleNormal="85" workbookViewId="0">
      <selection activeCell="E12" sqref="E12:F12"/>
    </sheetView>
  </sheetViews>
  <sheetFormatPr baseColWidth="10" defaultRowHeight="15" x14ac:dyDescent="0.25"/>
  <cols>
    <col min="3" max="5" width="11.5703125" bestFit="1" customWidth="1"/>
    <col min="6" max="6" width="12.28515625" bestFit="1" customWidth="1"/>
    <col min="7" max="11" width="11.5703125" bestFit="1" customWidth="1"/>
  </cols>
  <sheetData>
    <row r="1" spans="1:11" x14ac:dyDescent="0.25">
      <c r="A1" s="18" t="s">
        <v>23</v>
      </c>
      <c r="B1" s="18"/>
      <c r="C1" s="18"/>
    </row>
    <row r="2" spans="1:11" x14ac:dyDescent="0.25">
      <c r="A2" s="18" t="s">
        <v>32</v>
      </c>
      <c r="B2" s="18"/>
      <c r="C2" s="18"/>
    </row>
    <row r="3" spans="1:11" x14ac:dyDescent="0.25">
      <c r="D3" s="3" t="s">
        <v>6</v>
      </c>
    </row>
    <row r="4" spans="1:11" x14ac:dyDescent="0.25">
      <c r="A4" s="4" t="s">
        <v>3</v>
      </c>
      <c r="B4" s="14" t="s">
        <v>0</v>
      </c>
      <c r="C4" s="14"/>
      <c r="D4" s="3" t="s">
        <v>3</v>
      </c>
      <c r="E4" s="3" t="s">
        <v>7</v>
      </c>
    </row>
    <row r="5" spans="1:11" x14ac:dyDescent="0.25">
      <c r="A5" s="4" t="s">
        <v>4</v>
      </c>
      <c r="B5" s="14" t="s">
        <v>1</v>
      </c>
      <c r="C5" s="14"/>
      <c r="D5" s="3" t="s">
        <v>4</v>
      </c>
      <c r="E5" s="5" t="s">
        <v>8</v>
      </c>
    </row>
    <row r="7" spans="1:11" x14ac:dyDescent="0.25">
      <c r="A7" s="3" t="s">
        <v>5</v>
      </c>
      <c r="B7" s="3" t="s">
        <v>2</v>
      </c>
      <c r="E7" s="19" t="s">
        <v>9</v>
      </c>
      <c r="F7" s="19" t="s">
        <v>10</v>
      </c>
      <c r="G7" s="19" t="s">
        <v>11</v>
      </c>
      <c r="H7" s="19" t="s">
        <v>12</v>
      </c>
      <c r="I7" s="19" t="s">
        <v>13</v>
      </c>
      <c r="J7" s="19" t="s">
        <v>14</v>
      </c>
    </row>
    <row r="8" spans="1:11" x14ac:dyDescent="0.25">
      <c r="D8" s="4">
        <v>1</v>
      </c>
      <c r="E8" s="6">
        <v>2</v>
      </c>
      <c r="F8" s="6">
        <v>4</v>
      </c>
      <c r="G8" s="6">
        <f>(E8^2)+(F8^2)-10</f>
        <v>10</v>
      </c>
      <c r="H8" s="6">
        <f>E8-F8</f>
        <v>-2</v>
      </c>
      <c r="I8" s="6">
        <f>G16</f>
        <v>0.49999999999999978</v>
      </c>
      <c r="J8" s="6">
        <f>G17</f>
        <v>-1.5</v>
      </c>
    </row>
    <row r="9" spans="1:11" x14ac:dyDescent="0.25">
      <c r="D9" s="4">
        <v>2</v>
      </c>
      <c r="E9" s="6">
        <f t="shared" ref="E9:F12" si="0">E8+I8</f>
        <v>2.5</v>
      </c>
      <c r="F9" s="6">
        <f t="shared" si="0"/>
        <v>2.5</v>
      </c>
      <c r="G9" s="6">
        <f>(E9^2)+(F9^2)-10</f>
        <v>2.5</v>
      </c>
      <c r="H9" s="6">
        <f>E9-F9</f>
        <v>0</v>
      </c>
      <c r="I9" s="6">
        <f>G20</f>
        <v>-0.25</v>
      </c>
      <c r="J9" s="6">
        <f>G21</f>
        <v>-0.25</v>
      </c>
    </row>
    <row r="10" spans="1:11" x14ac:dyDescent="0.25">
      <c r="D10" s="4">
        <v>3</v>
      </c>
      <c r="E10" s="6">
        <f t="shared" si="0"/>
        <v>2.25</v>
      </c>
      <c r="F10" s="6">
        <f t="shared" si="0"/>
        <v>2.25</v>
      </c>
      <c r="G10" s="6">
        <f>(E10^2)+(F10^2)-10</f>
        <v>0.125</v>
      </c>
      <c r="H10" s="6">
        <f>E10-F10</f>
        <v>0</v>
      </c>
      <c r="I10" s="6">
        <f>G24</f>
        <v>-1.3888888888888888E-2</v>
      </c>
      <c r="J10" s="6">
        <f>G25</f>
        <v>-1.3888888888888888E-2</v>
      </c>
    </row>
    <row r="11" spans="1:11" x14ac:dyDescent="0.25">
      <c r="D11" s="4">
        <v>4</v>
      </c>
      <c r="E11" s="6">
        <f t="shared" si="0"/>
        <v>2.2361111111111112</v>
      </c>
      <c r="F11" s="6">
        <f t="shared" si="0"/>
        <v>2.2361111111111112</v>
      </c>
      <c r="G11" s="6">
        <f>(E11^2)+(F11^2)-10</f>
        <v>3.8580246913610949E-4</v>
      </c>
      <c r="H11" s="6">
        <f>E11-F11</f>
        <v>0</v>
      </c>
      <c r="I11" s="6">
        <f>G28</f>
        <v>-4.313319530714268E-5</v>
      </c>
      <c r="J11" s="6">
        <f>G29</f>
        <v>-4.313319530714268E-5</v>
      </c>
    </row>
    <row r="12" spans="1:11" x14ac:dyDescent="0.25">
      <c r="B12" s="18" t="s">
        <v>21</v>
      </c>
      <c r="C12" s="18"/>
      <c r="D12" s="4">
        <v>5</v>
      </c>
      <c r="E12" s="21">
        <f t="shared" si="0"/>
        <v>2.2360679779158041</v>
      </c>
      <c r="F12" s="21">
        <f t="shared" si="0"/>
        <v>2.2360679779158041</v>
      </c>
      <c r="G12" s="6">
        <f>(E12^2)+(F12^2)-10</f>
        <v>3.7209471059895805E-9</v>
      </c>
      <c r="H12" s="6">
        <f>E12-F12</f>
        <v>0</v>
      </c>
      <c r="I12" s="6"/>
      <c r="J12" s="6"/>
    </row>
    <row r="13" spans="1:11" x14ac:dyDescent="0.25">
      <c r="E13" s="2"/>
      <c r="F13" s="2"/>
      <c r="G13" s="2"/>
      <c r="H13" s="2"/>
      <c r="I13" s="2"/>
      <c r="J13" s="2"/>
    </row>
    <row r="15" spans="1:11" x14ac:dyDescent="0.25">
      <c r="A15" s="20" t="s">
        <v>20</v>
      </c>
      <c r="B15" s="14" t="s">
        <v>15</v>
      </c>
      <c r="C15" s="14"/>
      <c r="D15" s="14"/>
      <c r="E15" s="14"/>
      <c r="F15" s="3" t="s">
        <v>16</v>
      </c>
      <c r="G15" s="3" t="s">
        <v>17</v>
      </c>
      <c r="H15" s="14" t="s">
        <v>18</v>
      </c>
      <c r="I15" s="14"/>
      <c r="J15" s="14" t="s">
        <v>19</v>
      </c>
      <c r="K15" s="14"/>
    </row>
    <row r="16" spans="1:11" x14ac:dyDescent="0.25">
      <c r="A16" s="20">
        <v>1</v>
      </c>
      <c r="B16" s="3" t="s">
        <v>9</v>
      </c>
      <c r="C16" s="8">
        <v>2</v>
      </c>
      <c r="D16" s="8">
        <f>2*C16</f>
        <v>4</v>
      </c>
      <c r="E16" s="8">
        <f>2*C17</f>
        <v>8</v>
      </c>
      <c r="F16" s="8">
        <f>-((C16^2)+(C17^2)-10)</f>
        <v>-10</v>
      </c>
      <c r="G16" s="8" cm="1">
        <f t="array" ref="G16:G17">MMULT(_xlfn.ANCHORARRAY(H16),F16:F17)</f>
        <v>0.49999999999999978</v>
      </c>
      <c r="H16" s="8" cm="1">
        <f t="array" ref="H16:I17">MINVERSE(D16:E17)</f>
        <v>8.3333333333333343E-2</v>
      </c>
      <c r="I16" s="8">
        <v>0.66666666666666663</v>
      </c>
      <c r="J16" s="8" cm="1">
        <f t="array" ref="J16:K17">MMULT(_xlfn.ANCHORARRAY(H16),D16:E17)</f>
        <v>1</v>
      </c>
      <c r="K16" s="8">
        <v>1.1102230246251565E-16</v>
      </c>
    </row>
    <row r="17" spans="1:11" x14ac:dyDescent="0.25">
      <c r="A17" s="1"/>
      <c r="B17" s="3" t="s">
        <v>10</v>
      </c>
      <c r="C17" s="8">
        <v>4</v>
      </c>
      <c r="D17" s="8">
        <v>1</v>
      </c>
      <c r="E17" s="8">
        <v>-1</v>
      </c>
      <c r="F17" s="8">
        <f>-(C16-C17)</f>
        <v>2</v>
      </c>
      <c r="G17" s="8">
        <v>-1.5</v>
      </c>
      <c r="H17" s="8">
        <v>8.3333333333333329E-2</v>
      </c>
      <c r="I17" s="8">
        <v>-0.33333333333333331</v>
      </c>
      <c r="J17" s="8">
        <v>0</v>
      </c>
      <c r="K17" s="8">
        <v>1</v>
      </c>
    </row>
    <row r="18" spans="1:11" x14ac:dyDescent="0.25">
      <c r="A18" s="1"/>
      <c r="B18" s="1"/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5">
      <c r="A19" s="1"/>
      <c r="B19" s="14" t="s">
        <v>15</v>
      </c>
      <c r="C19" s="14"/>
      <c r="D19" s="14"/>
      <c r="E19" s="14"/>
      <c r="F19" s="3" t="s">
        <v>16</v>
      </c>
      <c r="G19" s="3" t="s">
        <v>17</v>
      </c>
      <c r="H19" s="14" t="s">
        <v>18</v>
      </c>
      <c r="I19" s="14"/>
      <c r="J19" s="14" t="s">
        <v>19</v>
      </c>
      <c r="K19" s="14"/>
    </row>
    <row r="20" spans="1:11" x14ac:dyDescent="0.25">
      <c r="A20" s="20">
        <v>2</v>
      </c>
      <c r="B20" s="3" t="s">
        <v>9</v>
      </c>
      <c r="C20" s="8">
        <f>E9</f>
        <v>2.5</v>
      </c>
      <c r="D20" s="8">
        <f>2*C20</f>
        <v>5</v>
      </c>
      <c r="E20" s="8">
        <f>2*C21</f>
        <v>5</v>
      </c>
      <c r="F20" s="8">
        <f>-((C20^2)+(C21^2)-10)</f>
        <v>-2.5</v>
      </c>
      <c r="G20" s="8" cm="1">
        <f t="array" ref="G20:G21">MMULT(_xlfn.ANCHORARRAY(H20),F20:F21)</f>
        <v>-0.25</v>
      </c>
      <c r="H20" s="8" cm="1">
        <f t="array" ref="H20:I21">MINVERSE(D20:E21)</f>
        <v>0.1</v>
      </c>
      <c r="I20" s="8">
        <v>0.5</v>
      </c>
      <c r="J20" s="8" cm="1">
        <f t="array" ref="J20:K21">MMULT(_xlfn.ANCHORARRAY(H20),D20:E21)</f>
        <v>1</v>
      </c>
      <c r="K20" s="8">
        <v>0</v>
      </c>
    </row>
    <row r="21" spans="1:11" x14ac:dyDescent="0.25">
      <c r="A21" s="1"/>
      <c r="B21" s="3" t="s">
        <v>10</v>
      </c>
      <c r="C21" s="8">
        <f>F9</f>
        <v>2.5</v>
      </c>
      <c r="D21" s="8">
        <v>1</v>
      </c>
      <c r="E21" s="8">
        <v>-1</v>
      </c>
      <c r="F21" s="8">
        <f>-(C20-C21)</f>
        <v>0</v>
      </c>
      <c r="G21" s="8">
        <v>-0.25</v>
      </c>
      <c r="H21" s="8">
        <v>0.1</v>
      </c>
      <c r="I21" s="8">
        <v>-0.5</v>
      </c>
      <c r="J21" s="8">
        <v>0</v>
      </c>
      <c r="K21" s="8">
        <v>1</v>
      </c>
    </row>
    <row r="22" spans="1:11" x14ac:dyDescent="0.25">
      <c r="A22" s="1"/>
      <c r="B22" s="1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5">
      <c r="A23" s="1"/>
      <c r="B23" s="14" t="s">
        <v>15</v>
      </c>
      <c r="C23" s="14"/>
      <c r="D23" s="14"/>
      <c r="E23" s="14"/>
      <c r="F23" s="3" t="s">
        <v>16</v>
      </c>
      <c r="G23" s="3" t="s">
        <v>17</v>
      </c>
      <c r="H23" s="14" t="s">
        <v>18</v>
      </c>
      <c r="I23" s="14"/>
      <c r="J23" s="14" t="s">
        <v>19</v>
      </c>
      <c r="K23" s="14"/>
    </row>
    <row r="24" spans="1:11" x14ac:dyDescent="0.25">
      <c r="A24" s="20">
        <v>3</v>
      </c>
      <c r="B24" s="3" t="s">
        <v>9</v>
      </c>
      <c r="C24" s="8">
        <f>E10</f>
        <v>2.25</v>
      </c>
      <c r="D24" s="8">
        <f>2*C24</f>
        <v>4.5</v>
      </c>
      <c r="E24" s="8">
        <f>2*C25</f>
        <v>4.5</v>
      </c>
      <c r="F24" s="8">
        <f>-((C24^2)+(C25^2)-10)</f>
        <v>-0.125</v>
      </c>
      <c r="G24" s="8" cm="1">
        <f t="array" ref="G24:G25">MMULT(_xlfn.ANCHORARRAY(H24),F24:F25)</f>
        <v>-1.3888888888888888E-2</v>
      </c>
      <c r="H24" s="8" cm="1">
        <f t="array" ref="H24:I25">MINVERSE(D24:E25)</f>
        <v>0.1111111111111111</v>
      </c>
      <c r="I24" s="8">
        <v>0.5</v>
      </c>
      <c r="J24" s="8" cm="1">
        <f t="array" ref="J24:K25">MMULT(_xlfn.ANCHORARRAY(H24),D24:E25)</f>
        <v>1</v>
      </c>
      <c r="K24" s="8">
        <v>0</v>
      </c>
    </row>
    <row r="25" spans="1:11" x14ac:dyDescent="0.25">
      <c r="A25" s="1"/>
      <c r="B25" s="3" t="s">
        <v>10</v>
      </c>
      <c r="C25" s="8">
        <f>F10</f>
        <v>2.25</v>
      </c>
      <c r="D25" s="8">
        <v>1</v>
      </c>
      <c r="E25" s="8">
        <v>-1</v>
      </c>
      <c r="F25" s="8">
        <f>-(C24-C25)</f>
        <v>0</v>
      </c>
      <c r="G25" s="8">
        <v>-1.3888888888888888E-2</v>
      </c>
      <c r="H25" s="8">
        <v>0.1111111111111111</v>
      </c>
      <c r="I25" s="8">
        <v>-0.5</v>
      </c>
      <c r="J25" s="8">
        <v>0</v>
      </c>
      <c r="K25" s="8">
        <v>1</v>
      </c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4" t="s">
        <v>15</v>
      </c>
      <c r="C27" s="14"/>
      <c r="D27" s="14"/>
      <c r="E27" s="14"/>
      <c r="F27" s="8" t="s">
        <v>16</v>
      </c>
      <c r="G27" s="8" t="s">
        <v>17</v>
      </c>
      <c r="H27" s="15" t="s">
        <v>18</v>
      </c>
      <c r="I27" s="15"/>
      <c r="J27" s="15" t="s">
        <v>19</v>
      </c>
      <c r="K27" s="15"/>
    </row>
    <row r="28" spans="1:11" x14ac:dyDescent="0.25">
      <c r="A28" s="20">
        <v>4</v>
      </c>
      <c r="B28" s="3" t="s">
        <v>9</v>
      </c>
      <c r="C28" s="8">
        <f>E11</f>
        <v>2.2361111111111112</v>
      </c>
      <c r="D28" s="8">
        <f>2*C28</f>
        <v>4.4722222222222223</v>
      </c>
      <c r="E28" s="8">
        <f>2*C29</f>
        <v>4.4722222222222223</v>
      </c>
      <c r="F28" s="8">
        <f>-((C28^2)+(C29^2)-10)</f>
        <v>-3.8580246913610949E-4</v>
      </c>
      <c r="G28" s="8" cm="1">
        <f t="array" ref="G28:G29">MMULT(_xlfn.ANCHORARRAY(H28),F28:F29)</f>
        <v>-4.313319530714268E-5</v>
      </c>
      <c r="H28" s="8" cm="1">
        <f t="array" ref="H28:I29">MINVERSE(D28:E29)</f>
        <v>0.11180124223602485</v>
      </c>
      <c r="I28" s="8">
        <v>0.5</v>
      </c>
      <c r="J28" s="8" cm="1">
        <f t="array" ref="J28:K29">MMULT(_xlfn.ANCHORARRAY(H28),D28:E29)</f>
        <v>1</v>
      </c>
      <c r="K28" s="8">
        <v>0</v>
      </c>
    </row>
    <row r="29" spans="1:11" x14ac:dyDescent="0.25">
      <c r="A29" s="1"/>
      <c r="B29" s="3" t="s">
        <v>10</v>
      </c>
      <c r="C29" s="8">
        <f>F11</f>
        <v>2.2361111111111112</v>
      </c>
      <c r="D29" s="8">
        <v>1</v>
      </c>
      <c r="E29" s="8">
        <v>-1</v>
      </c>
      <c r="F29" s="8">
        <f>-(C28-C29)</f>
        <v>0</v>
      </c>
      <c r="G29" s="8">
        <v>-4.313319530714268E-5</v>
      </c>
      <c r="H29" s="8">
        <v>0.11180124223602485</v>
      </c>
      <c r="I29" s="8">
        <v>-0.5</v>
      </c>
      <c r="J29" s="8">
        <v>0</v>
      </c>
      <c r="K29" s="8">
        <v>1</v>
      </c>
    </row>
    <row r="31" spans="1:11" x14ac:dyDescent="0.25">
      <c r="A31" s="18" t="s">
        <v>22</v>
      </c>
      <c r="B31" s="18"/>
    </row>
  </sheetData>
  <mergeCells count="18">
    <mergeCell ref="H27:I27"/>
    <mergeCell ref="J27:K27"/>
    <mergeCell ref="H23:I23"/>
    <mergeCell ref="J23:K23"/>
    <mergeCell ref="A1:C1"/>
    <mergeCell ref="A2:C2"/>
    <mergeCell ref="B4:C4"/>
    <mergeCell ref="B5:C5"/>
    <mergeCell ref="A31:B31"/>
    <mergeCell ref="B15:E15"/>
    <mergeCell ref="B19:E19"/>
    <mergeCell ref="B23:E23"/>
    <mergeCell ref="B27:E27"/>
    <mergeCell ref="H15:I15"/>
    <mergeCell ref="J15:K15"/>
    <mergeCell ref="H19:I19"/>
    <mergeCell ref="J19:K19"/>
    <mergeCell ref="B12:C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F8D00-A439-48D3-A44D-E20A8FD10EBA}">
  <dimension ref="A1:N40"/>
  <sheetViews>
    <sheetView tabSelected="1" zoomScale="85" zoomScaleNormal="85" workbookViewId="0">
      <selection activeCell="E13" sqref="E13:G13"/>
    </sheetView>
  </sheetViews>
  <sheetFormatPr baseColWidth="10" defaultRowHeight="15" x14ac:dyDescent="0.25"/>
  <cols>
    <col min="3" max="4" width="14.5703125" bestFit="1" customWidth="1"/>
    <col min="5" max="6" width="14.28515625" bestFit="1" customWidth="1"/>
    <col min="7" max="7" width="15.28515625" bestFit="1" customWidth="1"/>
    <col min="8" max="11" width="14.28515625" bestFit="1" customWidth="1"/>
    <col min="12" max="14" width="13.5703125" bestFit="1" customWidth="1"/>
  </cols>
  <sheetData>
    <row r="1" spans="1:14" x14ac:dyDescent="0.25">
      <c r="A1" s="18" t="s">
        <v>24</v>
      </c>
      <c r="B1" s="18"/>
      <c r="C1" s="18"/>
    </row>
    <row r="2" spans="1:14" x14ac:dyDescent="0.25">
      <c r="A2" s="18" t="s">
        <v>32</v>
      </c>
      <c r="B2" s="18"/>
      <c r="C2" s="18"/>
    </row>
    <row r="3" spans="1:14" x14ac:dyDescent="0.25">
      <c r="D3" s="19" t="s">
        <v>25</v>
      </c>
      <c r="E3" s="9"/>
      <c r="F3" s="9"/>
      <c r="G3" s="9"/>
      <c r="H3" s="9"/>
      <c r="I3" s="9"/>
      <c r="J3" s="9"/>
      <c r="K3" s="9"/>
      <c r="L3" s="9"/>
      <c r="M3" s="9"/>
    </row>
    <row r="4" spans="1:14" x14ac:dyDescent="0.25">
      <c r="A4" s="17"/>
      <c r="B4" s="17"/>
      <c r="C4" s="17"/>
      <c r="D4" s="4" t="s">
        <v>26</v>
      </c>
      <c r="E4" s="9"/>
      <c r="F4" s="9"/>
      <c r="G4" s="9"/>
      <c r="H4" s="9"/>
      <c r="I4" s="9"/>
      <c r="J4" s="9"/>
      <c r="K4" s="9"/>
      <c r="L4" s="9"/>
      <c r="M4" s="9"/>
    </row>
    <row r="5" spans="1:14" x14ac:dyDescent="0.25">
      <c r="A5" s="17"/>
      <c r="B5" s="17"/>
      <c r="C5" s="17"/>
      <c r="D5" s="10" t="s">
        <v>27</v>
      </c>
      <c r="E5" s="9"/>
      <c r="F5" s="9"/>
      <c r="G5" s="9"/>
      <c r="H5" s="9"/>
      <c r="I5" s="9"/>
      <c r="J5" s="9"/>
      <c r="K5" s="9"/>
      <c r="L5" s="9"/>
      <c r="M5" s="9"/>
    </row>
    <row r="6" spans="1:14" x14ac:dyDescent="0.25">
      <c r="A6" s="17"/>
      <c r="B6" s="17"/>
      <c r="C6" s="17"/>
      <c r="D6" s="4" t="s">
        <v>28</v>
      </c>
      <c r="E6" s="9"/>
      <c r="F6" s="9"/>
      <c r="G6" s="9"/>
      <c r="H6" s="9"/>
      <c r="I6" s="9"/>
      <c r="J6" s="9"/>
      <c r="K6" s="9"/>
      <c r="L6" s="9"/>
      <c r="M6" s="9"/>
    </row>
    <row r="7" spans="1:14" x14ac:dyDescent="0.25">
      <c r="A7" s="17"/>
      <c r="B7" s="17"/>
      <c r="C7" s="17"/>
      <c r="D7" s="9"/>
      <c r="E7" s="19" t="s">
        <v>9</v>
      </c>
      <c r="F7" s="19" t="s">
        <v>10</v>
      </c>
      <c r="G7" s="19" t="s">
        <v>29</v>
      </c>
      <c r="H7" s="19" t="s">
        <v>11</v>
      </c>
      <c r="I7" s="19" t="s">
        <v>12</v>
      </c>
      <c r="J7" s="19" t="s">
        <v>30</v>
      </c>
      <c r="K7" s="19" t="s">
        <v>13</v>
      </c>
      <c r="L7" s="19" t="s">
        <v>14</v>
      </c>
      <c r="M7" s="19" t="s">
        <v>31</v>
      </c>
    </row>
    <row r="8" spans="1:14" x14ac:dyDescent="0.25">
      <c r="A8" s="17"/>
      <c r="B8" s="17"/>
      <c r="C8" s="17"/>
      <c r="D8" s="4">
        <v>1</v>
      </c>
      <c r="E8" s="11">
        <v>5</v>
      </c>
      <c r="F8" s="11">
        <v>5</v>
      </c>
      <c r="G8" s="11">
        <v>5</v>
      </c>
      <c r="H8" s="11">
        <f t="shared" ref="H8:H13" si="0">(E8^2)-(2*F8)+(3*G8)-17</f>
        <v>13</v>
      </c>
      <c r="I8" s="11">
        <f t="shared" ref="I8:I13" si="1">E8-F8-G8+7</f>
        <v>2</v>
      </c>
      <c r="J8" s="11">
        <f t="shared" ref="J8:J13" si="2">E8+F8+(4*G8)-21</f>
        <v>9</v>
      </c>
      <c r="K8" s="11">
        <f>H16</f>
        <v>1.9999999999999987</v>
      </c>
      <c r="L8" s="11">
        <f>H17</f>
        <v>8.9999999999999964</v>
      </c>
      <c r="M8" s="11">
        <f>H18</f>
        <v>-4.9999999999999982</v>
      </c>
    </row>
    <row r="9" spans="1:14" x14ac:dyDescent="0.25">
      <c r="A9" s="17"/>
      <c r="B9" s="17"/>
      <c r="C9" s="17"/>
      <c r="D9" s="4">
        <v>2</v>
      </c>
      <c r="E9" s="11">
        <f t="shared" ref="E9:G13" si="3">E8+K8</f>
        <v>6.9999999999999982</v>
      </c>
      <c r="F9" s="11">
        <f t="shared" si="3"/>
        <v>13.999999999999996</v>
      </c>
      <c r="G9" s="11">
        <f t="shared" si="3"/>
        <v>0</v>
      </c>
      <c r="H9" s="11">
        <f t="shared" si="0"/>
        <v>3.9999999999999787</v>
      </c>
      <c r="I9" s="11">
        <f t="shared" si="1"/>
        <v>0</v>
      </c>
      <c r="J9" s="11">
        <f t="shared" si="2"/>
        <v>0</v>
      </c>
      <c r="K9" s="11">
        <f>H21</f>
        <v>-0.4615384615384599</v>
      </c>
      <c r="L9" s="11">
        <f>H22</f>
        <v>-0.7692307692307665</v>
      </c>
      <c r="M9" s="11">
        <f>H23</f>
        <v>0.30769230769230832</v>
      </c>
    </row>
    <row r="10" spans="1:14" x14ac:dyDescent="0.25">
      <c r="A10" s="17"/>
      <c r="B10" s="17"/>
      <c r="C10" s="17"/>
      <c r="D10" s="4">
        <v>3</v>
      </c>
      <c r="E10" s="11">
        <f t="shared" si="3"/>
        <v>6.5384615384615383</v>
      </c>
      <c r="F10" s="11">
        <f t="shared" si="3"/>
        <v>13.23076923076923</v>
      </c>
      <c r="G10" s="11">
        <f t="shared" si="3"/>
        <v>0.30769230769230832</v>
      </c>
      <c r="H10" s="11">
        <f t="shared" si="0"/>
        <v>0.21301775147928836</v>
      </c>
      <c r="I10" s="11">
        <f t="shared" si="1"/>
        <v>0</v>
      </c>
      <c r="J10" s="11">
        <f t="shared" si="2"/>
        <v>0</v>
      </c>
      <c r="K10" s="11">
        <f>H26</f>
        <v>-2.750891492613327E-2</v>
      </c>
      <c r="L10" s="11">
        <f>H27</f>
        <v>-4.5848191543555454E-2</v>
      </c>
      <c r="M10" s="11">
        <f>H28</f>
        <v>1.8339276617422177E-2</v>
      </c>
    </row>
    <row r="11" spans="1:14" x14ac:dyDescent="0.25">
      <c r="A11" s="17"/>
      <c r="B11" s="17"/>
      <c r="C11" s="17"/>
      <c r="D11" s="4">
        <v>4</v>
      </c>
      <c r="E11" s="11">
        <f t="shared" si="3"/>
        <v>6.5109526235354052</v>
      </c>
      <c r="F11" s="11">
        <f t="shared" si="3"/>
        <v>13.184921039225674</v>
      </c>
      <c r="G11" s="11">
        <f t="shared" si="3"/>
        <v>0.3260315843097305</v>
      </c>
      <c r="H11" s="11">
        <f t="shared" si="0"/>
        <v>7.5674040041562307E-4</v>
      </c>
      <c r="I11" s="11">
        <f t="shared" si="1"/>
        <v>0</v>
      </c>
      <c r="J11" s="11">
        <f t="shared" si="2"/>
        <v>0</v>
      </c>
      <c r="K11" s="11">
        <f>H31</f>
        <v>-9.8424051813523922E-5</v>
      </c>
      <c r="L11" s="11">
        <f>H32</f>
        <v>-1.6404008635468895E-4</v>
      </c>
      <c r="M11" s="11">
        <f>H33</f>
        <v>6.561603454116503E-5</v>
      </c>
    </row>
    <row r="12" spans="1:14" x14ac:dyDescent="0.25">
      <c r="A12" s="17"/>
      <c r="B12" s="17"/>
      <c r="C12" s="17"/>
      <c r="D12" s="4">
        <v>5</v>
      </c>
      <c r="E12" s="11">
        <f t="shared" si="3"/>
        <v>6.5108541994835916</v>
      </c>
      <c r="F12" s="11">
        <f t="shared" si="3"/>
        <v>13.184756999139319</v>
      </c>
      <c r="G12" s="11">
        <f t="shared" si="3"/>
        <v>0.32609720034427164</v>
      </c>
      <c r="H12" s="11">
        <f t="shared" si="0"/>
        <v>9.6872945221093687E-9</v>
      </c>
      <c r="I12" s="11">
        <f t="shared" si="1"/>
        <v>0</v>
      </c>
      <c r="J12" s="11">
        <f t="shared" si="2"/>
        <v>0</v>
      </c>
      <c r="K12" s="11">
        <f>H36</f>
        <v>-1.2599927948293951E-9</v>
      </c>
      <c r="L12" s="11">
        <f>H37</f>
        <v>-2.0999879913823253E-9</v>
      </c>
      <c r="M12" s="11">
        <f>H38</f>
        <v>8.3999608473134986E-10</v>
      </c>
    </row>
    <row r="13" spans="1:14" x14ac:dyDescent="0.25">
      <c r="C13" s="20" t="s">
        <v>21</v>
      </c>
      <c r="D13" s="4">
        <v>6</v>
      </c>
      <c r="E13" s="23">
        <f t="shared" si="3"/>
        <v>6.5108541982235986</v>
      </c>
      <c r="F13" s="23">
        <f t="shared" si="3"/>
        <v>13.184756997039331</v>
      </c>
      <c r="G13" s="23">
        <f t="shared" si="3"/>
        <v>0.32609720118426772</v>
      </c>
      <c r="H13" s="11">
        <f t="shared" si="0"/>
        <v>0</v>
      </c>
      <c r="I13" s="11">
        <f t="shared" si="1"/>
        <v>0</v>
      </c>
      <c r="J13" s="11">
        <f t="shared" si="2"/>
        <v>0</v>
      </c>
      <c r="K13" s="11"/>
      <c r="L13" s="11"/>
      <c r="M13" s="11"/>
    </row>
    <row r="15" spans="1:14" x14ac:dyDescent="0.25">
      <c r="A15" s="22" t="s">
        <v>20</v>
      </c>
      <c r="B15" s="16" t="s">
        <v>15</v>
      </c>
      <c r="C15" s="16"/>
      <c r="D15" s="16"/>
      <c r="E15" s="16"/>
      <c r="F15" s="16"/>
      <c r="G15" s="13" t="s">
        <v>16</v>
      </c>
      <c r="H15" s="13" t="s">
        <v>17</v>
      </c>
      <c r="I15" s="16" t="s">
        <v>18</v>
      </c>
      <c r="J15" s="16"/>
      <c r="K15" s="16"/>
      <c r="L15" s="16" t="s">
        <v>19</v>
      </c>
      <c r="M15" s="16"/>
      <c r="N15" s="16"/>
    </row>
    <row r="16" spans="1:14" x14ac:dyDescent="0.25">
      <c r="A16" s="22">
        <v>1</v>
      </c>
      <c r="B16" s="4" t="s">
        <v>9</v>
      </c>
      <c r="C16" s="13">
        <v>5</v>
      </c>
      <c r="D16" s="13">
        <f>2*C16</f>
        <v>10</v>
      </c>
      <c r="E16" s="13">
        <v>-2</v>
      </c>
      <c r="F16" s="13">
        <v>3</v>
      </c>
      <c r="G16" s="13">
        <f>-((C16^2)-(2*C17)+(3*C18)-17)</f>
        <v>-13</v>
      </c>
      <c r="H16" s="13" cm="1">
        <f t="array" ref="H16:H18">MMULT(_xlfn.ANCHORARRAY(I16),G16:G18)</f>
        <v>1.9999999999999987</v>
      </c>
      <c r="I16" s="13" cm="1">
        <f t="array" ref="I16:K18">MINVERSE(D16:F18)</f>
        <v>0.21428571428571427</v>
      </c>
      <c r="J16" s="13">
        <v>-0.78571428571428537</v>
      </c>
      <c r="K16" s="13">
        <v>-0.35714285714285704</v>
      </c>
      <c r="L16" s="13" cm="1">
        <f t="array" ref="L16:N18">MMULT(D16:F18,_xlfn.ANCHORARRAY(I16))</f>
        <v>1</v>
      </c>
      <c r="M16" s="13">
        <v>0</v>
      </c>
      <c r="N16" s="13">
        <v>2.2204460492503131E-16</v>
      </c>
    </row>
    <row r="17" spans="1:14" x14ac:dyDescent="0.25">
      <c r="A17" s="9"/>
      <c r="B17" s="4" t="s">
        <v>10</v>
      </c>
      <c r="C17" s="13">
        <v>5</v>
      </c>
      <c r="D17" s="13">
        <v>1</v>
      </c>
      <c r="E17" s="13">
        <v>-1</v>
      </c>
      <c r="F17" s="13">
        <v>-1</v>
      </c>
      <c r="G17" s="13">
        <f>-(C16-C17-C18+7)</f>
        <v>-2</v>
      </c>
      <c r="H17" s="13">
        <v>8.9999999999999964</v>
      </c>
      <c r="I17" s="13">
        <v>0.3571428571428571</v>
      </c>
      <c r="J17" s="13">
        <v>-2.6428571428571419</v>
      </c>
      <c r="K17" s="13">
        <v>-0.92857142857142827</v>
      </c>
      <c r="L17" s="13">
        <v>0</v>
      </c>
      <c r="M17" s="13">
        <v>0.99999999999999978</v>
      </c>
      <c r="N17" s="13">
        <v>-1.1102230246251565E-16</v>
      </c>
    </row>
    <row r="18" spans="1:14" x14ac:dyDescent="0.25">
      <c r="A18" s="9"/>
      <c r="B18" s="4" t="s">
        <v>29</v>
      </c>
      <c r="C18" s="13">
        <v>5</v>
      </c>
      <c r="D18" s="13">
        <v>1</v>
      </c>
      <c r="E18" s="13">
        <v>1</v>
      </c>
      <c r="F18" s="13">
        <v>4</v>
      </c>
      <c r="G18" s="13">
        <f>-(C16+C17+(4*C18)-21)</f>
        <v>-9</v>
      </c>
      <c r="H18" s="13">
        <v>-4.9999999999999982</v>
      </c>
      <c r="I18" s="13">
        <v>-0.14285714285714282</v>
      </c>
      <c r="J18" s="13">
        <v>0.85714285714285676</v>
      </c>
      <c r="K18" s="13">
        <v>0.57142857142857129</v>
      </c>
      <c r="L18" s="13">
        <v>1.1102230246251565E-16</v>
      </c>
      <c r="M18" s="13">
        <v>0</v>
      </c>
      <c r="N18" s="13">
        <v>0.99999999999999978</v>
      </c>
    </row>
    <row r="19" spans="1:14" x14ac:dyDescent="0.25">
      <c r="A19" s="9"/>
      <c r="B19" s="9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spans="1:14" x14ac:dyDescent="0.25">
      <c r="A20" s="22" t="s">
        <v>20</v>
      </c>
      <c r="B20" s="16"/>
      <c r="C20" s="16" t="s">
        <v>15</v>
      </c>
      <c r="D20" s="16"/>
      <c r="E20" s="16"/>
      <c r="F20" s="16"/>
      <c r="G20" s="13" t="s">
        <v>16</v>
      </c>
      <c r="H20" s="13" t="s">
        <v>17</v>
      </c>
      <c r="I20" s="16" t="s">
        <v>18</v>
      </c>
      <c r="J20" s="16"/>
      <c r="K20" s="16"/>
      <c r="L20" s="16" t="s">
        <v>19</v>
      </c>
      <c r="M20" s="16"/>
      <c r="N20" s="16"/>
    </row>
    <row r="21" spans="1:14" x14ac:dyDescent="0.25">
      <c r="A21" s="22">
        <v>2</v>
      </c>
      <c r="B21" s="4" t="s">
        <v>9</v>
      </c>
      <c r="C21" s="13">
        <f>E9</f>
        <v>6.9999999999999982</v>
      </c>
      <c r="D21" s="13">
        <f>2*C21</f>
        <v>13.999999999999996</v>
      </c>
      <c r="E21" s="13">
        <v>-2</v>
      </c>
      <c r="F21" s="13">
        <v>3</v>
      </c>
      <c r="G21" s="13">
        <f>-((C21^2)-(2*C22)+(3*C23)-17)</f>
        <v>-3.9999999999999787</v>
      </c>
      <c r="H21" s="13" cm="1">
        <f t="array" ref="H21:H23">MMULT(_xlfn.ANCHORARRAY(I21),G21:G23)</f>
        <v>-0.4615384615384599</v>
      </c>
      <c r="I21" s="13" cm="1">
        <f t="array" ref="I21:K23">MINVERSE(D21:F23)</f>
        <v>0.11538461538461543</v>
      </c>
      <c r="J21" s="13">
        <v>-0.42307692307692318</v>
      </c>
      <c r="K21" s="13">
        <v>-0.19230769230769237</v>
      </c>
      <c r="L21" s="13" cm="1">
        <f t="array" ref="L21:N23">MMULT(D21:F23,_xlfn.ANCHORARRAY(I21))</f>
        <v>1</v>
      </c>
      <c r="M21" s="13">
        <v>4.4408920985006262E-16</v>
      </c>
      <c r="N21" s="13">
        <v>-2.2204460492503131E-16</v>
      </c>
    </row>
    <row r="22" spans="1:14" x14ac:dyDescent="0.25">
      <c r="A22" s="9"/>
      <c r="B22" s="4" t="s">
        <v>10</v>
      </c>
      <c r="C22" s="13">
        <f>F9</f>
        <v>13.999999999999996</v>
      </c>
      <c r="D22" s="13">
        <v>1</v>
      </c>
      <c r="E22" s="13">
        <v>-1</v>
      </c>
      <c r="F22" s="13">
        <v>-1</v>
      </c>
      <c r="G22" s="13">
        <f>-(C21-C22-C23+7)</f>
        <v>-1.7763568394002505E-15</v>
      </c>
      <c r="H22" s="13">
        <v>-0.7692307692307665</v>
      </c>
      <c r="I22" s="13">
        <v>0.1923076923076924</v>
      </c>
      <c r="J22" s="13">
        <v>-2.0384615384615388</v>
      </c>
      <c r="K22" s="13">
        <v>-0.65384615384615385</v>
      </c>
      <c r="L22" s="13">
        <v>-1.3877787807814457E-17</v>
      </c>
      <c r="M22" s="13">
        <v>1.0000000000000002</v>
      </c>
      <c r="N22" s="13">
        <v>-1.1102230246251565E-16</v>
      </c>
    </row>
    <row r="23" spans="1:14" x14ac:dyDescent="0.25">
      <c r="A23" s="9"/>
      <c r="B23" s="4" t="s">
        <v>29</v>
      </c>
      <c r="C23" s="13">
        <f>G9</f>
        <v>0</v>
      </c>
      <c r="D23" s="13">
        <v>1</v>
      </c>
      <c r="E23" s="13">
        <v>1</v>
      </c>
      <c r="F23" s="13">
        <v>4</v>
      </c>
      <c r="G23" s="13">
        <f>-(C21+C22+(4*C23)-21)</f>
        <v>7.1054273576010019E-15</v>
      </c>
      <c r="H23" s="13">
        <v>0.30769230769230832</v>
      </c>
      <c r="I23" s="13">
        <v>-7.6923076923076955E-2</v>
      </c>
      <c r="J23" s="13">
        <v>0.61538461538461542</v>
      </c>
      <c r="K23" s="13">
        <v>0.46153846153846156</v>
      </c>
      <c r="L23" s="13">
        <v>0</v>
      </c>
      <c r="M23" s="13">
        <v>-4.4408920985006262E-16</v>
      </c>
      <c r="N23" s="13">
        <v>1</v>
      </c>
    </row>
    <row r="24" spans="1:14" x14ac:dyDescent="0.25">
      <c r="A24" s="9"/>
      <c r="B24" s="9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x14ac:dyDescent="0.25">
      <c r="A25" s="22" t="s">
        <v>20</v>
      </c>
      <c r="B25" s="16"/>
      <c r="C25" s="16" t="s">
        <v>15</v>
      </c>
      <c r="D25" s="16"/>
      <c r="E25" s="16"/>
      <c r="F25" s="16"/>
      <c r="G25" s="13" t="s">
        <v>16</v>
      </c>
      <c r="H25" s="13" t="s">
        <v>17</v>
      </c>
      <c r="I25" s="16" t="s">
        <v>18</v>
      </c>
      <c r="J25" s="16"/>
      <c r="K25" s="16"/>
      <c r="L25" s="16" t="s">
        <v>19</v>
      </c>
      <c r="M25" s="16"/>
      <c r="N25" s="16"/>
    </row>
    <row r="26" spans="1:14" x14ac:dyDescent="0.25">
      <c r="A26" s="22">
        <v>3</v>
      </c>
      <c r="B26" s="4" t="s">
        <v>9</v>
      </c>
      <c r="C26" s="13">
        <f>E10</f>
        <v>6.5384615384615383</v>
      </c>
      <c r="D26" s="13">
        <f>2*C26</f>
        <v>13.076923076923077</v>
      </c>
      <c r="E26" s="13">
        <v>-2</v>
      </c>
      <c r="F26" s="13">
        <v>3</v>
      </c>
      <c r="G26" s="13">
        <f>-((C26^2)-(2*C27)+(3*C28)-17)</f>
        <v>-0.21301775147928836</v>
      </c>
      <c r="H26" s="13" cm="1">
        <f t="array" ref="H26:H28">MMULT(_xlfn.ANCHORARRAY(I26),G26:G28)</f>
        <v>-2.750891492613327E-2</v>
      </c>
      <c r="I26" s="13" cm="1">
        <f t="array" ref="I26:K28">MINVERSE(D26:F28)</f>
        <v>0.12913907284768214</v>
      </c>
      <c r="J26" s="13">
        <v>-0.47350993377483441</v>
      </c>
      <c r="K26" s="13">
        <v>-0.21523178807947019</v>
      </c>
      <c r="L26" s="13" cm="1">
        <f t="array" ref="L26:N28">MMULT(D26:F28,_xlfn.ANCHORARRAY(I26))</f>
        <v>1.0000000000000002</v>
      </c>
      <c r="M26" s="13">
        <v>2.2204460492503131E-16</v>
      </c>
      <c r="N26" s="13">
        <v>0</v>
      </c>
    </row>
    <row r="27" spans="1:14" x14ac:dyDescent="0.25">
      <c r="A27" s="9"/>
      <c r="B27" s="4" t="s">
        <v>10</v>
      </c>
      <c r="C27" s="13">
        <f>F10</f>
        <v>13.23076923076923</v>
      </c>
      <c r="D27" s="13">
        <v>1</v>
      </c>
      <c r="E27" s="13">
        <v>-1</v>
      </c>
      <c r="F27" s="13">
        <v>-1</v>
      </c>
      <c r="G27" s="13">
        <f>-(C26-C27-C28+7)</f>
        <v>0</v>
      </c>
      <c r="H27" s="13">
        <v>-4.5848191543555454E-2</v>
      </c>
      <c r="I27" s="13">
        <v>0.21523178807947024</v>
      </c>
      <c r="J27" s="13">
        <v>-2.1225165562913908</v>
      </c>
      <c r="K27" s="13">
        <v>-0.69205298013245031</v>
      </c>
      <c r="L27" s="13">
        <v>-1.3877787807814457E-17</v>
      </c>
      <c r="M27" s="13">
        <v>1.0000000000000002</v>
      </c>
      <c r="N27" s="13">
        <v>0</v>
      </c>
    </row>
    <row r="28" spans="1:14" x14ac:dyDescent="0.25">
      <c r="A28" s="9"/>
      <c r="B28" s="4" t="s">
        <v>29</v>
      </c>
      <c r="C28" s="13">
        <f>G10</f>
        <v>0.30769230769230832</v>
      </c>
      <c r="D28" s="13">
        <v>1</v>
      </c>
      <c r="E28" s="13">
        <v>1</v>
      </c>
      <c r="F28" s="13">
        <v>4</v>
      </c>
      <c r="G28" s="13">
        <f>-(C26+C27+(4*C28)-21)</f>
        <v>0</v>
      </c>
      <c r="H28" s="13">
        <v>1.8339276617422177E-2</v>
      </c>
      <c r="I28" s="13">
        <v>-8.6092715231788089E-2</v>
      </c>
      <c r="J28" s="13">
        <v>0.64900662251655628</v>
      </c>
      <c r="K28" s="13">
        <v>0.47682119205298013</v>
      </c>
      <c r="L28" s="13">
        <v>5.5511151231257827E-17</v>
      </c>
      <c r="M28" s="13">
        <v>0</v>
      </c>
      <c r="N28" s="13">
        <v>1</v>
      </c>
    </row>
    <row r="29" spans="1:14" x14ac:dyDescent="0.25">
      <c r="A29" s="9"/>
      <c r="B29" s="9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 x14ac:dyDescent="0.25">
      <c r="A30" s="22" t="s">
        <v>20</v>
      </c>
      <c r="B30" s="16"/>
      <c r="C30" s="16" t="s">
        <v>15</v>
      </c>
      <c r="D30" s="16"/>
      <c r="E30" s="16"/>
      <c r="F30" s="16"/>
      <c r="G30" s="13" t="s">
        <v>16</v>
      </c>
      <c r="H30" s="13" t="s">
        <v>17</v>
      </c>
      <c r="I30" s="16" t="s">
        <v>18</v>
      </c>
      <c r="J30" s="16"/>
      <c r="K30" s="16"/>
      <c r="L30" s="16" t="s">
        <v>19</v>
      </c>
      <c r="M30" s="16"/>
      <c r="N30" s="16"/>
    </row>
    <row r="31" spans="1:14" x14ac:dyDescent="0.25">
      <c r="A31" s="22">
        <v>3</v>
      </c>
      <c r="B31" s="4" t="s">
        <v>9</v>
      </c>
      <c r="C31" s="13">
        <f>E11</f>
        <v>6.5109526235354052</v>
      </c>
      <c r="D31" s="13">
        <f>2*C31</f>
        <v>13.02190524707081</v>
      </c>
      <c r="E31" s="13">
        <v>-2</v>
      </c>
      <c r="F31" s="13">
        <v>3</v>
      </c>
      <c r="G31" s="13">
        <f>-((C31^2)-(2*C32)+(3*C33)-17)</f>
        <v>-7.5674040041562307E-4</v>
      </c>
      <c r="H31" s="13" cm="1">
        <f t="array" ref="H31:H33">MMULT(_xlfn.ANCHORARRAY(I31),G31:G33)</f>
        <v>-9.8424051813523922E-5</v>
      </c>
      <c r="I31" s="13" cm="1">
        <f t="array" ref="I31:K33">MINVERSE(D31:F33)</f>
        <v>0.1300631653341579</v>
      </c>
      <c r="J31" s="13">
        <v>-0.47689827289191233</v>
      </c>
      <c r="K31" s="13">
        <v>-0.2167719422235965</v>
      </c>
      <c r="L31" s="13" cm="1">
        <f t="array" ref="L31:N33">MMULT(D31:F33,_xlfn.ANCHORARRAY(I31))</f>
        <v>1.0000000000000004</v>
      </c>
      <c r="M31" s="13">
        <v>0</v>
      </c>
      <c r="N31" s="13">
        <v>2.2204460492503131E-16</v>
      </c>
    </row>
    <row r="32" spans="1:14" x14ac:dyDescent="0.25">
      <c r="A32" s="9"/>
      <c r="B32" s="4" t="s">
        <v>10</v>
      </c>
      <c r="C32" s="13">
        <f>F11</f>
        <v>13.184921039225674</v>
      </c>
      <c r="D32" s="13">
        <v>1</v>
      </c>
      <c r="E32" s="13">
        <v>-1</v>
      </c>
      <c r="F32" s="13">
        <v>-1</v>
      </c>
      <c r="G32" s="13">
        <f>-(C31-C32-C33+7)</f>
        <v>0</v>
      </c>
      <c r="H32" s="13">
        <v>-1.6404008635468895E-4</v>
      </c>
      <c r="I32" s="13">
        <v>0.2167719422235965</v>
      </c>
      <c r="J32" s="13">
        <v>-2.1281637881531879</v>
      </c>
      <c r="K32" s="13">
        <v>-0.69461990370599447</v>
      </c>
      <c r="L32" s="13">
        <v>0</v>
      </c>
      <c r="M32" s="13">
        <v>1.0000000000000004</v>
      </c>
      <c r="N32" s="13">
        <v>2.2204460492503131E-16</v>
      </c>
    </row>
    <row r="33" spans="1:14" x14ac:dyDescent="0.25">
      <c r="A33" s="9"/>
      <c r="B33" s="4" t="s">
        <v>29</v>
      </c>
      <c r="C33" s="13">
        <f>G11</f>
        <v>0.3260315843097305</v>
      </c>
      <c r="D33" s="13">
        <v>1</v>
      </c>
      <c r="E33" s="13">
        <v>1</v>
      </c>
      <c r="F33" s="13">
        <v>4</v>
      </c>
      <c r="G33" s="13">
        <f>-(C31+C32+(4*C33)-21)</f>
        <v>-3.5527136788005009E-15</v>
      </c>
      <c r="H33" s="13">
        <v>6.561603454116503E-5</v>
      </c>
      <c r="I33" s="13">
        <v>-8.6708776889438594E-2</v>
      </c>
      <c r="J33" s="13">
        <v>0.65126551526127496</v>
      </c>
      <c r="K33" s="13">
        <v>0.47784796148239772</v>
      </c>
      <c r="L33" s="13">
        <v>0</v>
      </c>
      <c r="M33" s="13">
        <v>-4.4408920985006262E-16</v>
      </c>
      <c r="N33" s="13">
        <v>0.99999999999999989</v>
      </c>
    </row>
    <row r="34" spans="1:14" x14ac:dyDescent="0.25">
      <c r="A34" s="9"/>
      <c r="B34" s="9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</row>
    <row r="35" spans="1:14" x14ac:dyDescent="0.25">
      <c r="A35" s="22" t="s">
        <v>20</v>
      </c>
      <c r="B35" s="16"/>
      <c r="C35" s="16" t="s">
        <v>15</v>
      </c>
      <c r="D35" s="16"/>
      <c r="E35" s="16"/>
      <c r="F35" s="16"/>
      <c r="G35" s="13" t="s">
        <v>16</v>
      </c>
      <c r="H35" s="13" t="s">
        <v>17</v>
      </c>
      <c r="I35" s="16" t="s">
        <v>18</v>
      </c>
      <c r="J35" s="16"/>
      <c r="K35" s="16"/>
      <c r="L35" s="16" t="s">
        <v>19</v>
      </c>
      <c r="M35" s="16"/>
      <c r="N35" s="16"/>
    </row>
    <row r="36" spans="1:14" x14ac:dyDescent="0.25">
      <c r="A36" s="22">
        <v>3</v>
      </c>
      <c r="B36" s="4" t="s">
        <v>9</v>
      </c>
      <c r="C36" s="13">
        <f>E12</f>
        <v>6.5108541994835916</v>
      </c>
      <c r="D36" s="13">
        <f>2*C36</f>
        <v>13.021708398967183</v>
      </c>
      <c r="E36" s="13">
        <v>-2</v>
      </c>
      <c r="F36" s="13">
        <v>3</v>
      </c>
      <c r="G36" s="13">
        <f>-((C36^2)-(2*C37)+(3*C38)-17)</f>
        <v>-9.6872945221093687E-9</v>
      </c>
      <c r="H36" s="13" cm="1">
        <f t="array" ref="H36:H38">MMULT(_xlfn.ANCHORARRAY(I36),G36:G38)</f>
        <v>-1.2599927948293951E-9</v>
      </c>
      <c r="I36" s="13" cm="1">
        <f t="array" ref="I36:K38">MINVERSE(D36:F38)</f>
        <v>0.13006649538598666</v>
      </c>
      <c r="J36" s="13">
        <v>-0.47691048308195128</v>
      </c>
      <c r="K36" s="13">
        <v>-0.21677749230997781</v>
      </c>
      <c r="L36" s="13" cm="1">
        <f t="array" ref="L36:N38">MMULT(D36:F38,_xlfn.ANCHORARRAY(I36))</f>
        <v>1</v>
      </c>
      <c r="M36" s="13">
        <v>-4.4408920985006262E-16</v>
      </c>
      <c r="N36" s="13">
        <v>-2.2204460492503131E-16</v>
      </c>
    </row>
    <row r="37" spans="1:14" x14ac:dyDescent="0.25">
      <c r="A37" s="9"/>
      <c r="B37" s="4" t="s">
        <v>10</v>
      </c>
      <c r="C37" s="13">
        <f>F12</f>
        <v>13.184756999139319</v>
      </c>
      <c r="D37" s="13">
        <v>1</v>
      </c>
      <c r="E37" s="13">
        <v>-1</v>
      </c>
      <c r="F37" s="13">
        <v>-1</v>
      </c>
      <c r="G37" s="13">
        <f>-(C36-C37-C38+7)</f>
        <v>-8.8817841970012523E-16</v>
      </c>
      <c r="H37" s="13">
        <v>-2.0999879913823253E-9</v>
      </c>
      <c r="I37" s="13">
        <v>0.21677749230997781</v>
      </c>
      <c r="J37" s="13">
        <v>-2.1281841384699192</v>
      </c>
      <c r="K37" s="13">
        <v>-0.69462915384996315</v>
      </c>
      <c r="L37" s="13">
        <v>-2.7755575615628914E-17</v>
      </c>
      <c r="M37" s="13">
        <v>1.0000000000000004</v>
      </c>
      <c r="N37" s="13">
        <v>1.6653345369377348E-16</v>
      </c>
    </row>
    <row r="38" spans="1:14" x14ac:dyDescent="0.25">
      <c r="A38" s="9"/>
      <c r="B38" s="4" t="s">
        <v>29</v>
      </c>
      <c r="C38" s="13">
        <f>G12</f>
        <v>0.32609720034427164</v>
      </c>
      <c r="D38" s="13">
        <v>1</v>
      </c>
      <c r="E38" s="13">
        <v>1</v>
      </c>
      <c r="F38" s="13">
        <v>4</v>
      </c>
      <c r="G38" s="13">
        <f>-(C36+C37+(4*C38)-21)</f>
        <v>3.5527136788005009E-15</v>
      </c>
      <c r="H38" s="13">
        <v>8.3999608473134986E-10</v>
      </c>
      <c r="I38" s="13">
        <v>-8.6710996923991118E-2</v>
      </c>
      <c r="J38" s="13">
        <v>0.65127365538796755</v>
      </c>
      <c r="K38" s="13">
        <v>0.47785166153998521</v>
      </c>
      <c r="L38" s="13">
        <v>0</v>
      </c>
      <c r="M38" s="13">
        <v>-4.4408920985006262E-16</v>
      </c>
      <c r="N38" s="13">
        <v>0.99999999999999989</v>
      </c>
    </row>
    <row r="40" spans="1:14" x14ac:dyDescent="0.25">
      <c r="A40" s="18" t="s">
        <v>22</v>
      </c>
      <c r="B40" s="18"/>
    </row>
  </sheetData>
  <mergeCells count="19">
    <mergeCell ref="L15:N15"/>
    <mergeCell ref="A1:C1"/>
    <mergeCell ref="A2:C2"/>
    <mergeCell ref="A4:C12"/>
    <mergeCell ref="B15:F15"/>
    <mergeCell ref="I15:K15"/>
    <mergeCell ref="B20:F20"/>
    <mergeCell ref="I20:K20"/>
    <mergeCell ref="L20:N20"/>
    <mergeCell ref="B25:F25"/>
    <mergeCell ref="I25:K25"/>
    <mergeCell ref="L25:N25"/>
    <mergeCell ref="A40:B40"/>
    <mergeCell ref="B30:F30"/>
    <mergeCell ref="I30:K30"/>
    <mergeCell ref="L30:N30"/>
    <mergeCell ref="B35:F35"/>
    <mergeCell ref="I35:K35"/>
    <mergeCell ref="L35:N35"/>
  </mergeCells>
  <pageMargins left="0.7" right="0.7" top="0.75" bottom="0.75" header="0.3" footer="0.3"/>
  <ignoredErrors>
    <ignoredError sqref="D5" twoDigitTextYear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Mtz</dc:creator>
  <cp:lastModifiedBy>Usuario</cp:lastModifiedBy>
  <dcterms:created xsi:type="dcterms:W3CDTF">2020-10-21T02:17:32Z</dcterms:created>
  <dcterms:modified xsi:type="dcterms:W3CDTF">2020-10-28T02:41:00Z</dcterms:modified>
</cp:coreProperties>
</file>