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Toxicología de Alimentos\Semestral\"/>
    </mc:Choice>
  </mc:AlternateContent>
  <xr:revisionPtr revIDLastSave="0" documentId="13_ncr:1_{B1976F0E-292A-4168-8EB7-C6226D7AB773}" xr6:coauthVersionLast="47" xr6:coauthVersionMax="47" xr10:uidLastSave="{00000000-0000-0000-0000-000000000000}"/>
  <bookViews>
    <workbookView xWindow="-108" yWindow="-108" windowWidth="23256" windowHeight="12576" xr2:uid="{F1657402-2173-4193-BE77-972C7BDCD89A}"/>
  </bookViews>
  <sheets>
    <sheet name="Tabulé" sheetId="1" r:id="rId1"/>
    <sheet name="Tártara" sheetId="2" r:id="rId2"/>
    <sheet name="mouse" sheetId="3" r:id="rId3"/>
    <sheet name="Chi Cuadrado" sheetId="6" r:id="rId4"/>
    <sheet name="Condensad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4" l="1"/>
  <c r="N5" i="4"/>
  <c r="N3" i="4"/>
  <c r="I3" i="4"/>
  <c r="C20" i="1"/>
  <c r="D20" i="1" s="1"/>
  <c r="D12" i="4"/>
  <c r="I12" i="4"/>
  <c r="N12" i="4"/>
  <c r="C19" i="1"/>
  <c r="D19" i="1" s="1"/>
  <c r="I4" i="4"/>
  <c r="I5" i="4"/>
  <c r="K12" i="6"/>
  <c r="K11" i="6"/>
  <c r="K4" i="3"/>
  <c r="K4" i="2"/>
  <c r="I5" i="3"/>
  <c r="I4" i="3"/>
  <c r="H6" i="3"/>
  <c r="G6" i="3"/>
  <c r="G5" i="3"/>
  <c r="G4" i="3"/>
  <c r="H5" i="3"/>
  <c r="H4" i="3"/>
  <c r="H5" i="2"/>
  <c r="H4" i="2"/>
  <c r="G5" i="2"/>
  <c r="G4" i="2"/>
  <c r="I6" i="2"/>
  <c r="I15" i="1"/>
  <c r="C7" i="3"/>
  <c r="D6" i="3"/>
  <c r="B7" i="3"/>
  <c r="C7" i="2"/>
  <c r="B7" i="2"/>
  <c r="D6" i="2"/>
  <c r="L11" i="6"/>
  <c r="L12" i="6"/>
  <c r="L13" i="6"/>
  <c r="K13" i="6"/>
  <c r="J13" i="6"/>
  <c r="F13" i="6"/>
  <c r="J12" i="6"/>
  <c r="F12" i="6"/>
  <c r="J11" i="6"/>
  <c r="F11" i="6"/>
  <c r="J4" i="4"/>
  <c r="J5" i="4"/>
  <c r="J3" i="4"/>
  <c r="F6" i="4"/>
  <c r="E6" i="4"/>
  <c r="C6" i="4"/>
  <c r="B6" i="4"/>
  <c r="M16" i="4"/>
  <c r="N16" i="4" s="1"/>
  <c r="M15" i="4"/>
  <c r="N15" i="4" s="1"/>
  <c r="M12" i="4"/>
  <c r="L12" i="4"/>
  <c r="N11" i="4"/>
  <c r="N10" i="4"/>
  <c r="C16" i="4"/>
  <c r="D16" i="4" s="1"/>
  <c r="C15" i="4"/>
  <c r="D15" i="4" s="1"/>
  <c r="H16" i="4"/>
  <c r="I16" i="4" s="1"/>
  <c r="H15" i="4"/>
  <c r="I15" i="4" s="1"/>
  <c r="H12" i="4"/>
  <c r="G12" i="4"/>
  <c r="I11" i="4"/>
  <c r="I10" i="4"/>
  <c r="C12" i="4"/>
  <c r="B12" i="4"/>
  <c r="D11" i="4"/>
  <c r="D10" i="4"/>
  <c r="C12" i="3"/>
  <c r="D12" i="3" s="1"/>
  <c r="C11" i="3"/>
  <c r="D11" i="3" s="1"/>
  <c r="C6" i="3"/>
  <c r="B6" i="3"/>
  <c r="D5" i="3"/>
  <c r="D4" i="3"/>
  <c r="C12" i="2"/>
  <c r="D12" i="2" s="1"/>
  <c r="C11" i="2"/>
  <c r="D11" i="2" s="1"/>
  <c r="C6" i="2"/>
  <c r="B6" i="2"/>
  <c r="D5" i="2"/>
  <c r="D4" i="2"/>
  <c r="C15" i="1"/>
  <c r="B15" i="1"/>
  <c r="D13" i="1"/>
  <c r="D14" i="1"/>
  <c r="D4" i="1" l="1"/>
  <c r="I6" i="3"/>
  <c r="D15" i="1"/>
  <c r="G14" i="1" s="1"/>
  <c r="H13" i="1" l="1"/>
  <c r="H14" i="1"/>
  <c r="G13" i="1"/>
  <c r="K13" i="1" l="1"/>
</calcChain>
</file>

<file path=xl/sharedStrings.xml><?xml version="1.0" encoding="utf-8"?>
<sst xmlns="http://schemas.openxmlformats.org/spreadsheetml/2006/main" count="172" uniqueCount="58">
  <si>
    <t>Comen Tabulé</t>
  </si>
  <si>
    <t>NO ENFERMAN</t>
  </si>
  <si>
    <t>ENFERMAN</t>
  </si>
  <si>
    <t>TOTAL</t>
  </si>
  <si>
    <t>NO</t>
  </si>
  <si>
    <t>SÍ</t>
  </si>
  <si>
    <t>Tasa de Ataque (AR)</t>
  </si>
  <si>
    <t>Tasa de Ataque expuestos</t>
  </si>
  <si>
    <t>Tasa de Ataque de No expuestos</t>
  </si>
  <si>
    <t>D/(C+D)</t>
  </si>
  <si>
    <t>B/(A+B)</t>
  </si>
  <si>
    <t>Comen Tártara</t>
  </si>
  <si>
    <t>Comen Mouse</t>
  </si>
  <si>
    <t xml:space="preserve">Tasa de Ataque expuestos </t>
  </si>
  <si>
    <t>Alimento consumido</t>
  </si>
  <si>
    <t>Tártara</t>
  </si>
  <si>
    <t>Mouse</t>
  </si>
  <si>
    <t>Comieron</t>
  </si>
  <si>
    <t>Tabulé</t>
  </si>
  <si>
    <t>No comieron</t>
  </si>
  <si>
    <t>Enferman</t>
  </si>
  <si>
    <t>No enferman</t>
  </si>
  <si>
    <t>Tasa Ataque (%)</t>
  </si>
  <si>
    <t>Diferencia en tasa de Ataque P*</t>
  </si>
  <si>
    <t xml:space="preserve">Chi cuadrado 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</si>
  <si>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∑(o-e)2 /e</t>
    </r>
  </si>
  <si>
    <t>e=(Tf*Tc)/n</t>
  </si>
  <si>
    <t>EPIDEMIOLOGÍA DE UN BROTE ALIMENTARIO</t>
  </si>
  <si>
    <t>Alimento</t>
  </si>
  <si>
    <t>Come</t>
  </si>
  <si>
    <t>No come</t>
  </si>
  <si>
    <t>Diferencia de tasa de ataque P*</t>
  </si>
  <si>
    <t>Enferma</t>
  </si>
  <si>
    <t xml:space="preserve">No enferma </t>
  </si>
  <si>
    <t>Tasa de ataque %</t>
  </si>
  <si>
    <t>Tabulé de salmón</t>
  </si>
  <si>
    <t>Salsa tártara</t>
  </si>
  <si>
    <t>Mouse de maracuyá</t>
  </si>
  <si>
    <t>Frecuencias Esperadas</t>
  </si>
  <si>
    <t>c x f /N</t>
  </si>
  <si>
    <t>Diferencia en tasa de Ataque PAHO</t>
  </si>
  <si>
    <t>Valor de Chi Cuadrado</t>
  </si>
  <si>
    <t>Frecuencias Esperadas (e)</t>
  </si>
  <si>
    <t>Frecuencias Obtenidas (o)</t>
  </si>
  <si>
    <t>A</t>
  </si>
  <si>
    <t>B</t>
  </si>
  <si>
    <t>C</t>
  </si>
  <si>
    <t xml:space="preserve">D </t>
  </si>
  <si>
    <t>No comen : No enferman</t>
  </si>
  <si>
    <t>Sí comen : No enferman</t>
  </si>
  <si>
    <t>Sí comen : Enferman</t>
  </si>
  <si>
    <t>No comen : Enferman</t>
  </si>
  <si>
    <t>ALIMENTO</t>
  </si>
  <si>
    <t>D</t>
  </si>
  <si>
    <t>SUMA C+D</t>
  </si>
  <si>
    <t>SUMA A+B</t>
  </si>
  <si>
    <t>SUMA A+C</t>
  </si>
  <si>
    <t>SUMA B+D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</si>
</sst>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1" fillId="0" borderId="5" xfId="0" applyFont="1" applyBorder="1"/>
    <xf numFmtId="0" fontId="1" fillId="4" borderId="5" xfId="0" applyFont="1" applyFill="1" applyBorder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0" fontId="1" fillId="0" borderId="7" xfId="0" applyFont="1" applyFill="1" applyBorder="1"/>
    <xf numFmtId="0" fontId="1" fillId="0" borderId="0" xfId="0" applyFont="1"/>
    <xf numFmtId="0" fontId="1" fillId="0" borderId="0" xfId="0" applyFont="1" applyFill="1" applyBorder="1"/>
    <xf numFmtId="164" fontId="0" fillId="5" borderId="0" xfId="0" applyNumberForma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/>
    </xf>
    <xf numFmtId="166" fontId="0" fillId="0" borderId="16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0" xfId="0" applyNumberFormat="1" applyFill="1"/>
    <xf numFmtId="0" fontId="0" fillId="4" borderId="4" xfId="0" applyFill="1" applyBorder="1" applyAlignment="1">
      <alignment vertical="center" wrapText="1"/>
    </xf>
    <xf numFmtId="1" fontId="1" fillId="0" borderId="0" xfId="0" applyNumberFormat="1" applyFont="1" applyFill="1"/>
    <xf numFmtId="11" fontId="0" fillId="0" borderId="0" xfId="0" applyNumberFormat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5" borderId="0" xfId="0" applyNumberFormat="1" applyFill="1"/>
    <xf numFmtId="11" fontId="0" fillId="5" borderId="5" xfId="0" applyNumberFormat="1" applyFill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5269-F9ED-4F57-BEFD-452DF9F2B6AD}">
  <dimension ref="A1:M20"/>
  <sheetViews>
    <sheetView tabSelected="1" topLeftCell="A10" workbookViewId="0">
      <selection activeCell="A18" sqref="A18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1" spans="1:13" ht="15" thickBot="1" x14ac:dyDescent="0.35">
      <c r="A1" s="1" t="s">
        <v>52</v>
      </c>
      <c r="B1" s="2" t="s">
        <v>1</v>
      </c>
      <c r="C1" s="2" t="s">
        <v>2</v>
      </c>
      <c r="D1" s="2" t="s">
        <v>3</v>
      </c>
      <c r="F1" s="33" t="s">
        <v>44</v>
      </c>
      <c r="G1" t="s">
        <v>48</v>
      </c>
      <c r="H1" s="31"/>
    </row>
    <row r="2" spans="1:13" ht="15" thickBot="1" x14ac:dyDescent="0.35">
      <c r="A2" s="3" t="s">
        <v>4</v>
      </c>
      <c r="B2" s="4" t="s">
        <v>44</v>
      </c>
      <c r="C2" s="4" t="s">
        <v>45</v>
      </c>
      <c r="D2" s="32" t="s">
        <v>55</v>
      </c>
      <c r="F2" s="15" t="s">
        <v>45</v>
      </c>
      <c r="G2" t="s">
        <v>51</v>
      </c>
      <c r="H2" s="31"/>
    </row>
    <row r="3" spans="1:13" ht="15" thickBot="1" x14ac:dyDescent="0.35">
      <c r="A3" s="3" t="s">
        <v>5</v>
      </c>
      <c r="B3" s="4" t="s">
        <v>46</v>
      </c>
      <c r="C3" s="4" t="s">
        <v>53</v>
      </c>
      <c r="D3" s="32" t="s">
        <v>54</v>
      </c>
      <c r="F3" s="15" t="s">
        <v>46</v>
      </c>
      <c r="G3" t="s">
        <v>49</v>
      </c>
    </row>
    <row r="4" spans="1:13" ht="15" thickBot="1" x14ac:dyDescent="0.35">
      <c r="A4" s="3" t="s">
        <v>3</v>
      </c>
      <c r="B4" s="32" t="s">
        <v>56</v>
      </c>
      <c r="C4" s="32" t="s">
        <v>57</v>
      </c>
      <c r="D4" s="4">
        <f>SUM(D2:D3)</f>
        <v>0</v>
      </c>
      <c r="F4" s="15" t="s">
        <v>47</v>
      </c>
      <c r="G4" t="s">
        <v>50</v>
      </c>
    </row>
    <row r="6" spans="1:13" ht="28.8" x14ac:dyDescent="0.3">
      <c r="A6" s="5" t="s">
        <v>6</v>
      </c>
    </row>
    <row r="7" spans="1:13" ht="28.8" x14ac:dyDescent="0.3">
      <c r="A7" s="5" t="s">
        <v>7</v>
      </c>
      <c r="B7" t="s">
        <v>9</v>
      </c>
    </row>
    <row r="8" spans="1:13" ht="28.8" x14ac:dyDescent="0.3">
      <c r="A8" s="5" t="s">
        <v>8</v>
      </c>
      <c r="B8" t="s">
        <v>10</v>
      </c>
    </row>
    <row r="11" spans="1:13" ht="16.8" thickBot="1" x14ac:dyDescent="0.35">
      <c r="B11" t="s">
        <v>43</v>
      </c>
      <c r="F11" t="s">
        <v>42</v>
      </c>
      <c r="H11" t="s">
        <v>39</v>
      </c>
      <c r="K11" s="16" t="s">
        <v>24</v>
      </c>
      <c r="L11" t="s">
        <v>25</v>
      </c>
      <c r="M11" t="s">
        <v>26</v>
      </c>
    </row>
    <row r="12" spans="1:13" ht="29.4" thickBot="1" x14ac:dyDescent="0.35">
      <c r="A12" s="1" t="s">
        <v>0</v>
      </c>
      <c r="B12" s="2" t="s">
        <v>1</v>
      </c>
      <c r="C12" s="2" t="s">
        <v>2</v>
      </c>
      <c r="D12" s="2" t="s">
        <v>3</v>
      </c>
      <c r="F12" s="1" t="s">
        <v>0</v>
      </c>
      <c r="G12" s="2" t="s">
        <v>1</v>
      </c>
      <c r="H12" s="2" t="s">
        <v>2</v>
      </c>
      <c r="I12" s="2" t="s">
        <v>3</v>
      </c>
    </row>
    <row r="13" spans="1:13" ht="15" thickBot="1" x14ac:dyDescent="0.35">
      <c r="A13" s="3" t="s">
        <v>4</v>
      </c>
      <c r="B13" s="4">
        <v>40</v>
      </c>
      <c r="C13" s="4">
        <v>160</v>
      </c>
      <c r="D13" s="32">
        <f>SUM(B13:C13)</f>
        <v>200</v>
      </c>
      <c r="F13" s="3" t="s">
        <v>4</v>
      </c>
      <c r="G13" s="4">
        <f>(B15*D13)/D15</f>
        <v>100</v>
      </c>
      <c r="H13" s="4">
        <f>(C15*D13)/D15</f>
        <v>100</v>
      </c>
      <c r="I13" s="32">
        <v>200</v>
      </c>
      <c r="K13">
        <f>(((B13-G13)^2/G13)+((B14-G14)^2/G14)+((C13-H13)^2/H13)+((C14-H14)^2/H14))</f>
        <v>162</v>
      </c>
    </row>
    <row r="14" spans="1:13" ht="15" thickBot="1" x14ac:dyDescent="0.35">
      <c r="A14" s="3" t="s">
        <v>5</v>
      </c>
      <c r="B14" s="4">
        <v>140</v>
      </c>
      <c r="C14" s="4">
        <v>20</v>
      </c>
      <c r="D14" s="32">
        <f>SUM(B14+C14)</f>
        <v>160</v>
      </c>
      <c r="F14" s="3" t="s">
        <v>5</v>
      </c>
      <c r="G14" s="4">
        <f>(B15*D14)/D15</f>
        <v>80</v>
      </c>
      <c r="H14" s="4">
        <f>(C15*D14)/D15</f>
        <v>80</v>
      </c>
      <c r="I14" s="32">
        <v>160</v>
      </c>
    </row>
    <row r="15" spans="1:13" ht="15" thickBot="1" x14ac:dyDescent="0.35">
      <c r="A15" s="3" t="s">
        <v>3</v>
      </c>
      <c r="B15" s="32">
        <f>SUM(B13:B14)</f>
        <v>180</v>
      </c>
      <c r="C15" s="32">
        <f>SUM(C13:C14)</f>
        <v>180</v>
      </c>
      <c r="D15" s="4">
        <f>SUM(D13:D14)</f>
        <v>360</v>
      </c>
      <c r="F15" s="3" t="s">
        <v>3</v>
      </c>
      <c r="G15" s="32">
        <v>180</v>
      </c>
      <c r="H15" s="32">
        <v>180</v>
      </c>
      <c r="I15" s="4">
        <f>SUM(I13:I14)</f>
        <v>360</v>
      </c>
    </row>
    <row r="16" spans="1:13" x14ac:dyDescent="0.3">
      <c r="A16" s="5"/>
      <c r="B16" s="31"/>
      <c r="C16" s="31"/>
      <c r="F16" s="5"/>
      <c r="G16" s="31"/>
      <c r="H16" s="31"/>
    </row>
    <row r="18" spans="1:4" ht="28.8" x14ac:dyDescent="0.3">
      <c r="A18" s="60" t="s">
        <v>6</v>
      </c>
    </row>
    <row r="19" spans="1:4" ht="28.8" x14ac:dyDescent="0.3">
      <c r="A19" s="5" t="s">
        <v>7</v>
      </c>
      <c r="B19" t="s">
        <v>9</v>
      </c>
      <c r="C19">
        <f>C14/(B14+C14)</f>
        <v>0.125</v>
      </c>
      <c r="D19">
        <f>C19*100</f>
        <v>12.5</v>
      </c>
    </row>
    <row r="20" spans="1:4" ht="28.8" x14ac:dyDescent="0.3">
      <c r="A20" s="5" t="s">
        <v>8</v>
      </c>
      <c r="B20" t="s">
        <v>10</v>
      </c>
      <c r="C20">
        <f>C13/(B13+C13)</f>
        <v>0.8</v>
      </c>
      <c r="D20">
        <f>C20*100</f>
        <v>80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8E9C-B597-4C7E-9628-CE3C13E7FA52}">
  <dimension ref="A2:L12"/>
  <sheetViews>
    <sheetView workbookViewId="0">
      <selection activeCell="K2" sqref="K2:L2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2" spans="1:12" ht="16.8" thickBot="1" x14ac:dyDescent="0.35">
      <c r="F2" t="s">
        <v>38</v>
      </c>
      <c r="H2" t="s">
        <v>39</v>
      </c>
      <c r="K2" s="16" t="s">
        <v>24</v>
      </c>
      <c r="L2" t="s">
        <v>25</v>
      </c>
    </row>
    <row r="3" spans="1:12" ht="29.4" thickBot="1" x14ac:dyDescent="0.35">
      <c r="A3" s="1" t="s">
        <v>11</v>
      </c>
      <c r="B3" s="2" t="s">
        <v>1</v>
      </c>
      <c r="C3" s="2" t="s">
        <v>2</v>
      </c>
      <c r="D3" s="2" t="s">
        <v>3</v>
      </c>
      <c r="F3" s="1" t="s">
        <v>0</v>
      </c>
      <c r="G3" s="2" t="s">
        <v>1</v>
      </c>
      <c r="H3" s="2" t="s">
        <v>2</v>
      </c>
      <c r="I3" s="2" t="s">
        <v>3</v>
      </c>
    </row>
    <row r="4" spans="1:12" ht="15" thickBot="1" x14ac:dyDescent="0.35">
      <c r="A4" s="3" t="s">
        <v>4</v>
      </c>
      <c r="B4" s="4">
        <v>40</v>
      </c>
      <c r="C4" s="4">
        <v>20</v>
      </c>
      <c r="D4" s="4">
        <f>SUM(B4:C4)</f>
        <v>60</v>
      </c>
      <c r="F4" s="3" t="s">
        <v>4</v>
      </c>
      <c r="G4" s="4">
        <f>(B6*D4)/D6</f>
        <v>30</v>
      </c>
      <c r="H4" s="4">
        <f>(C6*D4)/D6</f>
        <v>30</v>
      </c>
      <c r="I4" s="32">
        <v>200</v>
      </c>
      <c r="K4">
        <f>(((B4-G4)^2/G4)+((B5-G5)^2/G5)+((C4-H4)^2/H4)+((C5-H5)^2/H5))</f>
        <v>8</v>
      </c>
    </row>
    <row r="5" spans="1:12" ht="15" thickBot="1" x14ac:dyDescent="0.35">
      <c r="A5" s="3" t="s">
        <v>5</v>
      </c>
      <c r="B5" s="4">
        <v>140</v>
      </c>
      <c r="C5" s="4">
        <v>160</v>
      </c>
      <c r="D5" s="4">
        <f>SUM(B5+C5)</f>
        <v>300</v>
      </c>
      <c r="F5" s="3" t="s">
        <v>5</v>
      </c>
      <c r="G5" s="4">
        <f>(B6*D5)/D6</f>
        <v>150</v>
      </c>
      <c r="H5" s="4">
        <f>(C6*D5)/D6</f>
        <v>150</v>
      </c>
      <c r="I5" s="32">
        <v>160</v>
      </c>
    </row>
    <row r="6" spans="1:12" ht="15" thickBot="1" x14ac:dyDescent="0.35">
      <c r="A6" s="3" t="s">
        <v>3</v>
      </c>
      <c r="B6" s="4">
        <f>SUM(B4:B5)</f>
        <v>180</v>
      </c>
      <c r="C6" s="4">
        <f>SUM(C4:C5)</f>
        <v>180</v>
      </c>
      <c r="D6" s="4">
        <f>SUM(D4:D5)</f>
        <v>360</v>
      </c>
      <c r="F6" s="3" t="s">
        <v>3</v>
      </c>
      <c r="G6" s="32">
        <v>180</v>
      </c>
      <c r="H6" s="32">
        <v>180</v>
      </c>
      <c r="I6" s="4">
        <f>SUM(I4:I5)</f>
        <v>360</v>
      </c>
    </row>
    <row r="7" spans="1:12" x14ac:dyDescent="0.3">
      <c r="A7" s="29"/>
      <c r="B7" s="29">
        <f>B6/D6*D4/D6*D5/D6*D6</f>
        <v>25</v>
      </c>
      <c r="C7" s="29">
        <f>C6/D6*D4/D6*D5/D6*D6</f>
        <v>25</v>
      </c>
      <c r="D7" s="29"/>
    </row>
    <row r="8" spans="1:12" x14ac:dyDescent="0.3">
      <c r="A8" s="29"/>
      <c r="B8" s="29"/>
      <c r="C8" s="29"/>
      <c r="D8" s="29"/>
    </row>
    <row r="10" spans="1:12" ht="28.8" x14ac:dyDescent="0.3">
      <c r="A10" s="5" t="s">
        <v>6</v>
      </c>
    </row>
    <row r="11" spans="1:12" ht="28.8" x14ac:dyDescent="0.3">
      <c r="A11" s="5" t="s">
        <v>7</v>
      </c>
      <c r="B11" t="s">
        <v>9</v>
      </c>
      <c r="C11" s="6">
        <f>C5/(B5+C5)</f>
        <v>0.53333333333333333</v>
      </c>
      <c r="D11" s="7">
        <f>C11*100</f>
        <v>53.333333333333336</v>
      </c>
    </row>
    <row r="12" spans="1:12" ht="28.8" x14ac:dyDescent="0.3">
      <c r="A12" s="5" t="s">
        <v>8</v>
      </c>
      <c r="B12" t="s">
        <v>10</v>
      </c>
      <c r="C12" s="6">
        <f>C4/(B4+C4)</f>
        <v>0.33333333333333331</v>
      </c>
      <c r="D12" s="7">
        <f>C12*100</f>
        <v>33.333333333333329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1A7D-E4CD-4947-90B9-EF64C008FE1D}">
  <dimension ref="A2:L12"/>
  <sheetViews>
    <sheetView workbookViewId="0">
      <selection activeCell="K5" sqref="K5"/>
    </sheetView>
  </sheetViews>
  <sheetFormatPr baseColWidth="10" defaultRowHeight="14.4" x14ac:dyDescent="0.3"/>
  <cols>
    <col min="1" max="1" width="15.88671875" customWidth="1"/>
    <col min="2" max="2" width="14.21875" customWidth="1"/>
  </cols>
  <sheetData>
    <row r="2" spans="1:12" ht="16.8" thickBot="1" x14ac:dyDescent="0.35">
      <c r="F2" t="s">
        <v>38</v>
      </c>
      <c r="H2" t="s">
        <v>39</v>
      </c>
      <c r="K2" s="16" t="s">
        <v>24</v>
      </c>
      <c r="L2" t="s">
        <v>25</v>
      </c>
    </row>
    <row r="3" spans="1:12" ht="29.4" thickBot="1" x14ac:dyDescent="0.35">
      <c r="A3" s="1" t="s">
        <v>12</v>
      </c>
      <c r="B3" s="2" t="s">
        <v>1</v>
      </c>
      <c r="C3" s="2" t="s">
        <v>2</v>
      </c>
      <c r="D3" s="2" t="s">
        <v>3</v>
      </c>
      <c r="F3" s="1" t="s">
        <v>0</v>
      </c>
      <c r="G3" s="2" t="s">
        <v>1</v>
      </c>
      <c r="H3" s="2" t="s">
        <v>2</v>
      </c>
      <c r="I3" s="2" t="s">
        <v>3</v>
      </c>
    </row>
    <row r="4" spans="1:12" ht="15" thickBot="1" x14ac:dyDescent="0.35">
      <c r="A4" s="3" t="s">
        <v>4</v>
      </c>
      <c r="B4" s="4">
        <v>60</v>
      </c>
      <c r="C4" s="4">
        <v>140</v>
      </c>
      <c r="D4" s="4">
        <f>SUM(B4:C4)</f>
        <v>200</v>
      </c>
      <c r="F4" s="3" t="s">
        <v>4</v>
      </c>
      <c r="G4" s="4">
        <f>(B6*D4)/D6</f>
        <v>100</v>
      </c>
      <c r="H4" s="4">
        <f>(C6*D4)/D6</f>
        <v>100</v>
      </c>
      <c r="I4" s="32">
        <f>SUM(G4:H4)</f>
        <v>200</v>
      </c>
      <c r="K4">
        <f>(((B4-G4)^2/G4)+((B5-G5)^2/G5)+((C4-H4)^2/H4)+((C5-H5)^2/H5))</f>
        <v>72</v>
      </c>
    </row>
    <row r="5" spans="1:12" ht="15" thickBot="1" x14ac:dyDescent="0.35">
      <c r="A5" s="3" t="s">
        <v>5</v>
      </c>
      <c r="B5" s="4">
        <v>120</v>
      </c>
      <c r="C5" s="4">
        <v>40</v>
      </c>
      <c r="D5" s="4">
        <f>SUM(B5+C5)</f>
        <v>160</v>
      </c>
      <c r="F5" s="3" t="s">
        <v>5</v>
      </c>
      <c r="G5" s="4">
        <f>(B6*D5)/D6</f>
        <v>80</v>
      </c>
      <c r="H5" s="4">
        <f>(C6*D5)/D6</f>
        <v>80</v>
      </c>
      <c r="I5" s="32">
        <f>SUM(G5:H5)</f>
        <v>160</v>
      </c>
    </row>
    <row r="6" spans="1:12" ht="15" thickBot="1" x14ac:dyDescent="0.35">
      <c r="A6" s="3" t="s">
        <v>3</v>
      </c>
      <c r="B6" s="4">
        <f>SUM(B4:B5)</f>
        <v>180</v>
      </c>
      <c r="C6" s="4">
        <f>SUM(C4:C5)</f>
        <v>180</v>
      </c>
      <c r="D6" s="4">
        <f>SUM(D4:D5)</f>
        <v>360</v>
      </c>
      <c r="F6" s="3" t="s">
        <v>3</v>
      </c>
      <c r="G6" s="32">
        <f>SUM(G4:G5)</f>
        <v>180</v>
      </c>
      <c r="H6" s="32">
        <f>SUM(H4:H5)</f>
        <v>180</v>
      </c>
      <c r="I6" s="4">
        <f>SUM(I4:I5)</f>
        <v>360</v>
      </c>
    </row>
    <row r="7" spans="1:12" x14ac:dyDescent="0.3">
      <c r="A7" s="29"/>
      <c r="B7" s="30">
        <f>B6/D6*D4/D6*D5/D6*D6</f>
        <v>44.444444444444443</v>
      </c>
      <c r="C7" s="30">
        <f>C6/D6*D4/D6*D5/D6*D6</f>
        <v>44.444444444444443</v>
      </c>
      <c r="D7" s="29"/>
    </row>
    <row r="8" spans="1:12" x14ac:dyDescent="0.3">
      <c r="A8" s="29"/>
      <c r="B8" s="29"/>
      <c r="C8" s="29"/>
      <c r="D8" s="29"/>
    </row>
    <row r="10" spans="1:12" ht="28.8" x14ac:dyDescent="0.3">
      <c r="A10" s="5" t="s">
        <v>6</v>
      </c>
    </row>
    <row r="11" spans="1:12" ht="28.8" x14ac:dyDescent="0.3">
      <c r="A11" s="5" t="s">
        <v>13</v>
      </c>
      <c r="B11" t="s">
        <v>9</v>
      </c>
      <c r="C11">
        <f>C5/(B5+C5)</f>
        <v>0.25</v>
      </c>
      <c r="D11">
        <f>C11*100</f>
        <v>25</v>
      </c>
    </row>
    <row r="12" spans="1:12" ht="28.8" x14ac:dyDescent="0.3">
      <c r="A12" s="5" t="s">
        <v>8</v>
      </c>
      <c r="B12" t="s">
        <v>10</v>
      </c>
      <c r="C12">
        <f>C4/(B4+C4)</f>
        <v>0.7</v>
      </c>
      <c r="D12">
        <f>C12*100</f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20AE-0BCC-4D5D-9407-6CA71D419D30}">
  <dimension ref="A1:N13"/>
  <sheetViews>
    <sheetView topLeftCell="B6" workbookViewId="0">
      <selection activeCell="G29" sqref="G29"/>
    </sheetView>
  </sheetViews>
  <sheetFormatPr baseColWidth="10" defaultRowHeight="14.4" x14ac:dyDescent="0.3"/>
  <cols>
    <col min="11" max="11" width="12" bestFit="1" customWidth="1"/>
  </cols>
  <sheetData>
    <row r="1" spans="1:14" x14ac:dyDescent="0.3">
      <c r="A1" s="40" t="s">
        <v>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1:14" x14ac:dyDescent="0.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5"/>
    </row>
    <row r="4" spans="1:14" ht="15" thickBot="1" x14ac:dyDescent="0.3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spans="1:14" ht="2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ht="15" thickBot="1" x14ac:dyDescent="0.35">
      <c r="A9" s="19"/>
      <c r="B9" s="19"/>
      <c r="C9" s="49" t="s">
        <v>28</v>
      </c>
      <c r="D9" s="50" t="s">
        <v>29</v>
      </c>
      <c r="E9" s="50"/>
      <c r="F9" s="50"/>
      <c r="G9" s="20"/>
      <c r="H9" s="51" t="s">
        <v>30</v>
      </c>
      <c r="I9" s="51"/>
      <c r="J9" s="51"/>
      <c r="K9" s="52" t="s">
        <v>31</v>
      </c>
      <c r="L9" s="52" t="s">
        <v>41</v>
      </c>
      <c r="N9" s="19"/>
    </row>
    <row r="10" spans="1:14" ht="28.8" x14ac:dyDescent="0.3">
      <c r="A10" s="19"/>
      <c r="B10" s="19"/>
      <c r="C10" s="49"/>
      <c r="D10" s="37" t="s">
        <v>32</v>
      </c>
      <c r="E10" s="20" t="s">
        <v>33</v>
      </c>
      <c r="F10" s="21" t="s">
        <v>34</v>
      </c>
      <c r="G10" s="20"/>
      <c r="H10" s="37" t="s">
        <v>32</v>
      </c>
      <c r="I10" s="20" t="s">
        <v>33</v>
      </c>
      <c r="J10" s="21" t="s">
        <v>34</v>
      </c>
      <c r="K10" s="52"/>
      <c r="L10" s="52"/>
      <c r="N10" s="19"/>
    </row>
    <row r="11" spans="1:14" ht="28.8" x14ac:dyDescent="0.3">
      <c r="A11" s="19"/>
      <c r="B11" s="19"/>
      <c r="C11" s="25" t="s">
        <v>35</v>
      </c>
      <c r="D11">
        <v>20</v>
      </c>
      <c r="E11">
        <v>140</v>
      </c>
      <c r="F11" s="27">
        <f>D11/(D11+E11)</f>
        <v>0.125</v>
      </c>
      <c r="G11" s="19"/>
      <c r="H11">
        <v>160</v>
      </c>
      <c r="I11">
        <v>40</v>
      </c>
      <c r="J11" s="22">
        <f>H11/(H11+I11)</f>
        <v>0.8</v>
      </c>
      <c r="K11" s="34">
        <f>_xlfn.CHISQ.DIST.RT(((D11+E11+H11+I11)*((I11*D11)-(E11*H11))*((I11*D11)-(E11*H11)))/((D11+H11)*(E11+I11)*(D11+E11)*(H11+I11)),1)</f>
        <v>4.1370317465138118E-37</v>
      </c>
      <c r="L11" s="19">
        <f>((D11+E11+H11+I11)*((I11*D11)-(E11*H11))*((I11*D11)-(E11*H11)))/((D11+H11)*(E11+I11)*(D11+E11)*(H11+I11))</f>
        <v>162</v>
      </c>
      <c r="N11" s="19"/>
    </row>
    <row r="12" spans="1:14" x14ac:dyDescent="0.3">
      <c r="A12" s="19"/>
      <c r="B12" s="19"/>
      <c r="C12" s="25" t="s">
        <v>36</v>
      </c>
      <c r="D12">
        <v>160</v>
      </c>
      <c r="E12">
        <v>140</v>
      </c>
      <c r="F12" s="27">
        <f t="shared" ref="F12:F13" si="0">D12/(D12+E12)</f>
        <v>0.53333333333333333</v>
      </c>
      <c r="G12" s="19"/>
      <c r="H12">
        <v>20</v>
      </c>
      <c r="I12">
        <v>40</v>
      </c>
      <c r="J12" s="22">
        <f t="shared" ref="J12:J13" si="1">H12/(H12+I12)</f>
        <v>0.33333333333333331</v>
      </c>
      <c r="K12" s="36">
        <f>_xlfn.CHISQ.DIST.RT(((D12+E12+H12+I12)*((I12*D12)-(E12*H12))*((I12*D12)-(E12*H12)))/((D12+H12)*(E12+I12)*(D12+E12)*(H12+I12)),1)</f>
        <v>4.6777349810472645E-3</v>
      </c>
      <c r="L12" s="19">
        <f>((D12+E12+H12+I12)*((I12*D12)-(E12*H12))*((I12*D12)-(E12*H12)))/((D12+H12)*(E12+I12)*(D12+E12)*(H12+I12))</f>
        <v>8</v>
      </c>
      <c r="N12" s="19"/>
    </row>
    <row r="13" spans="1:14" ht="28.8" x14ac:dyDescent="0.3">
      <c r="A13" s="19"/>
      <c r="B13" s="19"/>
      <c r="C13" s="26" t="s">
        <v>37</v>
      </c>
      <c r="D13">
        <v>40</v>
      </c>
      <c r="E13">
        <v>120</v>
      </c>
      <c r="F13" s="28">
        <f t="shared" si="0"/>
        <v>0.25</v>
      </c>
      <c r="G13" s="23"/>
      <c r="H13">
        <v>140</v>
      </c>
      <c r="I13">
        <v>60</v>
      </c>
      <c r="J13" s="24">
        <f t="shared" si="1"/>
        <v>0.7</v>
      </c>
      <c r="K13" s="35">
        <f t="shared" ref="K13" si="2">_xlfn.CHISQ.DIST.RT(((D13+E13+H13+I13)*((I13*D13)-(E13*H13))*((I13*D13)-(E13*H13)))/((D13+H13)*(E13+I13)*(D13+E13)*(H13+I13)),1)</f>
        <v>2.1519736712498919E-17</v>
      </c>
      <c r="L13" s="19">
        <f>((D13+E13+H13+I13)*((I13*D13)-(E13*H13))*((I13*D13)-(E13*H13)))/((D13+H13)*(E13+I13)*(D13+E13)*(H13+I13))</f>
        <v>72</v>
      </c>
      <c r="N13" s="19"/>
    </row>
  </sheetData>
  <mergeCells count="6">
    <mergeCell ref="A1:N4"/>
    <mergeCell ref="C9:C10"/>
    <mergeCell ref="D9:F9"/>
    <mergeCell ref="H9:J9"/>
    <mergeCell ref="K9:K10"/>
    <mergeCell ref="L9:L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06DA-E1BB-4531-B881-3B2046E1AB20}">
  <dimension ref="A1:N18"/>
  <sheetViews>
    <sheetView workbookViewId="0">
      <selection activeCell="M1" sqref="M1:N5"/>
    </sheetView>
  </sheetViews>
  <sheetFormatPr baseColWidth="10" defaultRowHeight="14.4" x14ac:dyDescent="0.3"/>
  <cols>
    <col min="3" max="3" width="11.5546875" customWidth="1"/>
    <col min="4" max="4" width="14.77734375" customWidth="1"/>
    <col min="5" max="5" width="15.5546875" customWidth="1"/>
    <col min="6" max="6" width="12.109375" customWidth="1"/>
    <col min="7" max="7" width="14.77734375" customWidth="1"/>
    <col min="9" max="9" width="11.77734375" customWidth="1"/>
    <col min="10" max="10" width="12" bestFit="1" customWidth="1"/>
  </cols>
  <sheetData>
    <row r="1" spans="1:14" ht="14.4" customHeight="1" x14ac:dyDescent="0.3">
      <c r="A1" s="54" t="s">
        <v>14</v>
      </c>
      <c r="B1" s="57" t="s">
        <v>17</v>
      </c>
      <c r="C1" s="57"/>
      <c r="D1" s="57"/>
      <c r="E1" s="58" t="s">
        <v>19</v>
      </c>
      <c r="F1" s="58"/>
      <c r="G1" s="58"/>
      <c r="H1" s="25" t="s">
        <v>41</v>
      </c>
      <c r="I1" s="53" t="s">
        <v>23</v>
      </c>
      <c r="J1" s="59" t="s">
        <v>40</v>
      </c>
      <c r="M1" s="54" t="s">
        <v>14</v>
      </c>
      <c r="N1" s="55" t="s">
        <v>23</v>
      </c>
    </row>
    <row r="2" spans="1:14" ht="30" customHeight="1" x14ac:dyDescent="0.3">
      <c r="A2" s="54"/>
      <c r="B2" s="9" t="s">
        <v>20</v>
      </c>
      <c r="C2" s="8" t="s">
        <v>21</v>
      </c>
      <c r="D2" s="8" t="s">
        <v>22</v>
      </c>
      <c r="E2" s="9" t="s">
        <v>20</v>
      </c>
      <c r="F2" s="8" t="s">
        <v>21</v>
      </c>
      <c r="G2" s="8" t="s">
        <v>22</v>
      </c>
      <c r="H2" t="s">
        <v>25</v>
      </c>
      <c r="I2" s="53"/>
      <c r="J2" s="59"/>
      <c r="M2" s="54"/>
      <c r="N2" s="56"/>
    </row>
    <row r="3" spans="1:14" x14ac:dyDescent="0.3">
      <c r="A3" s="8" t="s">
        <v>18</v>
      </c>
      <c r="B3">
        <v>20</v>
      </c>
      <c r="C3">
        <v>140</v>
      </c>
      <c r="D3">
        <v>12.5</v>
      </c>
      <c r="E3">
        <v>160</v>
      </c>
      <c r="F3">
        <v>40</v>
      </c>
      <c r="G3">
        <v>80</v>
      </c>
      <c r="H3">
        <v>162</v>
      </c>
      <c r="I3" s="38">
        <f>_xlfn.CHISQ.DIST.RT(H3,1)</f>
        <v>4.1370317465138118E-37</v>
      </c>
      <c r="J3">
        <f>D3-G3</f>
        <v>-67.5</v>
      </c>
      <c r="M3" s="8" t="s">
        <v>18</v>
      </c>
      <c r="N3" s="39">
        <f>_xlfn.CHISQ.DIST.RT(H3,1)</f>
        <v>4.1370317465138118E-37</v>
      </c>
    </row>
    <row r="4" spans="1:14" x14ac:dyDescent="0.3">
      <c r="A4" s="8" t="s">
        <v>15</v>
      </c>
      <c r="B4">
        <v>160</v>
      </c>
      <c r="C4">
        <v>140</v>
      </c>
      <c r="D4">
        <v>53.3</v>
      </c>
      <c r="E4">
        <v>20</v>
      </c>
      <c r="F4">
        <v>40</v>
      </c>
      <c r="G4">
        <v>33.299999999999997</v>
      </c>
      <c r="H4">
        <v>8</v>
      </c>
      <c r="I4" s="17">
        <f t="shared" ref="I4:I5" si="0">_xlfn.CHISQ.DIST.RT(H4,1)</f>
        <v>4.6777349810472645E-3</v>
      </c>
      <c r="J4">
        <f>D4-G4</f>
        <v>20</v>
      </c>
      <c r="M4" s="8" t="s">
        <v>15</v>
      </c>
      <c r="N4" s="39">
        <f t="shared" ref="N4:N5" si="1">_xlfn.CHISQ.DIST.RT(H4,1)</f>
        <v>4.6777349810472645E-3</v>
      </c>
    </row>
    <row r="5" spans="1:14" x14ac:dyDescent="0.3">
      <c r="A5" s="8" t="s">
        <v>16</v>
      </c>
      <c r="B5">
        <v>40</v>
      </c>
      <c r="C5">
        <v>120</v>
      </c>
      <c r="D5">
        <v>25</v>
      </c>
      <c r="E5">
        <v>140</v>
      </c>
      <c r="F5">
        <v>60</v>
      </c>
      <c r="G5">
        <v>70</v>
      </c>
      <c r="H5">
        <v>72</v>
      </c>
      <c r="I5" s="38">
        <f t="shared" si="0"/>
        <v>2.1519736712498919E-17</v>
      </c>
      <c r="J5">
        <f>D5-G5</f>
        <v>-45</v>
      </c>
      <c r="M5" s="8" t="s">
        <v>16</v>
      </c>
      <c r="N5" s="39">
        <f t="shared" si="1"/>
        <v>2.1519736712498919E-17</v>
      </c>
    </row>
    <row r="6" spans="1:14" x14ac:dyDescent="0.3">
      <c r="A6" s="14" t="s">
        <v>3</v>
      </c>
      <c r="B6">
        <f>SUM(B3:B5)</f>
        <v>220</v>
      </c>
      <c r="C6">
        <f>SUM(C3:C5)</f>
        <v>400</v>
      </c>
      <c r="E6">
        <f>SUM(E3:E5)</f>
        <v>320</v>
      </c>
      <c r="F6">
        <f>SUM(F3:F5)</f>
        <v>140</v>
      </c>
    </row>
    <row r="8" spans="1:14" ht="15" thickBot="1" x14ac:dyDescent="0.35"/>
    <row r="9" spans="1:14" ht="29.4" thickBot="1" x14ac:dyDescent="0.35">
      <c r="A9" s="1" t="s">
        <v>0</v>
      </c>
      <c r="B9" s="2" t="s">
        <v>1</v>
      </c>
      <c r="C9" s="2" t="s">
        <v>2</v>
      </c>
      <c r="D9" s="2" t="s">
        <v>3</v>
      </c>
      <c r="F9" s="1" t="s">
        <v>11</v>
      </c>
      <c r="G9" s="2" t="s">
        <v>1</v>
      </c>
      <c r="H9" s="2" t="s">
        <v>2</v>
      </c>
      <c r="I9" s="2" t="s">
        <v>3</v>
      </c>
      <c r="K9" s="1" t="s">
        <v>12</v>
      </c>
      <c r="L9" s="2" t="s">
        <v>1</v>
      </c>
      <c r="M9" s="2" t="s">
        <v>2</v>
      </c>
      <c r="N9" s="2" t="s">
        <v>3</v>
      </c>
    </row>
    <row r="10" spans="1:14" ht="15" thickBot="1" x14ac:dyDescent="0.35">
      <c r="A10" s="3" t="s">
        <v>4</v>
      </c>
      <c r="B10" s="4">
        <v>40</v>
      </c>
      <c r="C10" s="4">
        <v>160</v>
      </c>
      <c r="D10" s="4">
        <f>SUM(B10:C10)</f>
        <v>200</v>
      </c>
      <c r="F10" s="3" t="s">
        <v>4</v>
      </c>
      <c r="G10" s="4">
        <v>40</v>
      </c>
      <c r="H10" s="4">
        <v>20</v>
      </c>
      <c r="I10" s="4">
        <f>SUM(G10:H10)</f>
        <v>60</v>
      </c>
      <c r="K10" s="3" t="s">
        <v>4</v>
      </c>
      <c r="L10" s="4">
        <v>60</v>
      </c>
      <c r="M10" s="4">
        <v>140</v>
      </c>
      <c r="N10" s="4">
        <f>SUM(L10:M10)</f>
        <v>200</v>
      </c>
    </row>
    <row r="11" spans="1:14" ht="15" thickBot="1" x14ac:dyDescent="0.35">
      <c r="A11" s="3" t="s">
        <v>5</v>
      </c>
      <c r="B11" s="4">
        <v>140</v>
      </c>
      <c r="C11" s="4">
        <v>20</v>
      </c>
      <c r="D11" s="4">
        <f>SUM(B11+C11)</f>
        <v>160</v>
      </c>
      <c r="F11" s="3" t="s">
        <v>5</v>
      </c>
      <c r="G11" s="4">
        <v>140</v>
      </c>
      <c r="H11" s="4">
        <v>160</v>
      </c>
      <c r="I11" s="4">
        <f>SUM(G11+H11)</f>
        <v>300</v>
      </c>
      <c r="K11" s="3" t="s">
        <v>5</v>
      </c>
      <c r="L11" s="4">
        <v>120</v>
      </c>
      <c r="M11" s="4">
        <v>40</v>
      </c>
      <c r="N11" s="4">
        <f>SUM(L11+M11)</f>
        <v>160</v>
      </c>
    </row>
    <row r="12" spans="1:14" ht="15" thickBot="1" x14ac:dyDescent="0.35">
      <c r="A12" s="3" t="s">
        <v>3</v>
      </c>
      <c r="B12" s="4">
        <f>SUM(B10:B11)</f>
        <v>180</v>
      </c>
      <c r="C12" s="4">
        <f>SUM(C10:C11)</f>
        <v>180</v>
      </c>
      <c r="D12" s="4">
        <f>SUM(D10:D11)</f>
        <v>360</v>
      </c>
      <c r="F12" s="3" t="s">
        <v>3</v>
      </c>
      <c r="G12" s="4">
        <f>SUM(G10:G11)</f>
        <v>180</v>
      </c>
      <c r="H12" s="4">
        <f>SUM(H10:H11)</f>
        <v>180</v>
      </c>
      <c r="I12" s="4">
        <f>SUM(I10:I11)</f>
        <v>360</v>
      </c>
      <c r="K12" s="3" t="s">
        <v>3</v>
      </c>
      <c r="L12" s="4">
        <f>SUM(L10:L11)</f>
        <v>180</v>
      </c>
      <c r="M12" s="4">
        <f>SUM(M10:M11)</f>
        <v>180</v>
      </c>
      <c r="N12" s="4">
        <f>SUM(N10:N11)</f>
        <v>360</v>
      </c>
    </row>
    <row r="14" spans="1:14" ht="28.8" x14ac:dyDescent="0.3">
      <c r="D14" s="5" t="s">
        <v>6</v>
      </c>
      <c r="I14" s="5" t="s">
        <v>6</v>
      </c>
      <c r="N14" s="5" t="s">
        <v>6</v>
      </c>
    </row>
    <row r="15" spans="1:14" ht="43.2" x14ac:dyDescent="0.3">
      <c r="A15" s="5" t="s">
        <v>7</v>
      </c>
      <c r="B15" t="s">
        <v>9</v>
      </c>
      <c r="C15">
        <f>C11/(B11+C11)</f>
        <v>0.125</v>
      </c>
      <c r="D15" s="10">
        <f>C15*100</f>
        <v>12.5</v>
      </c>
      <c r="F15" s="5" t="s">
        <v>7</v>
      </c>
      <c r="G15" t="s">
        <v>9</v>
      </c>
      <c r="H15" s="6">
        <f>H11/(G11+H11)</f>
        <v>0.53333333333333333</v>
      </c>
      <c r="I15" s="12">
        <f>H15*100</f>
        <v>53.333333333333336</v>
      </c>
      <c r="K15" s="5" t="s">
        <v>13</v>
      </c>
      <c r="L15" t="s">
        <v>9</v>
      </c>
      <c r="M15">
        <f>M11/(L11+M11)</f>
        <v>0.25</v>
      </c>
      <c r="N15" s="10">
        <f>M15*100</f>
        <v>25</v>
      </c>
    </row>
    <row r="16" spans="1:14" ht="57.6" x14ac:dyDescent="0.3">
      <c r="A16" s="5" t="s">
        <v>8</v>
      </c>
      <c r="B16" t="s">
        <v>10</v>
      </c>
      <c r="C16">
        <f>C10/(B10+C10)</f>
        <v>0.8</v>
      </c>
      <c r="D16" s="11">
        <f>C16*100</f>
        <v>80</v>
      </c>
      <c r="F16" s="5" t="s">
        <v>8</v>
      </c>
      <c r="G16" t="s">
        <v>10</v>
      </c>
      <c r="H16" s="6">
        <f>H10/(G10+H10)</f>
        <v>0.33333333333333331</v>
      </c>
      <c r="I16" s="13">
        <f>H16*100</f>
        <v>33.333333333333329</v>
      </c>
      <c r="K16" s="5" t="s">
        <v>8</v>
      </c>
      <c r="L16" t="s">
        <v>10</v>
      </c>
      <c r="M16">
        <f>M10/(L10+M10)</f>
        <v>0.7</v>
      </c>
      <c r="N16" s="11">
        <f>M16*100</f>
        <v>70</v>
      </c>
    </row>
    <row r="17" spans="1:14" x14ac:dyDescent="0.3">
      <c r="A17" s="5"/>
      <c r="F17" s="5"/>
      <c r="H17" s="6"/>
      <c r="I17" s="6"/>
      <c r="K17" s="5"/>
      <c r="N17" s="11"/>
    </row>
    <row r="18" spans="1:14" x14ac:dyDescent="0.3">
      <c r="A18" s="15"/>
      <c r="B18" s="15"/>
      <c r="C18" s="15"/>
      <c r="D18" s="15"/>
      <c r="E18" s="15"/>
      <c r="F18" s="15"/>
      <c r="G18" s="15"/>
      <c r="H18" s="15"/>
      <c r="I18" s="15"/>
    </row>
  </sheetData>
  <mergeCells count="7">
    <mergeCell ref="I1:I2"/>
    <mergeCell ref="M1:M2"/>
    <mergeCell ref="N1:N2"/>
    <mergeCell ref="B1:D1"/>
    <mergeCell ref="A1:A2"/>
    <mergeCell ref="E1:G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Tabulé</vt:lpstr>
      <vt:lpstr>Tártara</vt:lpstr>
      <vt:lpstr>mouse</vt:lpstr>
      <vt:lpstr>Chi Cuadrado</vt:lpstr>
      <vt:lpstr>Condensado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2022-03-23T20:10:16Z</dcterms:created>
  <dcterms:modified xsi:type="dcterms:W3CDTF">2022-03-27T23:07:01Z</dcterms:modified>
</cp:coreProperties>
</file>