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abouaraguia_etu_cvm_qc_ca/Documents/"/>
    </mc:Choice>
  </mc:AlternateContent>
  <xr:revisionPtr revIDLastSave="1" documentId="8_{2D06C969-4915-4A4B-BF01-38256156300D}" xr6:coauthVersionLast="47" xr6:coauthVersionMax="47" xr10:uidLastSave="{2273BE16-A181-4459-9C49-DF4A294C9BA0}"/>
  <bookViews>
    <workbookView xWindow="10365" yWindow="1860" windowWidth="15390" windowHeight="12405" activeTab="1" xr2:uid="{AF51961A-D8EC-4607-BB39-08E1D473B601}"/>
  </bookViews>
  <sheets>
    <sheet name="Dépenses" sheetId="1" r:id="rId1"/>
    <sheet name="Revenus" sheetId="2" r:id="rId2"/>
    <sheet name="Result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/>
  <c r="G27" i="1"/>
  <c r="G36" i="1"/>
  <c r="G30" i="1"/>
  <c r="G31" i="1"/>
  <c r="G32" i="1"/>
  <c r="G33" i="1"/>
  <c r="G34" i="1"/>
  <c r="G3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6" i="1"/>
  <c r="G22" i="2"/>
  <c r="G13" i="2"/>
  <c r="G7" i="2"/>
  <c r="D14" i="2"/>
  <c r="G14" i="2" s="1"/>
  <c r="D13" i="2"/>
  <c r="F8" i="2"/>
  <c r="E8" i="2"/>
  <c r="D8" i="2"/>
  <c r="G9" i="2"/>
  <c r="G10" i="2"/>
  <c r="G11" i="2"/>
  <c r="F7" i="2"/>
  <c r="E7" i="2"/>
  <c r="D7" i="2"/>
  <c r="G12" i="2"/>
  <c r="G15" i="2"/>
  <c r="G16" i="2"/>
  <c r="G17" i="2"/>
  <c r="G18" i="2"/>
  <c r="G19" i="2"/>
  <c r="G20" i="2"/>
  <c r="G21" i="2"/>
  <c r="G6" i="2"/>
  <c r="G8" i="2" l="1"/>
</calcChain>
</file>

<file path=xl/sharedStrings.xml><?xml version="1.0" encoding="utf-8"?>
<sst xmlns="http://schemas.openxmlformats.org/spreadsheetml/2006/main" count="74" uniqueCount="61">
  <si>
    <t>Mon budget - Revenus</t>
  </si>
  <si>
    <t>Date</t>
  </si>
  <si>
    <t>Nom</t>
  </si>
  <si>
    <t>Aissa</t>
  </si>
  <si>
    <t>Dépenses courantes</t>
  </si>
  <si>
    <t>Loyer</t>
  </si>
  <si>
    <t>Assurances habitations ou locatives</t>
  </si>
  <si>
    <t>Assurances personnelles (vie, etc.)</t>
  </si>
  <si>
    <t>Transport en commun</t>
  </si>
  <si>
    <t>Entretien du véhicule</t>
  </si>
  <si>
    <t>Immatriculation et permis de conduire</t>
  </si>
  <si>
    <t>Internet</t>
  </si>
  <si>
    <t>Téléphone</t>
  </si>
  <si>
    <t>Télévision</t>
  </si>
  <si>
    <t>Netflix, Disney+, etc.</t>
  </si>
  <si>
    <t>Épicerie</t>
  </si>
  <si>
    <t>Restaurant</t>
  </si>
  <si>
    <t>Médicaments</t>
  </si>
  <si>
    <t>Soins de santé</t>
  </si>
  <si>
    <t>Loisirs</t>
  </si>
  <si>
    <t>Frais de scolarité</t>
  </si>
  <si>
    <t>Livre et matériel scolaire</t>
  </si>
  <si>
    <t>Équipements informatiques et logiciels</t>
  </si>
  <si>
    <t>Remboursement d'emprunts</t>
  </si>
  <si>
    <t>Vêtements</t>
  </si>
  <si>
    <t>Autres</t>
  </si>
  <si>
    <t>Mon budget - Dépenses</t>
  </si>
  <si>
    <t>Quinzaine</t>
  </si>
  <si>
    <t>Mensuel</t>
  </si>
  <si>
    <t>Annuel</t>
  </si>
  <si>
    <t>Revenus courants</t>
  </si>
  <si>
    <t>Salaire de mon emploi</t>
  </si>
  <si>
    <t>Taux horaire</t>
  </si>
  <si>
    <t>Nombre d'heure réalisé</t>
  </si>
  <si>
    <t>Revenu net d'un travail autonome</t>
  </si>
  <si>
    <t>Commissions</t>
  </si>
  <si>
    <t>Bonus et prime</t>
  </si>
  <si>
    <t>Pourboires</t>
  </si>
  <si>
    <t>Prestation gouvernementale (ex. TPS)</t>
  </si>
  <si>
    <t>Remboursement d'impôt</t>
  </si>
  <si>
    <t>Pensions ou prestrations nettes</t>
  </si>
  <si>
    <t>Placements (ex. dividendes)</t>
  </si>
  <si>
    <t>Salaire horaire de mon emploi</t>
  </si>
  <si>
    <t>Mon budget - Résultat</t>
  </si>
  <si>
    <t>Revenus mensuels disponible</t>
  </si>
  <si>
    <t>Dépenses mensuels encourues</t>
  </si>
  <si>
    <t>Épargnes mensuels réalisées</t>
  </si>
  <si>
    <t>Montant disponible mensuellement</t>
  </si>
  <si>
    <t>Total des revenus</t>
  </si>
  <si>
    <t>Total des dépenses courantes</t>
  </si>
  <si>
    <t>Épargnes</t>
  </si>
  <si>
    <t>Réserve pour imprévus</t>
  </si>
  <si>
    <t>Épargne retraite (REER, CELI)</t>
  </si>
  <si>
    <t>Épargne habitation</t>
  </si>
  <si>
    <t>Épargne étude</t>
  </si>
  <si>
    <t>Placement</t>
  </si>
  <si>
    <t>Autre</t>
  </si>
  <si>
    <t>Taux horaire 2</t>
  </si>
  <si>
    <t>Salaire horaire de mon emploi 2</t>
  </si>
  <si>
    <t>Nombre d'heure réalisé 2</t>
  </si>
  <si>
    <t>Revenu net d'un travail autonome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</si>
</sst>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8" formatCode="_ * #,##0.00_)_ ;_ * \(#,##0.00\)_ ;_ * &quot;-&quot;??_)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5B3B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/>
    <xf numFmtId="0" fontId="2" fillId="0" borderId="0" xfId="0" applyFont="1"/>
    <xf numFmtId="0" fontId="0" fillId="7" borderId="0" xfId="0" applyFill="1"/>
    <xf numFmtId="0" fontId="0" fillId="8" borderId="1" xfId="0" applyFill="1" applyBorder="1"/>
    <xf numFmtId="14" fontId="0" fillId="8" borderId="1" xfId="0" applyNumberFormat="1" applyFill="1" applyBorder="1"/>
    <xf numFmtId="0" fontId="0" fillId="8" borderId="2" xfId="0" applyFill="1" applyBorder="1"/>
    <xf numFmtId="0" fontId="0" fillId="10" borderId="0" xfId="0" applyFill="1"/>
    <xf numFmtId="0" fontId="0" fillId="11" borderId="0" xfId="0" applyFill="1"/>
    <xf numFmtId="0" fontId="0" fillId="3" borderId="0" xfId="0" applyFill="1"/>
    <xf numFmtId="0" fontId="0" fillId="4" borderId="0" xfId="0" applyFill="1"/>
    <xf numFmtId="0" fontId="0" fillId="12" borderId="1" xfId="0" applyFill="1" applyBorder="1"/>
    <xf numFmtId="15" fontId="0" fillId="12" borderId="1" xfId="0" applyNumberFormat="1" applyFill="1" applyBorder="1"/>
    <xf numFmtId="0" fontId="0" fillId="12" borderId="2" xfId="0" applyFill="1" applyBorder="1"/>
    <xf numFmtId="0" fontId="3" fillId="1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2" fillId="0" borderId="0" xfId="0" applyFont="1"/>
    <xf numFmtId="44" fontId="4" fillId="9" borderId="1" xfId="1" applyFont="1" applyFill="1" applyBorder="1"/>
    <xf numFmtId="44" fontId="5" fillId="9" borderId="1" xfId="1" applyFont="1" applyFill="1" applyBorder="1"/>
    <xf numFmtId="44" fontId="4" fillId="14" borderId="1" xfId="1" applyFont="1" applyFill="1" applyBorder="1"/>
    <xf numFmtId="44" fontId="5" fillId="9" borderId="1" xfId="0" applyNumberFormat="1" applyFont="1" applyFill="1" applyBorder="1"/>
  </cellXfs>
  <cellStyles count="3">
    <cellStyle name="Milliers 2" xfId="2" xr:uid="{AFE1CDB5-F219-480A-9A26-348C571026EC}"/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B5B3B"/>
      <color rgb="FFFA7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537C-2749-4F04-A9FC-26EDBBB0B6DC}">
  <dimension ref="A1:J36"/>
  <sheetViews>
    <sheetView topLeftCell="A4" workbookViewId="0">
      <selection activeCell="G36" sqref="G36"/>
    </sheetView>
  </sheetViews>
  <sheetFormatPr baseColWidth="10" defaultRowHeight="15" x14ac:dyDescent="0.25"/>
  <cols>
    <col min="1" max="1" width="15.7109375" customWidth="1"/>
    <col min="2" max="2" width="19.85546875" customWidth="1"/>
    <col min="3" max="3" width="3.7109375" customWidth="1"/>
  </cols>
  <sheetData>
    <row r="1" spans="1:10" ht="30" customHeight="1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</row>
    <row r="2" spans="1:10" ht="6" customHeight="1" x14ac:dyDescent="0.25"/>
    <row r="3" spans="1:10" x14ac:dyDescent="0.25">
      <c r="A3" t="s">
        <v>1</v>
      </c>
      <c r="B3" s="7">
        <v>44973</v>
      </c>
      <c r="D3" t="s">
        <v>2</v>
      </c>
      <c r="E3" s="6" t="s">
        <v>3</v>
      </c>
    </row>
    <row r="4" spans="1:10" ht="7.5" customHeight="1" x14ac:dyDescent="0.25"/>
    <row r="5" spans="1:10" x14ac:dyDescent="0.25">
      <c r="A5" s="4" t="s">
        <v>4</v>
      </c>
      <c r="D5" t="s">
        <v>27</v>
      </c>
      <c r="E5" t="s">
        <v>28</v>
      </c>
      <c r="F5" t="s">
        <v>29</v>
      </c>
    </row>
    <row r="6" spans="1:10" x14ac:dyDescent="0.25">
      <c r="A6" s="3" t="s">
        <v>5</v>
      </c>
      <c r="B6" s="3"/>
      <c r="D6" s="6"/>
      <c r="E6" s="6"/>
      <c r="F6" s="8"/>
      <c r="G6" s="21">
        <f>D6*2+E6+(F6/12)</f>
        <v>0</v>
      </c>
    </row>
    <row r="7" spans="1:10" x14ac:dyDescent="0.25">
      <c r="A7" s="5" t="s">
        <v>6</v>
      </c>
      <c r="B7" s="5"/>
      <c r="D7" s="6"/>
      <c r="E7" s="6">
        <v>34</v>
      </c>
      <c r="F7" s="8"/>
      <c r="G7" s="21">
        <f t="shared" ref="G7:G36" si="0">D7*2+E7+(F7/12)</f>
        <v>34</v>
      </c>
    </row>
    <row r="8" spans="1:10" x14ac:dyDescent="0.25">
      <c r="A8" s="3" t="s">
        <v>7</v>
      </c>
      <c r="B8" s="3"/>
      <c r="D8" s="6"/>
      <c r="E8" s="6">
        <v>45</v>
      </c>
      <c r="F8" s="8"/>
      <c r="G8" s="21">
        <f t="shared" si="0"/>
        <v>45</v>
      </c>
    </row>
    <row r="9" spans="1:10" x14ac:dyDescent="0.25">
      <c r="A9" s="5" t="s">
        <v>8</v>
      </c>
      <c r="B9" s="5"/>
      <c r="D9" s="6"/>
      <c r="E9" s="6">
        <v>56.5</v>
      </c>
      <c r="F9" s="8"/>
      <c r="G9" s="21">
        <f t="shared" si="0"/>
        <v>56.5</v>
      </c>
    </row>
    <row r="10" spans="1:10" x14ac:dyDescent="0.25">
      <c r="A10" s="3" t="s">
        <v>9</v>
      </c>
      <c r="B10" s="3"/>
      <c r="D10" s="6"/>
      <c r="E10" s="6"/>
      <c r="F10" s="8"/>
      <c r="G10" s="21">
        <f t="shared" si="0"/>
        <v>0</v>
      </c>
    </row>
    <row r="11" spans="1:10" x14ac:dyDescent="0.25">
      <c r="A11" s="5" t="s">
        <v>10</v>
      </c>
      <c r="B11" s="5"/>
      <c r="D11" s="6"/>
      <c r="E11" s="6">
        <v>697</v>
      </c>
      <c r="F11" s="8"/>
      <c r="G11" s="21">
        <f t="shared" si="0"/>
        <v>697</v>
      </c>
    </row>
    <row r="12" spans="1:10" x14ac:dyDescent="0.25">
      <c r="A12" s="3" t="s">
        <v>11</v>
      </c>
      <c r="B12" s="3"/>
      <c r="D12" s="6"/>
      <c r="E12" s="6"/>
      <c r="F12" s="8"/>
      <c r="G12" s="21">
        <f t="shared" si="0"/>
        <v>0</v>
      </c>
    </row>
    <row r="13" spans="1:10" x14ac:dyDescent="0.25">
      <c r="A13" s="5" t="s">
        <v>12</v>
      </c>
      <c r="B13" s="5"/>
      <c r="D13" s="6"/>
      <c r="E13" s="6">
        <v>35</v>
      </c>
      <c r="F13" s="8"/>
      <c r="G13" s="21">
        <f t="shared" si="0"/>
        <v>35</v>
      </c>
    </row>
    <row r="14" spans="1:10" x14ac:dyDescent="0.25">
      <c r="A14" s="3" t="s">
        <v>13</v>
      </c>
      <c r="B14" s="3"/>
      <c r="D14" s="6"/>
      <c r="E14" s="6"/>
      <c r="F14" s="8"/>
      <c r="G14" s="21">
        <f t="shared" si="0"/>
        <v>0</v>
      </c>
    </row>
    <row r="15" spans="1:10" x14ac:dyDescent="0.25">
      <c r="A15" s="5" t="s">
        <v>14</v>
      </c>
      <c r="B15" s="5"/>
      <c r="D15" s="6"/>
      <c r="E15" s="6"/>
      <c r="F15" s="8"/>
      <c r="G15" s="21">
        <f t="shared" si="0"/>
        <v>0</v>
      </c>
    </row>
    <row r="16" spans="1:10" x14ac:dyDescent="0.25">
      <c r="A16" s="3" t="s">
        <v>15</v>
      </c>
      <c r="B16" s="3"/>
      <c r="D16" s="6"/>
      <c r="E16" s="6">
        <v>350</v>
      </c>
      <c r="F16" s="8"/>
      <c r="G16" s="21">
        <f t="shared" si="0"/>
        <v>350</v>
      </c>
    </row>
    <row r="17" spans="1:7" x14ac:dyDescent="0.25">
      <c r="A17" s="5" t="s">
        <v>16</v>
      </c>
      <c r="B17" s="5"/>
      <c r="D17" s="6"/>
      <c r="E17" s="6"/>
      <c r="F17" s="8"/>
      <c r="G17" s="21">
        <f t="shared" si="0"/>
        <v>0</v>
      </c>
    </row>
    <row r="18" spans="1:7" x14ac:dyDescent="0.25">
      <c r="A18" s="3" t="s">
        <v>17</v>
      </c>
      <c r="B18" s="3"/>
      <c r="D18" s="6"/>
      <c r="E18" s="6"/>
      <c r="F18" s="8"/>
      <c r="G18" s="21">
        <f t="shared" si="0"/>
        <v>0</v>
      </c>
    </row>
    <row r="19" spans="1:7" x14ac:dyDescent="0.25">
      <c r="A19" s="5" t="s">
        <v>18</v>
      </c>
      <c r="B19" s="5"/>
      <c r="D19" s="6"/>
      <c r="E19" s="6"/>
      <c r="F19" s="8"/>
      <c r="G19" s="21">
        <f t="shared" si="0"/>
        <v>0</v>
      </c>
    </row>
    <row r="20" spans="1:7" x14ac:dyDescent="0.25">
      <c r="A20" s="3" t="s">
        <v>19</v>
      </c>
      <c r="B20" s="3"/>
      <c r="D20" s="6"/>
      <c r="E20" s="6">
        <v>100</v>
      </c>
      <c r="F20" s="8"/>
      <c r="G20" s="21">
        <f t="shared" si="0"/>
        <v>100</v>
      </c>
    </row>
    <row r="21" spans="1:7" x14ac:dyDescent="0.25">
      <c r="A21" s="5" t="s">
        <v>20</v>
      </c>
      <c r="B21" s="5"/>
      <c r="D21" s="6"/>
      <c r="E21" s="6"/>
      <c r="F21" s="8"/>
      <c r="G21" s="21">
        <f t="shared" si="0"/>
        <v>0</v>
      </c>
    </row>
    <row r="22" spans="1:7" x14ac:dyDescent="0.25">
      <c r="A22" s="3" t="s">
        <v>21</v>
      </c>
      <c r="B22" s="3"/>
      <c r="D22" s="6"/>
      <c r="E22" s="6"/>
      <c r="F22" s="8"/>
      <c r="G22" s="21">
        <f t="shared" si="0"/>
        <v>0</v>
      </c>
    </row>
    <row r="23" spans="1:7" x14ac:dyDescent="0.25">
      <c r="A23" s="5" t="s">
        <v>22</v>
      </c>
      <c r="B23" s="5"/>
      <c r="D23" s="6"/>
      <c r="E23" s="6"/>
      <c r="F23" s="8"/>
      <c r="G23" s="21">
        <f t="shared" si="0"/>
        <v>0</v>
      </c>
    </row>
    <row r="24" spans="1:7" x14ac:dyDescent="0.25">
      <c r="A24" s="3" t="s">
        <v>23</v>
      </c>
      <c r="B24" s="3"/>
      <c r="D24" s="6"/>
      <c r="E24" s="6">
        <v>1200</v>
      </c>
      <c r="F24" s="8"/>
      <c r="G24" s="21">
        <f t="shared" si="0"/>
        <v>1200</v>
      </c>
    </row>
    <row r="25" spans="1:7" x14ac:dyDescent="0.25">
      <c r="A25" s="5" t="s">
        <v>24</v>
      </c>
      <c r="B25" s="5"/>
      <c r="D25" s="6"/>
      <c r="E25" s="6"/>
      <c r="F25" s="8"/>
      <c r="G25" s="21">
        <f t="shared" si="0"/>
        <v>0</v>
      </c>
    </row>
    <row r="26" spans="1:7" x14ac:dyDescent="0.25">
      <c r="A26" s="3" t="s">
        <v>25</v>
      </c>
      <c r="B26" s="3"/>
      <c r="D26" s="6"/>
      <c r="E26" s="6"/>
      <c r="F26" s="8"/>
      <c r="G26" s="21">
        <f t="shared" si="0"/>
        <v>0</v>
      </c>
    </row>
    <row r="27" spans="1:7" x14ac:dyDescent="0.25">
      <c r="F27" s="19" t="s">
        <v>49</v>
      </c>
      <c r="G27" s="22">
        <f>SUM(G6:G26)</f>
        <v>2517.5</v>
      </c>
    </row>
    <row r="28" spans="1:7" x14ac:dyDescent="0.25">
      <c r="G28" s="23"/>
    </row>
    <row r="29" spans="1:7" x14ac:dyDescent="0.25">
      <c r="A29" s="20" t="s">
        <v>50</v>
      </c>
      <c r="D29" t="s">
        <v>27</v>
      </c>
      <c r="E29" t="s">
        <v>28</v>
      </c>
      <c r="F29" t="s">
        <v>29</v>
      </c>
      <c r="G29" s="23"/>
    </row>
    <row r="30" spans="1:7" x14ac:dyDescent="0.25">
      <c r="A30" s="5" t="s">
        <v>51</v>
      </c>
      <c r="B30" s="5"/>
      <c r="D30" s="13"/>
      <c r="E30" s="13"/>
      <c r="F30" s="15"/>
      <c r="G30" s="21">
        <f t="shared" si="0"/>
        <v>0</v>
      </c>
    </row>
    <row r="31" spans="1:7" x14ac:dyDescent="0.25">
      <c r="A31" s="3" t="s">
        <v>52</v>
      </c>
      <c r="B31" s="3"/>
      <c r="D31" s="13"/>
      <c r="E31" s="13"/>
      <c r="F31" s="15">
        <v>6000</v>
      </c>
      <c r="G31" s="21">
        <f t="shared" si="0"/>
        <v>500</v>
      </c>
    </row>
    <row r="32" spans="1:7" x14ac:dyDescent="0.25">
      <c r="A32" s="5" t="s">
        <v>53</v>
      </c>
      <c r="B32" s="5"/>
      <c r="D32" s="13"/>
      <c r="E32" s="13"/>
      <c r="F32" s="15"/>
      <c r="G32" s="21">
        <f t="shared" si="0"/>
        <v>0</v>
      </c>
    </row>
    <row r="33" spans="1:7" x14ac:dyDescent="0.25">
      <c r="A33" s="3" t="s">
        <v>54</v>
      </c>
      <c r="B33" s="3"/>
      <c r="D33" s="13"/>
      <c r="E33" s="13"/>
      <c r="F33" s="15"/>
      <c r="G33" s="21">
        <f t="shared" si="0"/>
        <v>0</v>
      </c>
    </row>
    <row r="34" spans="1:7" x14ac:dyDescent="0.25">
      <c r="A34" s="5" t="s">
        <v>55</v>
      </c>
      <c r="B34" s="5"/>
      <c r="D34" s="13"/>
      <c r="E34" s="13"/>
      <c r="F34" s="15"/>
      <c r="G34" s="21">
        <f t="shared" si="0"/>
        <v>0</v>
      </c>
    </row>
    <row r="35" spans="1:7" x14ac:dyDescent="0.25">
      <c r="A35" s="3" t="s">
        <v>56</v>
      </c>
      <c r="B35" s="3"/>
      <c r="D35" s="13"/>
      <c r="E35" s="13"/>
      <c r="F35" s="15"/>
      <c r="G35" s="21">
        <f t="shared" si="0"/>
        <v>0</v>
      </c>
    </row>
    <row r="36" spans="1:7" x14ac:dyDescent="0.25">
      <c r="F36" s="19" t="s">
        <v>49</v>
      </c>
      <c r="G36" s="22">
        <f>SUM(G30:G35)</f>
        <v>500</v>
      </c>
    </row>
  </sheetData>
  <mergeCells count="1">
    <mergeCell ref="A1:J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C0D6-555E-4F54-A89C-D6CA7CDE2B35}">
  <dimension ref="A1:J22"/>
  <sheetViews>
    <sheetView tabSelected="1" topLeftCell="A4" workbookViewId="0">
      <selection activeCell="G22" sqref="G22"/>
    </sheetView>
  </sheetViews>
  <sheetFormatPr baseColWidth="10" defaultRowHeight="15" x14ac:dyDescent="0.25"/>
  <cols>
    <col min="1" max="1" width="15.5703125" customWidth="1"/>
    <col min="2" max="2" width="19.42578125" customWidth="1"/>
    <col min="3" max="3" width="4.140625" customWidth="1"/>
  </cols>
  <sheetData>
    <row r="1" spans="1:10" ht="27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 x14ac:dyDescent="0.25"/>
    <row r="3" spans="1:10" x14ac:dyDescent="0.25">
      <c r="A3" t="s">
        <v>1</v>
      </c>
      <c r="B3" s="14">
        <v>44973</v>
      </c>
      <c r="D3" t="s">
        <v>2</v>
      </c>
      <c r="E3" s="13" t="s">
        <v>3</v>
      </c>
    </row>
    <row r="5" spans="1:10" x14ac:dyDescent="0.25">
      <c r="A5" s="4" t="s">
        <v>30</v>
      </c>
      <c r="D5" t="s">
        <v>27</v>
      </c>
      <c r="E5" t="s">
        <v>28</v>
      </c>
      <c r="F5" t="s">
        <v>29</v>
      </c>
    </row>
    <row r="6" spans="1:10" x14ac:dyDescent="0.25">
      <c r="A6" s="9" t="s">
        <v>31</v>
      </c>
      <c r="B6" s="9"/>
      <c r="C6" s="9"/>
      <c r="D6" s="13"/>
      <c r="E6" s="13"/>
      <c r="F6" s="15"/>
      <c r="G6" s="21">
        <f>D6*2+E6+(F6/12)</f>
        <v>0</v>
      </c>
    </row>
    <row r="7" spans="1:10" x14ac:dyDescent="0.25">
      <c r="A7" s="10" t="s">
        <v>42</v>
      </c>
      <c r="B7" s="10"/>
      <c r="C7" s="10"/>
      <c r="D7" s="13">
        <f>B9 * D12</f>
        <v>1360</v>
      </c>
      <c r="E7" s="13">
        <f>B9*E12</f>
        <v>0</v>
      </c>
      <c r="F7" s="15">
        <f>B9*F12</f>
        <v>0</v>
      </c>
      <c r="G7" s="21">
        <f>D7*2+E7+(F7/12)</f>
        <v>2720</v>
      </c>
    </row>
    <row r="8" spans="1:10" x14ac:dyDescent="0.25">
      <c r="A8" s="10" t="s">
        <v>58</v>
      </c>
      <c r="B8" s="10"/>
      <c r="C8" s="9"/>
      <c r="D8" s="13">
        <f>B10*D11</f>
        <v>216.8</v>
      </c>
      <c r="E8" s="13">
        <f>B10*E11</f>
        <v>0</v>
      </c>
      <c r="F8" s="13">
        <f xml:space="preserve"> B9*F11</f>
        <v>0</v>
      </c>
      <c r="G8" s="21">
        <f t="shared" ref="G7:G11" si="0">D8*2+E8+(F8/12)</f>
        <v>433.6</v>
      </c>
    </row>
    <row r="9" spans="1:10" x14ac:dyDescent="0.25">
      <c r="A9" s="9" t="s">
        <v>32</v>
      </c>
      <c r="B9" s="13">
        <v>40</v>
      </c>
      <c r="C9" s="9"/>
      <c r="D9" s="13"/>
      <c r="E9" s="13"/>
      <c r="F9" s="15"/>
      <c r="G9" s="21">
        <f t="shared" si="0"/>
        <v>0</v>
      </c>
    </row>
    <row r="10" spans="1:10" x14ac:dyDescent="0.25">
      <c r="A10" s="9" t="s">
        <v>57</v>
      </c>
      <c r="B10" s="13">
        <v>27.1</v>
      </c>
      <c r="C10" s="10"/>
      <c r="D10" s="13"/>
      <c r="E10" s="13"/>
      <c r="F10" s="15"/>
      <c r="G10" s="21">
        <f t="shared" si="0"/>
        <v>0</v>
      </c>
    </row>
    <row r="11" spans="1:10" x14ac:dyDescent="0.25">
      <c r="A11" s="9" t="s">
        <v>59</v>
      </c>
      <c r="B11" s="9"/>
      <c r="C11" s="9"/>
      <c r="D11" s="13">
        <v>8</v>
      </c>
      <c r="E11" s="13"/>
      <c r="F11" s="15"/>
      <c r="G11" s="21">
        <f t="shared" si="0"/>
        <v>16</v>
      </c>
    </row>
    <row r="12" spans="1:10" x14ac:dyDescent="0.25">
      <c r="A12" s="10" t="s">
        <v>33</v>
      </c>
      <c r="B12" s="10"/>
      <c r="C12" s="10"/>
      <c r="D12" s="13">
        <v>34</v>
      </c>
      <c r="E12" s="13"/>
      <c r="F12" s="15"/>
      <c r="G12" s="21">
        <f>D12*2+E12+(F12/12)</f>
        <v>68</v>
      </c>
    </row>
    <row r="13" spans="1:10" x14ac:dyDescent="0.25">
      <c r="A13" s="9" t="s">
        <v>60</v>
      </c>
      <c r="B13" s="9"/>
      <c r="C13" s="9"/>
      <c r="D13" s="13">
        <f>D8-(D8*0.09)</f>
        <v>197.28800000000001</v>
      </c>
      <c r="E13" s="13"/>
      <c r="F13" s="13"/>
      <c r="G13" s="21">
        <f>D13*2+E13+(F13/12)</f>
        <v>394.57600000000002</v>
      </c>
    </row>
    <row r="14" spans="1:10" x14ac:dyDescent="0.25">
      <c r="A14" s="9" t="s">
        <v>34</v>
      </c>
      <c r="B14" s="9"/>
      <c r="C14" s="9"/>
      <c r="D14" s="13">
        <f>D7-(D7*0.25)</f>
        <v>1020</v>
      </c>
      <c r="E14" s="13"/>
      <c r="F14" s="15"/>
      <c r="G14" s="21">
        <f>D14*2+E14+(F14/12)</f>
        <v>2040</v>
      </c>
    </row>
    <row r="15" spans="1:10" x14ac:dyDescent="0.25">
      <c r="A15" s="10" t="s">
        <v>35</v>
      </c>
      <c r="B15" s="10"/>
      <c r="C15" s="10"/>
      <c r="D15" s="13"/>
      <c r="E15" s="13"/>
      <c r="F15" s="15"/>
      <c r="G15" s="21">
        <f>D15*2+E15+(F15/12)</f>
        <v>0</v>
      </c>
    </row>
    <row r="16" spans="1:10" x14ac:dyDescent="0.25">
      <c r="A16" s="9" t="s">
        <v>36</v>
      </c>
      <c r="B16" s="9"/>
      <c r="C16" s="9"/>
      <c r="D16" s="13"/>
      <c r="E16" s="13"/>
      <c r="F16" s="15"/>
      <c r="G16" s="21">
        <f>D16*2+E16+(F16/12)</f>
        <v>0</v>
      </c>
    </row>
    <row r="17" spans="1:7" x14ac:dyDescent="0.25">
      <c r="A17" s="10" t="s">
        <v>37</v>
      </c>
      <c r="B17" s="10"/>
      <c r="C17" s="10"/>
      <c r="D17" s="13"/>
      <c r="E17" s="13"/>
      <c r="F17" s="15"/>
      <c r="G17" s="21">
        <f>D17*2+E17+(F17/12)</f>
        <v>0</v>
      </c>
    </row>
    <row r="18" spans="1:7" x14ac:dyDescent="0.25">
      <c r="A18" s="9" t="s">
        <v>38</v>
      </c>
      <c r="B18" s="9"/>
      <c r="C18" s="9"/>
      <c r="D18" s="13"/>
      <c r="E18" s="13"/>
      <c r="F18" s="15"/>
      <c r="G18" s="21">
        <f>D18*2+E18+(F18/12)</f>
        <v>0</v>
      </c>
    </row>
    <row r="19" spans="1:7" x14ac:dyDescent="0.25">
      <c r="A19" s="10" t="s">
        <v>39</v>
      </c>
      <c r="B19" s="10"/>
      <c r="C19" s="10"/>
      <c r="D19" s="13"/>
      <c r="E19" s="13"/>
      <c r="F19" s="15"/>
      <c r="G19" s="21">
        <f>D19*2+E19+(F19/12)</f>
        <v>0</v>
      </c>
    </row>
    <row r="20" spans="1:7" x14ac:dyDescent="0.25">
      <c r="A20" s="9" t="s">
        <v>40</v>
      </c>
      <c r="B20" s="9"/>
      <c r="C20" s="9"/>
      <c r="D20" s="13"/>
      <c r="E20" s="13"/>
      <c r="F20" s="15"/>
      <c r="G20" s="21">
        <f>D20*2+E20+(F20/12)</f>
        <v>0</v>
      </c>
    </row>
    <row r="21" spans="1:7" x14ac:dyDescent="0.25">
      <c r="A21" s="10" t="s">
        <v>41</v>
      </c>
      <c r="B21" s="10"/>
      <c r="C21" s="10"/>
      <c r="D21" s="13"/>
      <c r="E21" s="13"/>
      <c r="F21" s="15"/>
      <c r="G21" s="21">
        <f>D21*2+E21+(F21/12)</f>
        <v>0</v>
      </c>
    </row>
    <row r="22" spans="1:7" x14ac:dyDescent="0.25">
      <c r="F22" s="19" t="s">
        <v>48</v>
      </c>
      <c r="G22" s="22">
        <f>SUM(G6:G21)</f>
        <v>5672.1759999999995</v>
      </c>
    </row>
  </sheetData>
  <mergeCells count="1">
    <mergeCell ref="A1:J1"/>
  </mergeCells>
  <pageMargins left="0.7" right="0.7" top="0.75" bottom="0.75" header="0.3" footer="0.3"/>
  <pageSetup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23B-35D8-4D94-A1B5-2CA749186F3B}">
  <dimension ref="A1:K9"/>
  <sheetViews>
    <sheetView workbookViewId="0">
      <selection activeCell="F8" sqref="F8"/>
    </sheetView>
  </sheetViews>
  <sheetFormatPr baseColWidth="10" defaultRowHeight="15" x14ac:dyDescent="0.25"/>
  <cols>
    <col min="2" max="2" width="19.85546875" customWidth="1"/>
    <col min="3" max="3" width="3.42578125" customWidth="1"/>
  </cols>
  <sheetData>
    <row r="1" spans="1:11" ht="27" customHeight="1" x14ac:dyDescent="0.25">
      <c r="A1" s="16" t="s">
        <v>43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8.25" customHeight="1" x14ac:dyDescent="0.25"/>
    <row r="3" spans="1:11" x14ac:dyDescent="0.25">
      <c r="A3" t="s">
        <v>1</v>
      </c>
      <c r="B3" s="14">
        <v>44973</v>
      </c>
      <c r="D3" t="s">
        <v>2</v>
      </c>
      <c r="E3" s="13" t="s">
        <v>3</v>
      </c>
    </row>
    <row r="4" spans="1:11" ht="7.5" customHeight="1" x14ac:dyDescent="0.25"/>
    <row r="5" spans="1:11" x14ac:dyDescent="0.25">
      <c r="A5" s="17" t="s">
        <v>44</v>
      </c>
      <c r="B5" s="11"/>
      <c r="C5" s="11"/>
      <c r="D5" s="11"/>
      <c r="E5" s="22">
        <v>5672.18</v>
      </c>
    </row>
    <row r="6" spans="1:11" x14ac:dyDescent="0.25">
      <c r="A6" s="18" t="s">
        <v>45</v>
      </c>
      <c r="B6" s="12"/>
      <c r="C6" s="12"/>
      <c r="D6" s="12"/>
      <c r="E6" s="22">
        <v>2517.5</v>
      </c>
    </row>
    <row r="7" spans="1:11" x14ac:dyDescent="0.25">
      <c r="A7" s="17" t="s">
        <v>46</v>
      </c>
      <c r="B7" s="11"/>
      <c r="C7" s="11"/>
      <c r="D7" s="11"/>
      <c r="E7" s="22">
        <v>500</v>
      </c>
    </row>
    <row r="9" spans="1:11" x14ac:dyDescent="0.25">
      <c r="B9" s="19"/>
      <c r="D9" s="19" t="s">
        <v>47</v>
      </c>
      <c r="E9" s="24">
        <f>E5-E6-E7</f>
        <v>2654.6800000000003</v>
      </c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6" ma:contentTypeDescription="Create a new document." ma:contentTypeScope="" ma:versionID="abc119117e7753530d24b577dbb02c91">
  <xsd:schema xmlns:xsd="http://www.w3.org/2001/XMLSchema" xmlns:xs="http://www.w3.org/2001/XMLSchema" xmlns:p="http://schemas.microsoft.com/office/2006/metadata/properties" xmlns:ns3="9de94308-2297-4d04-a77d-26fce9df9395" targetNamespace="http://schemas.microsoft.com/office/2006/metadata/properties" ma:root="true" ma:fieldsID="b974f3dea5a3bc4ed5f3712d358e7c96" ns3:_="">
    <xsd:import namespace="9de94308-2297-4d04-a77d-26fce9df93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87352-C2E7-498E-A798-83AEBB6B1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43A319-1725-4C3E-98A9-35803D151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F402EE-5B64-40F8-A7A3-808DD5EFCC0B}">
  <ds:schemaRefs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de94308-2297-4d04-a77d-26fce9df939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Dépenses</vt:lpstr>
      <vt:lpstr>Revenus</vt:lpstr>
      <vt:lpstr>Resultat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Bouaraguia Aissa</dc:creator>
  <cp:lastModifiedBy>Bouaraguia Aissa</cp:lastModifiedBy>
  <dcterms:created xsi:type="dcterms:W3CDTF">2023-02-16T14:50:54Z</dcterms:created>
  <dcterms:modified xsi:type="dcterms:W3CDTF">2023-02-16T16:33:54Z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