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"/>
    </mc:Choice>
  </mc:AlternateContent>
  <xr:revisionPtr revIDLastSave="0" documentId="13_ncr:1_{F3C87EEE-868A-44A0-AF70-3A124BAEBCF0}" xr6:coauthVersionLast="47" xr6:coauthVersionMax="47" xr10:uidLastSave="{00000000-0000-0000-0000-000000000000}"/>
  <bookViews>
    <workbookView xWindow="28680" yWindow="-120" windowWidth="20730" windowHeight="11160" xr2:uid="{0B723B9C-7B86-4359-9392-A7DC225EE4C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AF9" i="1" s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E15" i="1"/>
  <c r="L2" i="1"/>
  <c r="L3" i="1" s="1"/>
  <c r="M2" i="1"/>
  <c r="N2" i="1"/>
  <c r="O2" i="1"/>
  <c r="P2" i="1"/>
  <c r="Q2" i="1"/>
  <c r="R2" i="1"/>
  <c r="S2" i="1"/>
  <c r="T2" i="1"/>
  <c r="U2" i="1"/>
  <c r="L7" i="1"/>
  <c r="AE7" i="1"/>
  <c r="AC7" i="1"/>
  <c r="AD7" i="1"/>
  <c r="AB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E12" i="1"/>
  <c r="F15" i="1"/>
  <c r="N9" i="1"/>
  <c r="O9" i="1"/>
  <c r="R9" i="1"/>
  <c r="S9" i="1"/>
  <c r="V9" i="1"/>
  <c r="W9" i="1"/>
  <c r="Z9" i="1"/>
  <c r="AA9" i="1"/>
  <c r="AD9" i="1"/>
  <c r="AE9" i="1"/>
  <c r="L1" i="1"/>
  <c r="E17" i="1"/>
  <c r="E6" i="1"/>
  <c r="V4" i="1"/>
  <c r="B1" i="1"/>
  <c r="E14" i="1"/>
  <c r="F14" i="1"/>
  <c r="E13" i="1"/>
  <c r="F13" i="1"/>
  <c r="Q3" i="1"/>
  <c r="M3" i="1"/>
  <c r="E10" i="1"/>
  <c r="I86" i="1"/>
  <c r="E2" i="1"/>
  <c r="I182" i="1" s="1"/>
  <c r="F2" i="1" l="1"/>
  <c r="L4" i="1"/>
  <c r="AC9" i="1"/>
  <c r="Y9" i="1"/>
  <c r="U9" i="1"/>
  <c r="Q9" i="1"/>
  <c r="M9" i="1"/>
  <c r="L9" i="1"/>
  <c r="AB9" i="1"/>
  <c r="X9" i="1"/>
  <c r="T9" i="1"/>
  <c r="P9" i="1"/>
  <c r="I245" i="1"/>
  <c r="U3" i="1"/>
  <c r="I46" i="1"/>
  <c r="I94" i="1"/>
  <c r="I158" i="1"/>
  <c r="I198" i="1"/>
  <c r="I229" i="1"/>
  <c r="I261" i="1"/>
  <c r="I54" i="1"/>
  <c r="I126" i="1"/>
  <c r="I197" i="1"/>
  <c r="I237" i="1"/>
  <c r="I269" i="1"/>
  <c r="I221" i="1"/>
  <c r="I174" i="1"/>
  <c r="I78" i="1"/>
  <c r="I262" i="1"/>
  <c r="I214" i="1"/>
  <c r="I142" i="1"/>
  <c r="I14" i="1"/>
  <c r="I246" i="1"/>
  <c r="I205" i="1"/>
  <c r="I118" i="1"/>
  <c r="N3" i="1"/>
  <c r="R3" i="1"/>
  <c r="P3" i="1"/>
  <c r="T3" i="1"/>
  <c r="O3" i="1"/>
  <c r="S3" i="1"/>
  <c r="I253" i="1"/>
  <c r="I230" i="1"/>
  <c r="I213" i="1"/>
  <c r="I189" i="1"/>
  <c r="I150" i="1"/>
  <c r="I110" i="1"/>
  <c r="I62" i="1"/>
  <c r="T1" i="1"/>
  <c r="T4" i="1" s="1"/>
  <c r="P1" i="1"/>
  <c r="P4" i="1" s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1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0" i="1"/>
  <c r="I5" i="1"/>
  <c r="I9" i="1"/>
  <c r="I13" i="1"/>
  <c r="I17" i="1"/>
  <c r="I21" i="1"/>
  <c r="I25" i="1"/>
  <c r="I29" i="1"/>
  <c r="I33" i="1"/>
  <c r="I37" i="1"/>
  <c r="I41" i="1"/>
  <c r="I45" i="1"/>
  <c r="I2" i="1"/>
  <c r="I18" i="1"/>
  <c r="I34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6" i="1"/>
  <c r="I22" i="1"/>
  <c r="I38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10" i="1"/>
  <c r="I26" i="1"/>
  <c r="I42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254" i="1"/>
  <c r="I238" i="1"/>
  <c r="I222" i="1"/>
  <c r="I206" i="1"/>
  <c r="I190" i="1"/>
  <c r="I166" i="1"/>
  <c r="I134" i="1"/>
  <c r="I102" i="1"/>
  <c r="I70" i="1"/>
  <c r="I30" i="1"/>
  <c r="S1" i="1"/>
  <c r="S4" i="1" s="1"/>
  <c r="M1" i="1"/>
  <c r="M4" i="1" s="1"/>
  <c r="U1" i="1"/>
  <c r="U4" i="1" s="1"/>
  <c r="N1" i="1"/>
  <c r="N4" i="1" s="1"/>
  <c r="R1" i="1"/>
  <c r="R4" i="1" s="1"/>
  <c r="Q1" i="1"/>
  <c r="Q4" i="1" s="1"/>
  <c r="O1" i="1"/>
  <c r="O4" i="1" s="1"/>
  <c r="J1" i="1" l="1"/>
  <c r="B26" i="1" l="1"/>
  <c r="B42" i="1"/>
  <c r="B58" i="1"/>
  <c r="B74" i="1"/>
  <c r="B85" i="1"/>
  <c r="B95" i="1"/>
  <c r="B106" i="1"/>
  <c r="B117" i="1"/>
  <c r="B127" i="1"/>
  <c r="B138" i="1"/>
  <c r="B149" i="1"/>
  <c r="B159" i="1"/>
  <c r="B170" i="1"/>
  <c r="B181" i="1"/>
  <c r="B191" i="1"/>
  <c r="B202" i="1"/>
  <c r="B213" i="1"/>
  <c r="B221" i="1"/>
  <c r="B227" i="1"/>
  <c r="B234" i="1"/>
  <c r="B242" i="1"/>
  <c r="B249" i="1"/>
  <c r="B9" i="1"/>
  <c r="B16" i="1"/>
  <c r="B23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14" i="1"/>
  <c r="B41" i="1"/>
  <c r="B57" i="1"/>
  <c r="B73" i="1"/>
  <c r="B51" i="1"/>
  <c r="B81" i="1"/>
  <c r="B102" i="1"/>
  <c r="B123" i="1"/>
  <c r="B145" i="1"/>
  <c r="B166" i="1"/>
  <c r="B187" i="1"/>
  <c r="B209" i="1"/>
  <c r="B230" i="1"/>
  <c r="B251" i="1"/>
  <c r="B19" i="1"/>
  <c r="B38" i="1"/>
  <c r="B70" i="1"/>
  <c r="B93" i="1"/>
  <c r="B114" i="1"/>
  <c r="B135" i="1"/>
  <c r="B157" i="1"/>
  <c r="B178" i="1"/>
  <c r="B199" i="1"/>
  <c r="B5" i="1"/>
  <c r="B231" i="1"/>
  <c r="B197" i="1"/>
  <c r="B154" i="1"/>
  <c r="B111" i="1"/>
  <c r="B66" i="1"/>
  <c r="B15" i="1"/>
  <c r="B239" i="1"/>
  <c r="B211" i="1"/>
  <c r="B169" i="1"/>
  <c r="B126" i="1"/>
  <c r="B83" i="1"/>
  <c r="B4" i="1"/>
  <c r="B229" i="1"/>
  <c r="B195" i="1"/>
  <c r="B153" i="1"/>
  <c r="B110" i="1"/>
  <c r="B63" i="1"/>
  <c r="B52" i="1"/>
  <c r="B84" i="1"/>
  <c r="B116" i="1"/>
  <c r="B148" i="1"/>
  <c r="B180" i="1"/>
  <c r="B212" i="1"/>
  <c r="B244" i="1"/>
  <c r="B22" i="1"/>
  <c r="B33" i="1"/>
  <c r="B65" i="1"/>
  <c r="B67" i="1"/>
  <c r="B113" i="1"/>
  <c r="B155" i="1"/>
  <c r="B198" i="1"/>
  <c r="B241" i="1"/>
  <c r="B54" i="1"/>
  <c r="B103" i="1"/>
  <c r="B146" i="1"/>
  <c r="B189" i="1"/>
  <c r="B20" i="1"/>
  <c r="B217" i="1"/>
  <c r="B133" i="1"/>
  <c r="B34" i="1"/>
  <c r="B226" i="1"/>
  <c r="B147" i="1"/>
  <c r="B55" i="1"/>
  <c r="B243" i="1"/>
  <c r="B174" i="1"/>
  <c r="B89" i="1"/>
  <c r="B40" i="1"/>
  <c r="B72" i="1"/>
  <c r="B104" i="1"/>
  <c r="B136" i="1"/>
  <c r="B168" i="1"/>
  <c r="B200" i="1"/>
  <c r="B232" i="1"/>
  <c r="B10" i="1"/>
  <c r="B53" i="1"/>
  <c r="B43" i="1"/>
  <c r="B97" i="1"/>
  <c r="B139" i="1"/>
  <c r="B182" i="1"/>
  <c r="B225" i="1"/>
  <c r="B13" i="1"/>
  <c r="B30" i="1"/>
  <c r="B87" i="1"/>
  <c r="B130" i="1"/>
  <c r="B173" i="1"/>
  <c r="B238" i="1"/>
  <c r="B165" i="1"/>
  <c r="B79" i="1"/>
  <c r="B247" i="1"/>
  <c r="B179" i="1"/>
  <c r="B94" i="1"/>
  <c r="B237" i="1"/>
  <c r="B163" i="1"/>
  <c r="B78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" i="1"/>
  <c r="B18" i="1"/>
  <c r="B29" i="1"/>
  <c r="B45" i="1"/>
  <c r="B61" i="1"/>
  <c r="B27" i="1"/>
  <c r="B59" i="1"/>
  <c r="B86" i="1"/>
  <c r="B107" i="1"/>
  <c r="B129" i="1"/>
  <c r="B150" i="1"/>
  <c r="B171" i="1"/>
  <c r="B193" i="1"/>
  <c r="B214" i="1"/>
  <c r="B235" i="1"/>
  <c r="B3" i="1"/>
  <c r="B24" i="1"/>
  <c r="B46" i="1"/>
  <c r="B77" i="1"/>
  <c r="B98" i="1"/>
  <c r="B119" i="1"/>
  <c r="B141" i="1"/>
  <c r="B162" i="1"/>
  <c r="B183" i="1"/>
  <c r="B205" i="1"/>
  <c r="B253" i="1"/>
  <c r="B223" i="1"/>
  <c r="B186" i="1"/>
  <c r="B143" i="1"/>
  <c r="B101" i="1"/>
  <c r="B50" i="1"/>
  <c r="B7" i="1"/>
  <c r="B233" i="1"/>
  <c r="B201" i="1"/>
  <c r="B158" i="1"/>
  <c r="B115" i="1"/>
  <c r="B71" i="1"/>
  <c r="B25" i="1"/>
  <c r="B250" i="1"/>
  <c r="B222" i="1"/>
  <c r="B185" i="1"/>
  <c r="B142" i="1"/>
  <c r="B99" i="1"/>
  <c r="B47" i="1"/>
  <c r="B36" i="1"/>
  <c r="B68" i="1"/>
  <c r="B100" i="1"/>
  <c r="B132" i="1"/>
  <c r="B164" i="1"/>
  <c r="B196" i="1"/>
  <c r="B228" i="1"/>
  <c r="B6" i="1"/>
  <c r="B49" i="1"/>
  <c r="B35" i="1"/>
  <c r="B91" i="1"/>
  <c r="B134" i="1"/>
  <c r="B177" i="1"/>
  <c r="B219" i="1"/>
  <c r="B8" i="1"/>
  <c r="B82" i="1"/>
  <c r="B125" i="1"/>
  <c r="B167" i="1"/>
  <c r="B210" i="1"/>
  <c r="B245" i="1"/>
  <c r="B175" i="1"/>
  <c r="B90" i="1"/>
  <c r="B254" i="1"/>
  <c r="B190" i="1"/>
  <c r="B105" i="1"/>
  <c r="B17" i="1"/>
  <c r="B215" i="1"/>
  <c r="B131" i="1"/>
  <c r="B31" i="1"/>
  <c r="B56" i="1"/>
  <c r="B88" i="1"/>
  <c r="B120" i="1"/>
  <c r="B152" i="1"/>
  <c r="B184" i="1"/>
  <c r="B216" i="1"/>
  <c r="B248" i="1"/>
  <c r="B37" i="1"/>
  <c r="B69" i="1"/>
  <c r="B75" i="1"/>
  <c r="B118" i="1"/>
  <c r="B161" i="1"/>
  <c r="B203" i="1"/>
  <c r="B246" i="1"/>
  <c r="B62" i="1"/>
  <c r="B109" i="1"/>
  <c r="B151" i="1"/>
  <c r="B194" i="1"/>
  <c r="B12" i="1"/>
  <c r="B207" i="1"/>
  <c r="B122" i="1"/>
  <c r="B21" i="1"/>
  <c r="B218" i="1"/>
  <c r="B137" i="1"/>
  <c r="B39" i="1"/>
  <c r="B11" i="1"/>
  <c r="B206" i="1"/>
  <c r="B121" i="1"/>
</calcChain>
</file>

<file path=xl/sharedStrings.xml><?xml version="1.0" encoding="utf-8"?>
<sst xmlns="http://schemas.openxmlformats.org/spreadsheetml/2006/main" count="20" uniqueCount="12">
  <si>
    <t>Среднее значение</t>
  </si>
  <si>
    <t>Среднеквадратичное отклонение</t>
  </si>
  <si>
    <t>ΔR</t>
  </si>
  <si>
    <t>m</t>
  </si>
  <si>
    <t>y</t>
  </si>
  <si>
    <t>Δn</t>
  </si>
  <si>
    <t>МИН</t>
  </si>
  <si>
    <t>Интервал</t>
  </si>
  <si>
    <t>w</t>
  </si>
  <si>
    <t>MAX y</t>
  </si>
  <si>
    <t>МАКС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</si>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</sst>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BB50-29BE-4CF0-BFB0-CDF586E9DA6A}">
  <dimension ref="A1:AF270"/>
  <sheetViews>
    <sheetView tabSelected="1" zoomScaleNormal="100" workbookViewId="0"/>
  </sheetViews>
  <sheetFormatPr defaultRowHeight="15" x14ac:dyDescent="0.25"/>
  <cols>
    <col min="9" max="9" width="12" bestFit="1" customWidth="1"/>
    <col min="10" max="10" width="14.7109375" bestFit="1" customWidth="1"/>
  </cols>
  <sheetData>
    <row r="1" spans="1:32" x14ac:dyDescent="0.25">
      <c r="A1">
        <v>0.49659999999999999</v>
      </c>
      <c r="B1">
        <f>EXP(-((A1-$E$2)^2)/(2*$E$4^2))/(SQRT(PI() * 2)*$E$4)</f>
        <v>27.026382201988525</v>
      </c>
      <c r="E1" t="s">
        <v>0</v>
      </c>
      <c r="F1" t="s">
        <v>9</v>
      </c>
      <c r="I1" s="1">
        <f>(A1-$E$2)^2</f>
        <v>7.9210975308661187E-6</v>
      </c>
      <c r="J1" s="1">
        <f>SUM(I1:I270) / 270</f>
        <v>1.6150135802469003E-6</v>
      </c>
      <c r="K1" t="s">
        <v>7</v>
      </c>
      <c r="L1">
        <f>E10</f>
        <v>0.49659999999999999</v>
      </c>
      <c r="M1">
        <f>$E10+1*$E6</f>
        <v>0.49740000000000001</v>
      </c>
      <c r="N1">
        <f>$E10+2*$E6</f>
        <v>0.49819999999999998</v>
      </c>
      <c r="O1">
        <f>$E10+3*$E6</f>
        <v>0.499</v>
      </c>
      <c r="P1">
        <f>$E10+4*$E6</f>
        <v>0.49980000000000002</v>
      </c>
      <c r="Q1">
        <f>$E10+5*$E6</f>
        <v>0.50060000000000004</v>
      </c>
      <c r="R1">
        <f>$E10+6*$E6</f>
        <v>0.50140000000000007</v>
      </c>
      <c r="S1">
        <f>$E10+7*$E6</f>
        <v>0.50219999999999998</v>
      </c>
      <c r="T1">
        <f>$E10+8*$E6</f>
        <v>0.503</v>
      </c>
      <c r="U1">
        <f>$E10+9*$E6</f>
        <v>0.50380000000000003</v>
      </c>
      <c r="V1">
        <v>0.50460000000000005</v>
      </c>
    </row>
    <row r="2" spans="1:32" x14ac:dyDescent="0.25">
      <c r="A2">
        <v>0.49659999999999999</v>
      </c>
      <c r="B2">
        <f t="shared" ref="B1:B25" si="0">EXP(-((A2-$E$2)^2)/(2*$E$4^2))/(SQRT(PI() * 2)*$E$4)</f>
        <v>27.026382201988525</v>
      </c>
      <c r="E2">
        <f>AVERAGE(A1:A270)</f>
        <v>0.49941444444444477</v>
      </c>
      <c r="F2">
        <f>EXP(-((E2-$E$2)^2)/(2*$E$4^2))/(SQRT(PI() * 2)*$E$4)</f>
        <v>313.92216187089929</v>
      </c>
      <c r="I2">
        <f t="shared" ref="I2:I65" si="1">(A2-$E$2)^2</f>
        <v>7.9210975308661187E-6</v>
      </c>
      <c r="K2" t="s">
        <v>5</v>
      </c>
      <c r="L2">
        <f>COUNTIF($A1:$A270,"&gt;="&amp;L1) - COUNTIF($A1:$A270,"&gt;"&amp;M1)</f>
        <v>10</v>
      </c>
      <c r="M2">
        <f t="shared" ref="M2:U2" si="2">COUNTIF($A1:$A270,"&gt;"&amp;M1) - COUNTIF($A1:$A270,"&gt;"&amp;N1)</f>
        <v>31</v>
      </c>
      <c r="N2">
        <f t="shared" si="2"/>
        <v>79</v>
      </c>
      <c r="O2">
        <f t="shared" si="2"/>
        <v>60</v>
      </c>
      <c r="P2">
        <f t="shared" si="2"/>
        <v>42</v>
      </c>
      <c r="Q2">
        <f t="shared" si="2"/>
        <v>37</v>
      </c>
      <c r="R2">
        <f t="shared" si="2"/>
        <v>8</v>
      </c>
      <c r="S2">
        <f t="shared" si="2"/>
        <v>0</v>
      </c>
      <c r="T2">
        <f t="shared" si="2"/>
        <v>1</v>
      </c>
      <c r="U2">
        <f t="shared" si="2"/>
        <v>2</v>
      </c>
    </row>
    <row r="3" spans="1:32" x14ac:dyDescent="0.25">
      <c r="A3">
        <v>0.49690000000000001</v>
      </c>
      <c r="B3">
        <f t="shared" si="0"/>
        <v>44.334031436898449</v>
      </c>
      <c r="E3" t="s">
        <v>1</v>
      </c>
      <c r="I3">
        <f t="shared" si="1"/>
        <v>6.3224308641991349E-6</v>
      </c>
      <c r="K3" t="s">
        <v>8</v>
      </c>
      <c r="L3">
        <f>L2/(270*$E$6)</f>
        <v>46.296296296295935</v>
      </c>
      <c r="M3">
        <f>M2/(270*$E$6)</f>
        <v>143.5185185185174</v>
      </c>
      <c r="N3">
        <f>N2/(270*$E$6)</f>
        <v>365.74074074073786</v>
      </c>
      <c r="O3">
        <f t="shared" ref="M3:U3" si="3">O2/(270*$E$6)</f>
        <v>277.77777777777561</v>
      </c>
      <c r="P3">
        <f t="shared" si="3"/>
        <v>194.44444444444292</v>
      </c>
      <c r="Q3">
        <f t="shared" si="3"/>
        <v>171.29629629629497</v>
      </c>
      <c r="R3">
        <f t="shared" si="3"/>
        <v>37.037037037036747</v>
      </c>
      <c r="S3">
        <f t="shared" si="3"/>
        <v>0</v>
      </c>
      <c r="T3">
        <f t="shared" si="3"/>
        <v>4.6296296296295933</v>
      </c>
      <c r="U3">
        <f t="shared" si="3"/>
        <v>9.2592592592591867</v>
      </c>
    </row>
    <row r="4" spans="1:32" x14ac:dyDescent="0.25">
      <c r="A4">
        <v>0.49690000000000001</v>
      </c>
      <c r="B4">
        <f t="shared" si="0"/>
        <v>44.334031436898449</v>
      </c>
      <c r="E4">
        <f>SQRT(J1)</f>
        <v>1.2708318457793305E-3</v>
      </c>
      <c r="I4">
        <f t="shared" si="1"/>
        <v>6.3224308641991349E-6</v>
      </c>
      <c r="K4" t="s">
        <v>4</v>
      </c>
      <c r="L4">
        <f>EXP(-((L1-$E$2)^2)/(2*$E$4^2))/(SQRT(PI() * 2)*$E$4)</f>
        <v>27.026382201988525</v>
      </c>
      <c r="M4">
        <f t="shared" ref="M4:U4" si="4">EXP(-((M1-$E$2)^2)/(2*$E$4^2))/(SQRT(PI() * 2)*$E$4)</f>
        <v>89.372504817889663</v>
      </c>
      <c r="N4">
        <f t="shared" si="4"/>
        <v>198.84610026448195</v>
      </c>
      <c r="O4">
        <f t="shared" si="4"/>
        <v>297.66471632050832</v>
      </c>
      <c r="P4">
        <f t="shared" si="4"/>
        <v>299.80216965951399</v>
      </c>
      <c r="Q4">
        <f t="shared" si="4"/>
        <v>203.16052046907157</v>
      </c>
      <c r="R4">
        <f t="shared" si="4"/>
        <v>92.627724312913088</v>
      </c>
      <c r="S4">
        <f t="shared" si="4"/>
        <v>28.414486003733117</v>
      </c>
      <c r="T4">
        <f t="shared" si="4"/>
        <v>5.864564225126383</v>
      </c>
      <c r="U4">
        <f>EXP(-((U1-$E$2)^2)/(2*$E$4^2))/(SQRT(PI() * 2)*$E$4)</f>
        <v>0.81438322915455064</v>
      </c>
      <c r="V4">
        <f>EXP(-((V1-$E$2)^2)/(2*$E$4^2))/(SQRT(PI() * 2)*$E$4)</f>
        <v>7.6088501067510916E-2</v>
      </c>
    </row>
    <row r="5" spans="1:32" x14ac:dyDescent="0.25">
      <c r="A5">
        <v>0.497</v>
      </c>
      <c r="B5">
        <f t="shared" si="0"/>
        <v>51.642681023147134</v>
      </c>
      <c r="E5" s="2" t="s">
        <v>2</v>
      </c>
      <c r="I5">
        <f t="shared" si="1"/>
        <v>5.8295419753102353E-6</v>
      </c>
    </row>
    <row r="6" spans="1:32" x14ac:dyDescent="0.25">
      <c r="A6">
        <v>0.497</v>
      </c>
      <c r="B6">
        <f t="shared" si="0"/>
        <v>51.642681023147134</v>
      </c>
      <c r="E6">
        <f>(MAX(A1:A270) - MIN(A1:A270))/E8</f>
        <v>8.0000000000000622E-4</v>
      </c>
      <c r="I6">
        <f t="shared" si="1"/>
        <v>5.8295419753102353E-6</v>
      </c>
      <c r="K6" t="s">
        <v>7</v>
      </c>
      <c r="L6">
        <v>0.49659999999999999</v>
      </c>
      <c r="M6">
        <v>0.497</v>
      </c>
      <c r="N6">
        <v>0.49740000000000001</v>
      </c>
      <c r="O6">
        <v>0.49780000000000002</v>
      </c>
      <c r="P6">
        <v>0.49819999999999998</v>
      </c>
      <c r="Q6">
        <v>0.49859999999999999</v>
      </c>
      <c r="R6">
        <v>0.499</v>
      </c>
      <c r="S6">
        <v>0.49940000000000001</v>
      </c>
      <c r="T6">
        <v>0.49980000000000002</v>
      </c>
      <c r="U6">
        <v>0.50019999999999998</v>
      </c>
      <c r="V6">
        <v>0.50060000000000004</v>
      </c>
      <c r="W6">
        <v>0.501</v>
      </c>
      <c r="X6">
        <v>0.50139999999999996</v>
      </c>
      <c r="Y6">
        <v>0.50180000000000002</v>
      </c>
      <c r="Z6">
        <v>0.50219999999999998</v>
      </c>
      <c r="AA6">
        <v>0.50260000000000005</v>
      </c>
      <c r="AB6">
        <v>0.503</v>
      </c>
      <c r="AC6">
        <v>0.50339999999999996</v>
      </c>
      <c r="AD6">
        <v>0.50380000000000003</v>
      </c>
      <c r="AE6">
        <v>0.50419999999999998</v>
      </c>
      <c r="AF6">
        <v>0.50460000000000005</v>
      </c>
    </row>
    <row r="7" spans="1:32" x14ac:dyDescent="0.25">
      <c r="A7">
        <v>0.49709999999999999</v>
      </c>
      <c r="B7">
        <f t="shared" si="0"/>
        <v>59.784861687506094</v>
      </c>
      <c r="E7" t="s">
        <v>3</v>
      </c>
      <c r="I7">
        <f t="shared" si="1"/>
        <v>5.3566530864213313E-6</v>
      </c>
      <c r="K7" t="s">
        <v>5</v>
      </c>
      <c r="L7">
        <f>COUNTIF($A1:$A270,"&gt;="&amp;L6) - COUNTIF($A1:$A270,"&gt;"&amp;M6)</f>
        <v>6</v>
      </c>
      <c r="M7">
        <f t="shared" ref="M7:AB7" si="5">COUNTIF($A1:$A270,"&gt;"&amp;M6) - COUNTIF($A1:$A270,"&gt;"&amp;N6)</f>
        <v>4</v>
      </c>
      <c r="N7">
        <f t="shared" si="5"/>
        <v>10</v>
      </c>
      <c r="O7">
        <f t="shared" si="5"/>
        <v>21</v>
      </c>
      <c r="P7">
        <f t="shared" si="5"/>
        <v>37</v>
      </c>
      <c r="Q7">
        <f t="shared" si="5"/>
        <v>42</v>
      </c>
      <c r="R7">
        <f t="shared" si="5"/>
        <v>34</v>
      </c>
      <c r="S7">
        <f t="shared" si="5"/>
        <v>26</v>
      </c>
      <c r="T7">
        <f t="shared" si="5"/>
        <v>24</v>
      </c>
      <c r="U7">
        <f t="shared" si="5"/>
        <v>18</v>
      </c>
      <c r="V7">
        <f t="shared" si="5"/>
        <v>16</v>
      </c>
      <c r="W7">
        <f t="shared" si="5"/>
        <v>21</v>
      </c>
      <c r="X7">
        <f t="shared" si="5"/>
        <v>1</v>
      </c>
      <c r="Y7">
        <f t="shared" si="5"/>
        <v>7</v>
      </c>
      <c r="Z7">
        <f t="shared" si="5"/>
        <v>0</v>
      </c>
      <c r="AA7">
        <f t="shared" si="5"/>
        <v>0</v>
      </c>
      <c r="AB7">
        <f>COUNTIF($A1:$A270,"&gt;"&amp;AB6) - COUNTIF($A1:$A270,"&gt;"&amp;AC6)</f>
        <v>0</v>
      </c>
      <c r="AC7">
        <f t="shared" ref="AC7:AE7" si="6">COUNTIF($A1:$A270,"&gt;"&amp;AC6) - COUNTIF($A1:$A270,"&gt;"&amp;AD6)</f>
        <v>1</v>
      </c>
      <c r="AD7">
        <f t="shared" si="6"/>
        <v>1</v>
      </c>
      <c r="AE7">
        <f>COUNTIF($A1:$A270,"&gt;"&amp;AE6) - COUNTIF($A1:$A270,"&gt;"&amp;AF6)</f>
        <v>1</v>
      </c>
    </row>
    <row r="8" spans="1:32" x14ac:dyDescent="0.25">
      <c r="A8">
        <v>0.49719999999999998</v>
      </c>
      <c r="B8">
        <f t="shared" si="0"/>
        <v>68.783547360943388</v>
      </c>
      <c r="E8">
        <v>10</v>
      </c>
      <c r="I8">
        <f t="shared" si="1"/>
        <v>4.9037641975324229E-6</v>
      </c>
      <c r="K8" t="s">
        <v>8</v>
      </c>
      <c r="L8">
        <f>L7/(270*$E$17)</f>
        <v>55.555555555555124</v>
      </c>
      <c r="M8">
        <f t="shared" ref="M8:AE8" si="7">M7/(270*$E$17)</f>
        <v>37.037037037036747</v>
      </c>
      <c r="N8">
        <f t="shared" si="7"/>
        <v>92.59259259259187</v>
      </c>
      <c r="O8">
        <f t="shared" si="7"/>
        <v>194.44444444444292</v>
      </c>
      <c r="P8">
        <f t="shared" si="7"/>
        <v>342.59259259258994</v>
      </c>
      <c r="Q8">
        <f t="shared" si="7"/>
        <v>388.88888888888584</v>
      </c>
      <c r="R8">
        <f t="shared" si="7"/>
        <v>314.81481481481234</v>
      </c>
      <c r="S8">
        <f t="shared" si="7"/>
        <v>240.74074074073886</v>
      </c>
      <c r="T8">
        <f t="shared" si="7"/>
        <v>222.22222222222049</v>
      </c>
      <c r="U8">
        <f t="shared" si="7"/>
        <v>166.66666666666535</v>
      </c>
      <c r="V8">
        <f t="shared" si="7"/>
        <v>148.14814814814699</v>
      </c>
      <c r="W8">
        <f t="shared" si="7"/>
        <v>194.44444444444292</v>
      </c>
      <c r="X8">
        <f t="shared" si="7"/>
        <v>9.2592592592591867</v>
      </c>
      <c r="Y8">
        <f t="shared" si="7"/>
        <v>64.814814814814312</v>
      </c>
      <c r="Z8">
        <f t="shared" si="7"/>
        <v>0</v>
      </c>
      <c r="AA8">
        <f t="shared" si="7"/>
        <v>0</v>
      </c>
      <c r="AB8">
        <f t="shared" si="7"/>
        <v>0</v>
      </c>
      <c r="AC8">
        <f t="shared" si="7"/>
        <v>9.2592592592591867</v>
      </c>
      <c r="AD8">
        <f t="shared" si="7"/>
        <v>9.2592592592591867</v>
      </c>
      <c r="AE8">
        <f t="shared" si="7"/>
        <v>9.2592592592591867</v>
      </c>
    </row>
    <row r="9" spans="1:32" x14ac:dyDescent="0.25">
      <c r="A9">
        <v>0.49730000000000002</v>
      </c>
      <c r="B9">
        <f t="shared" si="0"/>
        <v>78.648202908855339</v>
      </c>
      <c r="E9" t="s">
        <v>6</v>
      </c>
      <c r="I9">
        <f t="shared" si="1"/>
        <v>4.4708753086432754E-6</v>
      </c>
      <c r="K9" t="s">
        <v>4</v>
      </c>
      <c r="L9">
        <f>EXP(-((L6-$E$2)^2)/(2*$E$4^2))/(SQRT(PI() * 2)*$E$4)</f>
        <v>27.026382201988525</v>
      </c>
      <c r="M9">
        <f t="shared" ref="M9:AE9" si="8">EXP(-((M6-$E$2)^2)/(2*$E$4^2))/(SQRT(PI() * 2)*$E$4)</f>
        <v>51.642681023147134</v>
      </c>
      <c r="N9">
        <f t="shared" si="8"/>
        <v>89.372504817889663</v>
      </c>
      <c r="O9">
        <f t="shared" si="8"/>
        <v>140.07910635766004</v>
      </c>
      <c r="P9">
        <f t="shared" si="8"/>
        <v>198.84610026448195</v>
      </c>
      <c r="Q9">
        <f t="shared" si="8"/>
        <v>255.64368953702439</v>
      </c>
      <c r="R9">
        <f t="shared" si="8"/>
        <v>297.66471632050832</v>
      </c>
      <c r="S9">
        <f t="shared" si="8"/>
        <v>313.9018848820827</v>
      </c>
      <c r="T9">
        <f t="shared" si="8"/>
        <v>299.80216965951399</v>
      </c>
      <c r="U9">
        <f t="shared" si="8"/>
        <v>259.32829373270101</v>
      </c>
      <c r="V9">
        <f t="shared" si="8"/>
        <v>203.16052046907157</v>
      </c>
      <c r="W9">
        <f t="shared" si="8"/>
        <v>144.14613895525667</v>
      </c>
      <c r="X9">
        <f t="shared" si="8"/>
        <v>92.627724312925722</v>
      </c>
      <c r="Y9">
        <f t="shared" si="8"/>
        <v>53.908004735808419</v>
      </c>
      <c r="Z9">
        <f t="shared" si="8"/>
        <v>28.414486003733117</v>
      </c>
      <c r="AA9">
        <f t="shared" si="8"/>
        <v>13.564401432156547</v>
      </c>
      <c r="AB9">
        <f t="shared" si="8"/>
        <v>5.864564225126383</v>
      </c>
      <c r="AC9">
        <f t="shared" si="8"/>
        <v>2.2963873329648554</v>
      </c>
      <c r="AD9">
        <f t="shared" si="8"/>
        <v>0.81438322915455064</v>
      </c>
      <c r="AE9">
        <f t="shared" si="8"/>
        <v>0.26156930806666112</v>
      </c>
      <c r="AF9">
        <f>EXP(-((AF6-$E$2)^2)/(2*$E$4^2))/(SQRT(PI() * 2)*$E$4)</f>
        <v>7.6088501067510916E-2</v>
      </c>
    </row>
    <row r="10" spans="1:32" x14ac:dyDescent="0.25">
      <c r="A10">
        <v>0.49730000000000002</v>
      </c>
      <c r="B10">
        <f t="shared" si="0"/>
        <v>78.648202908855339</v>
      </c>
      <c r="E10">
        <f>MIN(A1:A270)</f>
        <v>0.49659999999999999</v>
      </c>
      <c r="I10">
        <f t="shared" si="1"/>
        <v>4.4708753086432754E-6</v>
      </c>
    </row>
    <row r="11" spans="1:32" x14ac:dyDescent="0.25">
      <c r="A11">
        <v>0.4975</v>
      </c>
      <c r="B11">
        <f t="shared" si="0"/>
        <v>100.93224867822396</v>
      </c>
      <c r="E11" t="s">
        <v>10</v>
      </c>
      <c r="I11">
        <f t="shared" si="1"/>
        <v>3.6650975308654589E-6</v>
      </c>
    </row>
    <row r="12" spans="1:32" x14ac:dyDescent="0.25">
      <c r="A12">
        <v>0.49759999999999999</v>
      </c>
      <c r="B12">
        <f t="shared" si="0"/>
        <v>113.28355277968809</v>
      </c>
      <c r="E12">
        <f>MAX(A2:A271)</f>
        <v>0.50460000000000005</v>
      </c>
      <c r="I12">
        <f t="shared" si="1"/>
        <v>3.2922086419765442E-6</v>
      </c>
    </row>
    <row r="13" spans="1:32" x14ac:dyDescent="0.25">
      <c r="A13">
        <v>0.49759999999999999</v>
      </c>
      <c r="B13">
        <f t="shared" si="0"/>
        <v>113.28355277968809</v>
      </c>
      <c r="E13">
        <f>COUNTIF(A1:A270,"&gt;=0,4498614") - COUNTIF(A1:A270,"&gt;0,500214")</f>
        <v>204</v>
      </c>
      <c r="F13">
        <f>204/270 * 100</f>
        <v>75.555555555555557</v>
      </c>
      <c r="G13" s="3" t="s">
        <v>11</v>
      </c>
      <c r="I13">
        <f t="shared" si="1"/>
        <v>3.2922086419765442E-6</v>
      </c>
    </row>
    <row r="14" spans="1:32" x14ac:dyDescent="0.25">
      <c r="A14">
        <v>0.49769999999999998</v>
      </c>
      <c r="B14">
        <f t="shared" si="0"/>
        <v>126.36146876927084</v>
      </c>
      <c r="E14">
        <f>COUNTIF(A1:A270,"&gt;=0,4490614") - COUNTIF(A1:A270,"&gt;0,501014")</f>
        <v>238</v>
      </c>
      <c r="F14">
        <f>238/270*100</f>
        <v>88.148148148148152</v>
      </c>
      <c r="G14" t="s">
        <v>11</v>
      </c>
      <c r="I14">
        <f t="shared" si="1"/>
        <v>2.9393197530876251E-6</v>
      </c>
    </row>
    <row r="15" spans="1:32" x14ac:dyDescent="0.25">
      <c r="A15">
        <v>0.49769999999999998</v>
      </c>
      <c r="B15">
        <f t="shared" si="0"/>
        <v>126.36146876927084</v>
      </c>
      <c r="E15">
        <f>COUNTIF(A1:A270,"&gt;=0,4482614") - COUNTIF(A1:A270,"&gt;0,501814")</f>
        <v>260</v>
      </c>
      <c r="F15">
        <f>260/270*100</f>
        <v>96.296296296296291</v>
      </c>
      <c r="G15" t="s">
        <v>11</v>
      </c>
      <c r="I15">
        <f t="shared" si="1"/>
        <v>2.9393197530876251E-6</v>
      </c>
    </row>
    <row r="16" spans="1:32" x14ac:dyDescent="0.25">
      <c r="A16">
        <v>0.49769999999999998</v>
      </c>
      <c r="B16">
        <f t="shared" si="0"/>
        <v>126.36146876927084</v>
      </c>
      <c r="E16" t="s">
        <v>2</v>
      </c>
      <c r="I16">
        <f t="shared" si="1"/>
        <v>2.9393197530876251E-6</v>
      </c>
    </row>
    <row r="17" spans="1:9" x14ac:dyDescent="0.25">
      <c r="A17">
        <v>0.49769999999999998</v>
      </c>
      <c r="B17">
        <f t="shared" si="0"/>
        <v>126.36146876927084</v>
      </c>
      <c r="E17">
        <f>(MAX(A1:A270) - MIN(A1:A270))/E19</f>
        <v>4.0000000000000311E-4</v>
      </c>
      <c r="I17">
        <f t="shared" si="1"/>
        <v>2.9393197530876251E-6</v>
      </c>
    </row>
    <row r="18" spans="1:9" x14ac:dyDescent="0.25">
      <c r="A18">
        <v>0.49780000000000002</v>
      </c>
      <c r="B18">
        <f t="shared" si="0"/>
        <v>140.07910635766004</v>
      </c>
      <c r="E18" t="s">
        <v>3</v>
      </c>
      <c r="I18">
        <f t="shared" si="1"/>
        <v>2.606430864198522E-6</v>
      </c>
    </row>
    <row r="19" spans="1:9" x14ac:dyDescent="0.25">
      <c r="A19">
        <v>0.49780000000000002</v>
      </c>
      <c r="B19">
        <f t="shared" si="0"/>
        <v>140.07910635766004</v>
      </c>
      <c r="E19">
        <v>20</v>
      </c>
      <c r="I19">
        <f t="shared" si="1"/>
        <v>2.606430864198522E-6</v>
      </c>
    </row>
    <row r="20" spans="1:9" x14ac:dyDescent="0.25">
      <c r="A20">
        <v>0.49780000000000002</v>
      </c>
      <c r="B20">
        <f t="shared" si="0"/>
        <v>140.07910635766004</v>
      </c>
      <c r="I20">
        <f t="shared" si="1"/>
        <v>2.606430864198522E-6</v>
      </c>
    </row>
    <row r="21" spans="1:9" x14ac:dyDescent="0.25">
      <c r="A21">
        <v>0.49790000000000001</v>
      </c>
      <c r="B21">
        <f t="shared" si="0"/>
        <v>154.32736900780193</v>
      </c>
      <c r="I21">
        <f t="shared" si="1"/>
        <v>2.293541975309605E-6</v>
      </c>
    </row>
    <row r="22" spans="1:9" x14ac:dyDescent="0.25">
      <c r="A22">
        <v>0.49790000000000001</v>
      </c>
      <c r="B22">
        <f t="shared" si="0"/>
        <v>154.32736900780193</v>
      </c>
      <c r="I22">
        <f t="shared" si="1"/>
        <v>2.293541975309605E-6</v>
      </c>
    </row>
    <row r="23" spans="1:9" x14ac:dyDescent="0.25">
      <c r="A23">
        <v>0.49790000000000001</v>
      </c>
      <c r="B23">
        <f t="shared" si="0"/>
        <v>154.32736900780193</v>
      </c>
      <c r="I23">
        <f t="shared" si="1"/>
        <v>2.293541975309605E-6</v>
      </c>
    </row>
    <row r="24" spans="1:9" x14ac:dyDescent="0.25">
      <c r="A24">
        <v>0.49790000000000001</v>
      </c>
      <c r="B24">
        <f t="shared" si="0"/>
        <v>154.32736900780193</v>
      </c>
      <c r="I24">
        <f t="shared" si="1"/>
        <v>2.293541975309605E-6</v>
      </c>
    </row>
    <row r="25" spans="1:9" x14ac:dyDescent="0.25">
      <c r="A25">
        <v>0.49790000000000001</v>
      </c>
      <c r="B25">
        <f t="shared" si="0"/>
        <v>154.32736900780193</v>
      </c>
      <c r="I25">
        <f t="shared" si="1"/>
        <v>2.293541975309605E-6</v>
      </c>
    </row>
    <row r="26" spans="1:9" x14ac:dyDescent="0.25">
      <c r="A26">
        <v>0.498</v>
      </c>
      <c r="B26">
        <f>EXP(-((A26-$E$2)^2)/(2*$E$4^2))/(SQRT(PI() * 2)*$E$4)</f>
        <v>168.97538121475384</v>
      </c>
      <c r="I26">
        <f t="shared" si="1"/>
        <v>2.000653086420684E-6</v>
      </c>
    </row>
    <row r="27" spans="1:9" x14ac:dyDescent="0.25">
      <c r="A27">
        <v>0.498</v>
      </c>
      <c r="B27">
        <f t="shared" ref="B27:B90" si="9">EXP(-((A27-$E$2)^2)/(2*$E$4^2))/(SQRT(PI() * 2)*$E$4)</f>
        <v>168.97538121475384</v>
      </c>
      <c r="I27">
        <f t="shared" si="1"/>
        <v>2.000653086420684E-6</v>
      </c>
    </row>
    <row r="28" spans="1:9" x14ac:dyDescent="0.25">
      <c r="A28">
        <v>0.498</v>
      </c>
      <c r="B28">
        <f t="shared" si="9"/>
        <v>168.97538121475384</v>
      </c>
      <c r="I28">
        <f t="shared" si="1"/>
        <v>2.000653086420684E-6</v>
      </c>
    </row>
    <row r="29" spans="1:9" x14ac:dyDescent="0.25">
      <c r="A29">
        <v>0.498</v>
      </c>
      <c r="B29">
        <f t="shared" si="9"/>
        <v>168.97538121475384</v>
      </c>
      <c r="I29">
        <f t="shared" si="1"/>
        <v>2.000653086420684E-6</v>
      </c>
    </row>
    <row r="30" spans="1:9" x14ac:dyDescent="0.25">
      <c r="A30">
        <v>0.498</v>
      </c>
      <c r="B30">
        <f t="shared" si="9"/>
        <v>168.97538121475384</v>
      </c>
      <c r="I30">
        <f t="shared" si="1"/>
        <v>2.000653086420684E-6</v>
      </c>
    </row>
    <row r="31" spans="1:9" x14ac:dyDescent="0.25">
      <c r="A31">
        <v>0.498</v>
      </c>
      <c r="B31">
        <f t="shared" si="9"/>
        <v>168.97538121475384</v>
      </c>
      <c r="I31">
        <f t="shared" si="1"/>
        <v>2.000653086420684E-6</v>
      </c>
    </row>
    <row r="32" spans="1:9" x14ac:dyDescent="0.25">
      <c r="A32">
        <v>0.498</v>
      </c>
      <c r="B32">
        <f t="shared" si="9"/>
        <v>168.97538121475384</v>
      </c>
      <c r="I32">
        <f t="shared" si="1"/>
        <v>2.000653086420684E-6</v>
      </c>
    </row>
    <row r="33" spans="1:9" x14ac:dyDescent="0.25">
      <c r="A33">
        <v>0.49809999999999999</v>
      </c>
      <c r="B33">
        <f t="shared" si="9"/>
        <v>183.87166560410134</v>
      </c>
      <c r="I33">
        <f t="shared" si="1"/>
        <v>1.727764197531758E-6</v>
      </c>
    </row>
    <row r="34" spans="1:9" x14ac:dyDescent="0.25">
      <c r="A34">
        <v>0.49809999999999999</v>
      </c>
      <c r="B34">
        <f t="shared" si="9"/>
        <v>183.87166560410134</v>
      </c>
      <c r="I34">
        <f t="shared" si="1"/>
        <v>1.727764197531758E-6</v>
      </c>
    </row>
    <row r="35" spans="1:9" x14ac:dyDescent="0.25">
      <c r="A35">
        <v>0.49809999999999999</v>
      </c>
      <c r="B35">
        <f t="shared" si="9"/>
        <v>183.87166560410134</v>
      </c>
      <c r="I35">
        <f t="shared" si="1"/>
        <v>1.727764197531758E-6</v>
      </c>
    </row>
    <row r="36" spans="1:9" x14ac:dyDescent="0.25">
      <c r="A36">
        <v>0.49819999999999998</v>
      </c>
      <c r="B36">
        <f t="shared" si="9"/>
        <v>198.84610026448195</v>
      </c>
      <c r="I36">
        <f t="shared" si="1"/>
        <v>1.474875308642828E-6</v>
      </c>
    </row>
    <row r="37" spans="1:9" x14ac:dyDescent="0.25">
      <c r="A37">
        <v>0.49819999999999998</v>
      </c>
      <c r="B37">
        <f t="shared" si="9"/>
        <v>198.84610026448195</v>
      </c>
      <c r="I37">
        <f t="shared" si="1"/>
        <v>1.474875308642828E-6</v>
      </c>
    </row>
    <row r="38" spans="1:9" x14ac:dyDescent="0.25">
      <c r="A38">
        <v>0.49819999999999998</v>
      </c>
      <c r="B38">
        <f t="shared" si="9"/>
        <v>198.84610026448195</v>
      </c>
      <c r="I38">
        <f t="shared" si="1"/>
        <v>1.474875308642828E-6</v>
      </c>
    </row>
    <row r="39" spans="1:9" x14ac:dyDescent="0.25">
      <c r="A39">
        <v>0.49819999999999998</v>
      </c>
      <c r="B39">
        <f t="shared" si="9"/>
        <v>198.84610026448195</v>
      </c>
      <c r="I39">
        <f t="shared" si="1"/>
        <v>1.474875308642828E-6</v>
      </c>
    </row>
    <row r="40" spans="1:9" x14ac:dyDescent="0.25">
      <c r="A40">
        <v>0.49819999999999998</v>
      </c>
      <c r="B40">
        <f t="shared" si="9"/>
        <v>198.84610026448195</v>
      </c>
      <c r="I40">
        <f t="shared" si="1"/>
        <v>1.474875308642828E-6</v>
      </c>
    </row>
    <row r="41" spans="1:9" x14ac:dyDescent="0.25">
      <c r="A41">
        <v>0.49819999999999998</v>
      </c>
      <c r="B41">
        <f t="shared" si="9"/>
        <v>198.84610026448195</v>
      </c>
      <c r="I41">
        <f t="shared" si="1"/>
        <v>1.474875308642828E-6</v>
      </c>
    </row>
    <row r="42" spans="1:9" x14ac:dyDescent="0.25">
      <c r="A42">
        <v>0.49830000000000002</v>
      </c>
      <c r="B42">
        <f t="shared" si="9"/>
        <v>213.71265453299401</v>
      </c>
      <c r="I42">
        <f t="shared" si="1"/>
        <v>1.2419864197537696E-6</v>
      </c>
    </row>
    <row r="43" spans="1:9" x14ac:dyDescent="0.25">
      <c r="A43">
        <v>0.49830000000000002</v>
      </c>
      <c r="B43">
        <f t="shared" si="9"/>
        <v>213.71265453299401</v>
      </c>
      <c r="I43">
        <f t="shared" si="1"/>
        <v>1.2419864197537696E-6</v>
      </c>
    </row>
    <row r="44" spans="1:9" x14ac:dyDescent="0.25">
      <c r="A44">
        <v>0.49830000000000002</v>
      </c>
      <c r="B44">
        <f t="shared" si="9"/>
        <v>213.71265453299401</v>
      </c>
      <c r="I44">
        <f t="shared" si="1"/>
        <v>1.2419864197537696E-6</v>
      </c>
    </row>
    <row r="45" spans="1:9" x14ac:dyDescent="0.25">
      <c r="A45">
        <v>0.49830000000000002</v>
      </c>
      <c r="B45">
        <f t="shared" si="9"/>
        <v>213.71265453299401</v>
      </c>
      <c r="I45">
        <f t="shared" si="1"/>
        <v>1.2419864197537696E-6</v>
      </c>
    </row>
    <row r="46" spans="1:9" x14ac:dyDescent="0.25">
      <c r="A46">
        <v>0.49830000000000002</v>
      </c>
      <c r="B46">
        <f t="shared" si="9"/>
        <v>213.71265453299401</v>
      </c>
      <c r="I46">
        <f t="shared" si="1"/>
        <v>1.2419864197537696E-6</v>
      </c>
    </row>
    <row r="47" spans="1:9" x14ac:dyDescent="0.25">
      <c r="A47">
        <v>0.49830000000000002</v>
      </c>
      <c r="B47">
        <f t="shared" si="9"/>
        <v>213.71265453299401</v>
      </c>
      <c r="I47">
        <f t="shared" si="1"/>
        <v>1.2419864197537696E-6</v>
      </c>
    </row>
    <row r="48" spans="1:9" x14ac:dyDescent="0.25">
      <c r="A48">
        <v>0.49830000000000002</v>
      </c>
      <c r="B48">
        <f t="shared" si="9"/>
        <v>213.71265453299401</v>
      </c>
      <c r="I48">
        <f t="shared" si="1"/>
        <v>1.2419864197537696E-6</v>
      </c>
    </row>
    <row r="49" spans="1:9" x14ac:dyDescent="0.25">
      <c r="A49">
        <v>0.49830000000000002</v>
      </c>
      <c r="B49">
        <f t="shared" si="9"/>
        <v>213.71265453299401</v>
      </c>
      <c r="I49">
        <f t="shared" si="1"/>
        <v>1.2419864197537696E-6</v>
      </c>
    </row>
    <row r="50" spans="1:9" x14ac:dyDescent="0.25">
      <c r="A50">
        <v>0.49830000000000002</v>
      </c>
      <c r="B50">
        <f t="shared" si="9"/>
        <v>213.71265453299401</v>
      </c>
      <c r="I50">
        <f t="shared" si="1"/>
        <v>1.2419864197537696E-6</v>
      </c>
    </row>
    <row r="51" spans="1:9" x14ac:dyDescent="0.25">
      <c r="A51">
        <v>0.49830000000000002</v>
      </c>
      <c r="B51">
        <f t="shared" si="9"/>
        <v>213.71265453299401</v>
      </c>
      <c r="I51">
        <f t="shared" si="1"/>
        <v>1.2419864197537696E-6</v>
      </c>
    </row>
    <row r="52" spans="1:9" x14ac:dyDescent="0.25">
      <c r="A52">
        <v>0.49830000000000002</v>
      </c>
      <c r="B52">
        <f t="shared" si="9"/>
        <v>213.71265453299401</v>
      </c>
      <c r="I52">
        <f t="shared" si="1"/>
        <v>1.2419864197537696E-6</v>
      </c>
    </row>
    <row r="53" spans="1:9" x14ac:dyDescent="0.25">
      <c r="A53">
        <v>0.49830000000000002</v>
      </c>
      <c r="B53">
        <f t="shared" si="9"/>
        <v>213.71265453299401</v>
      </c>
      <c r="I53">
        <f t="shared" si="1"/>
        <v>1.2419864197537696E-6</v>
      </c>
    </row>
    <row r="54" spans="1:9" x14ac:dyDescent="0.25">
      <c r="A54">
        <v>0.49840000000000001</v>
      </c>
      <c r="B54">
        <f t="shared" si="9"/>
        <v>228.27286630440011</v>
      </c>
      <c r="I54">
        <f t="shared" si="1"/>
        <v>1.0290975308648418E-6</v>
      </c>
    </row>
    <row r="55" spans="1:9" x14ac:dyDescent="0.25">
      <c r="A55">
        <v>0.49840000000000001</v>
      </c>
      <c r="B55">
        <f t="shared" si="9"/>
        <v>228.27286630440011</v>
      </c>
      <c r="I55">
        <f t="shared" si="1"/>
        <v>1.0290975308648418E-6</v>
      </c>
    </row>
    <row r="56" spans="1:9" x14ac:dyDescent="0.25">
      <c r="A56">
        <v>0.49840000000000001</v>
      </c>
      <c r="B56">
        <f t="shared" si="9"/>
        <v>228.27286630440011</v>
      </c>
      <c r="I56">
        <f t="shared" si="1"/>
        <v>1.0290975308648418E-6</v>
      </c>
    </row>
    <row r="57" spans="1:9" x14ac:dyDescent="0.25">
      <c r="A57">
        <v>0.49840000000000001</v>
      </c>
      <c r="B57">
        <f t="shared" si="9"/>
        <v>228.27286630440011</v>
      </c>
      <c r="I57">
        <f t="shared" si="1"/>
        <v>1.0290975308648418E-6</v>
      </c>
    </row>
    <row r="58" spans="1:9" x14ac:dyDescent="0.25">
      <c r="A58">
        <v>0.49840000000000001</v>
      </c>
      <c r="B58">
        <f t="shared" si="9"/>
        <v>228.27286630440011</v>
      </c>
      <c r="I58">
        <f t="shared" si="1"/>
        <v>1.0290975308648418E-6</v>
      </c>
    </row>
    <row r="59" spans="1:9" x14ac:dyDescent="0.25">
      <c r="A59">
        <v>0.49840000000000001</v>
      </c>
      <c r="B59">
        <f t="shared" si="9"/>
        <v>228.27286630440011</v>
      </c>
      <c r="I59">
        <f t="shared" si="1"/>
        <v>1.0290975308648418E-6</v>
      </c>
    </row>
    <row r="60" spans="1:9" x14ac:dyDescent="0.25">
      <c r="A60">
        <v>0.49840000000000001</v>
      </c>
      <c r="B60">
        <f t="shared" si="9"/>
        <v>228.27286630440011</v>
      </c>
      <c r="I60">
        <f t="shared" si="1"/>
        <v>1.0290975308648418E-6</v>
      </c>
    </row>
    <row r="61" spans="1:9" x14ac:dyDescent="0.25">
      <c r="A61">
        <v>0.4985</v>
      </c>
      <c r="B61">
        <f t="shared" si="9"/>
        <v>242.31998759395506</v>
      </c>
      <c r="I61">
        <f t="shared" si="1"/>
        <v>8.3620864197590958E-7</v>
      </c>
    </row>
    <row r="62" spans="1:9" x14ac:dyDescent="0.25">
      <c r="A62">
        <v>0.4985</v>
      </c>
      <c r="B62">
        <f t="shared" si="9"/>
        <v>242.31998759395506</v>
      </c>
      <c r="I62">
        <f t="shared" si="1"/>
        <v>8.3620864197590958E-7</v>
      </c>
    </row>
    <row r="63" spans="1:9" x14ac:dyDescent="0.25">
      <c r="A63">
        <v>0.4985</v>
      </c>
      <c r="B63">
        <f t="shared" si="9"/>
        <v>242.31998759395506</v>
      </c>
      <c r="I63">
        <f t="shared" si="1"/>
        <v>8.3620864197590958E-7</v>
      </c>
    </row>
    <row r="64" spans="1:9" x14ac:dyDescent="0.25">
      <c r="A64">
        <v>0.4985</v>
      </c>
      <c r="B64">
        <f t="shared" si="9"/>
        <v>242.31998759395506</v>
      </c>
      <c r="I64">
        <f t="shared" si="1"/>
        <v>8.3620864197590958E-7</v>
      </c>
    </row>
    <row r="65" spans="1:9" x14ac:dyDescent="0.25">
      <c r="A65">
        <v>0.4985</v>
      </c>
      <c r="B65">
        <f t="shared" si="9"/>
        <v>242.31998759395506</v>
      </c>
      <c r="I65">
        <f t="shared" si="1"/>
        <v>8.3620864197590958E-7</v>
      </c>
    </row>
    <row r="66" spans="1:9" x14ac:dyDescent="0.25">
      <c r="A66">
        <v>0.4985</v>
      </c>
      <c r="B66">
        <f t="shared" si="9"/>
        <v>242.31998759395506</v>
      </c>
      <c r="I66">
        <f t="shared" ref="I66:I129" si="10">(A66-$E$2)^2</f>
        <v>8.3620864197590958E-7</v>
      </c>
    </row>
    <row r="67" spans="1:9" x14ac:dyDescent="0.25">
      <c r="A67">
        <v>0.4985</v>
      </c>
      <c r="B67">
        <f t="shared" si="9"/>
        <v>242.31998759395506</v>
      </c>
      <c r="I67">
        <f t="shared" si="10"/>
        <v>8.3620864197590958E-7</v>
      </c>
    </row>
    <row r="68" spans="1:9" x14ac:dyDescent="0.25">
      <c r="A68">
        <v>0.4985</v>
      </c>
      <c r="B68">
        <f t="shared" si="9"/>
        <v>242.31998759395506</v>
      </c>
      <c r="I68">
        <f t="shared" si="10"/>
        <v>8.3620864197590958E-7</v>
      </c>
    </row>
    <row r="69" spans="1:9" x14ac:dyDescent="0.25">
      <c r="A69">
        <v>0.4985</v>
      </c>
      <c r="B69">
        <f t="shared" si="9"/>
        <v>242.31998759395506</v>
      </c>
      <c r="I69">
        <f t="shared" si="10"/>
        <v>8.3620864197590958E-7</v>
      </c>
    </row>
    <row r="70" spans="1:9" x14ac:dyDescent="0.25">
      <c r="A70">
        <v>0.49859999999999999</v>
      </c>
      <c r="B70">
        <f t="shared" si="9"/>
        <v>255.64368953702439</v>
      </c>
      <c r="I70">
        <f t="shared" si="10"/>
        <v>6.6331975308697286E-7</v>
      </c>
    </row>
    <row r="71" spans="1:9" x14ac:dyDescent="0.25">
      <c r="A71">
        <v>0.49859999999999999</v>
      </c>
      <c r="B71">
        <f t="shared" si="9"/>
        <v>255.64368953702439</v>
      </c>
      <c r="I71">
        <f t="shared" si="10"/>
        <v>6.6331975308697286E-7</v>
      </c>
    </row>
    <row r="72" spans="1:9" x14ac:dyDescent="0.25">
      <c r="A72">
        <v>0.49859999999999999</v>
      </c>
      <c r="B72">
        <f t="shared" si="9"/>
        <v>255.64368953702439</v>
      </c>
      <c r="I72">
        <f t="shared" si="10"/>
        <v>6.6331975308697286E-7</v>
      </c>
    </row>
    <row r="73" spans="1:9" x14ac:dyDescent="0.25">
      <c r="A73">
        <v>0.49859999999999999</v>
      </c>
      <c r="B73">
        <f t="shared" si="9"/>
        <v>255.64368953702439</v>
      </c>
      <c r="I73">
        <f t="shared" si="10"/>
        <v>6.6331975308697286E-7</v>
      </c>
    </row>
    <row r="74" spans="1:9" x14ac:dyDescent="0.25">
      <c r="A74">
        <v>0.49859999999999999</v>
      </c>
      <c r="B74">
        <f t="shared" si="9"/>
        <v>255.64368953702439</v>
      </c>
      <c r="I74">
        <f t="shared" si="10"/>
        <v>6.6331975308697286E-7</v>
      </c>
    </row>
    <row r="75" spans="1:9" x14ac:dyDescent="0.25">
      <c r="A75">
        <v>0.49859999999999999</v>
      </c>
      <c r="B75">
        <f t="shared" si="9"/>
        <v>255.64368953702439</v>
      </c>
      <c r="I75">
        <f t="shared" si="10"/>
        <v>6.6331975308697286E-7</v>
      </c>
    </row>
    <row r="76" spans="1:9" x14ac:dyDescent="0.25">
      <c r="A76">
        <v>0.49859999999999999</v>
      </c>
      <c r="B76">
        <f t="shared" si="9"/>
        <v>255.64368953702439</v>
      </c>
      <c r="I76">
        <f t="shared" si="10"/>
        <v>6.6331975308697286E-7</v>
      </c>
    </row>
    <row r="77" spans="1:9" x14ac:dyDescent="0.25">
      <c r="A77">
        <v>0.49859999999999999</v>
      </c>
      <c r="B77">
        <f t="shared" si="9"/>
        <v>255.64368953702439</v>
      </c>
      <c r="I77">
        <f t="shared" si="10"/>
        <v>6.6331975308697286E-7</v>
      </c>
    </row>
    <row r="78" spans="1:9" x14ac:dyDescent="0.25">
      <c r="A78">
        <v>0.49859999999999999</v>
      </c>
      <c r="B78">
        <f t="shared" si="9"/>
        <v>255.64368953702439</v>
      </c>
      <c r="I78">
        <f t="shared" si="10"/>
        <v>6.6331975308697286E-7</v>
      </c>
    </row>
    <row r="79" spans="1:9" x14ac:dyDescent="0.25">
      <c r="A79">
        <v>0.49869999999999998</v>
      </c>
      <c r="B79">
        <f t="shared" si="9"/>
        <v>268.03518535613671</v>
      </c>
      <c r="I79">
        <f t="shared" si="10"/>
        <v>5.1043086419803181E-7</v>
      </c>
    </row>
    <row r="80" spans="1:9" x14ac:dyDescent="0.25">
      <c r="A80">
        <v>0.49869999999999998</v>
      </c>
      <c r="B80">
        <f t="shared" si="9"/>
        <v>268.03518535613671</v>
      </c>
      <c r="I80">
        <f t="shared" si="10"/>
        <v>5.1043086419803181E-7</v>
      </c>
    </row>
    <row r="81" spans="1:9" x14ac:dyDescent="0.25">
      <c r="A81">
        <v>0.49869999999999998</v>
      </c>
      <c r="B81">
        <f t="shared" si="9"/>
        <v>268.03518535613671</v>
      </c>
      <c r="I81">
        <f t="shared" si="10"/>
        <v>5.1043086419803181E-7</v>
      </c>
    </row>
    <row r="82" spans="1:9" x14ac:dyDescent="0.25">
      <c r="A82">
        <v>0.49869999999999998</v>
      </c>
      <c r="B82">
        <f t="shared" si="9"/>
        <v>268.03518535613671</v>
      </c>
      <c r="I82">
        <f t="shared" si="10"/>
        <v>5.1043086419803181E-7</v>
      </c>
    </row>
    <row r="83" spans="1:9" x14ac:dyDescent="0.25">
      <c r="A83">
        <v>0.49869999999999998</v>
      </c>
      <c r="B83">
        <f t="shared" si="9"/>
        <v>268.03518535613671</v>
      </c>
      <c r="I83">
        <f t="shared" si="10"/>
        <v>5.1043086419803181E-7</v>
      </c>
    </row>
    <row r="84" spans="1:9" x14ac:dyDescent="0.25">
      <c r="A84">
        <v>0.49869999999999998</v>
      </c>
      <c r="B84">
        <f t="shared" si="9"/>
        <v>268.03518535613671</v>
      </c>
      <c r="I84">
        <f t="shared" si="10"/>
        <v>5.1043086419803181E-7</v>
      </c>
    </row>
    <row r="85" spans="1:9" x14ac:dyDescent="0.25">
      <c r="A85">
        <v>0.49869999999999998</v>
      </c>
      <c r="B85">
        <f t="shared" si="9"/>
        <v>268.03518535613671</v>
      </c>
      <c r="I85">
        <f t="shared" si="10"/>
        <v>5.1043086419803181E-7</v>
      </c>
    </row>
    <row r="86" spans="1:9" x14ac:dyDescent="0.25">
      <c r="A86">
        <v>0.49869999999999998</v>
      </c>
      <c r="B86">
        <f t="shared" si="9"/>
        <v>268.03518535613671</v>
      </c>
      <c r="I86">
        <f t="shared" si="10"/>
        <v>5.1043086419803181E-7</v>
      </c>
    </row>
    <row r="87" spans="1:9" x14ac:dyDescent="0.25">
      <c r="A87">
        <v>0.49869999999999998</v>
      </c>
      <c r="B87">
        <f t="shared" si="9"/>
        <v>268.03518535613671</v>
      </c>
      <c r="I87">
        <f t="shared" si="10"/>
        <v>5.1043086419803181E-7</v>
      </c>
    </row>
    <row r="88" spans="1:9" x14ac:dyDescent="0.25">
      <c r="A88">
        <v>0.49869999999999998</v>
      </c>
      <c r="B88">
        <f t="shared" si="9"/>
        <v>268.03518535613671</v>
      </c>
      <c r="I88">
        <f t="shared" si="10"/>
        <v>5.1043086419803181E-7</v>
      </c>
    </row>
    <row r="89" spans="1:9" x14ac:dyDescent="0.25">
      <c r="A89">
        <v>0.49869999999999998</v>
      </c>
      <c r="B89">
        <f t="shared" si="9"/>
        <v>268.03518535613671</v>
      </c>
      <c r="I89">
        <f t="shared" si="10"/>
        <v>5.1043086419803181E-7</v>
      </c>
    </row>
    <row r="90" spans="1:9" x14ac:dyDescent="0.25">
      <c r="A90">
        <v>0.49869999999999998</v>
      </c>
      <c r="B90">
        <f t="shared" si="9"/>
        <v>268.03518535613671</v>
      </c>
      <c r="I90">
        <f t="shared" si="10"/>
        <v>5.1043086419803181E-7</v>
      </c>
    </row>
    <row r="91" spans="1:9" x14ac:dyDescent="0.25">
      <c r="A91">
        <v>0.49869999999999998</v>
      </c>
      <c r="B91">
        <f t="shared" ref="B91:B154" si="11">EXP(-((A91-$E$2)^2)/(2*$E$4^2))/(SQRT(PI() * 2)*$E$4)</f>
        <v>268.03518535613671</v>
      </c>
      <c r="I91">
        <f t="shared" si="10"/>
        <v>5.1043086419803181E-7</v>
      </c>
    </row>
    <row r="92" spans="1:9" x14ac:dyDescent="0.25">
      <c r="A92">
        <v>0.49869999999999998</v>
      </c>
      <c r="B92">
        <f t="shared" si="11"/>
        <v>268.03518535613671</v>
      </c>
      <c r="I92">
        <f t="shared" si="10"/>
        <v>5.1043086419803181E-7</v>
      </c>
    </row>
    <row r="93" spans="1:9" x14ac:dyDescent="0.25">
      <c r="A93">
        <v>0.49880000000000002</v>
      </c>
      <c r="B93">
        <f t="shared" si="11"/>
        <v>279.29260213768231</v>
      </c>
      <c r="I93">
        <f t="shared" si="10"/>
        <v>3.7754197530901816E-7</v>
      </c>
    </row>
    <row r="94" spans="1:9" x14ac:dyDescent="0.25">
      <c r="A94">
        <v>0.49880000000000002</v>
      </c>
      <c r="B94">
        <f t="shared" si="11"/>
        <v>279.29260213768231</v>
      </c>
      <c r="I94">
        <f t="shared" si="10"/>
        <v>3.7754197530901816E-7</v>
      </c>
    </row>
    <row r="95" spans="1:9" x14ac:dyDescent="0.25">
      <c r="A95">
        <v>0.49880000000000002</v>
      </c>
      <c r="B95">
        <f t="shared" si="11"/>
        <v>279.29260213768231</v>
      </c>
      <c r="I95">
        <f t="shared" si="10"/>
        <v>3.7754197530901816E-7</v>
      </c>
    </row>
    <row r="96" spans="1:9" x14ac:dyDescent="0.25">
      <c r="A96">
        <v>0.49880000000000002</v>
      </c>
      <c r="B96">
        <f t="shared" si="11"/>
        <v>279.29260213768231</v>
      </c>
      <c r="I96">
        <f t="shared" si="10"/>
        <v>3.7754197530901816E-7</v>
      </c>
    </row>
    <row r="97" spans="1:9" x14ac:dyDescent="0.25">
      <c r="A97">
        <v>0.49880000000000002</v>
      </c>
      <c r="B97">
        <f t="shared" si="11"/>
        <v>279.29260213768231</v>
      </c>
      <c r="I97">
        <f t="shared" si="10"/>
        <v>3.7754197530901816E-7</v>
      </c>
    </row>
    <row r="98" spans="1:9" x14ac:dyDescent="0.25">
      <c r="A98">
        <v>0.49880000000000002</v>
      </c>
      <c r="B98">
        <f t="shared" si="11"/>
        <v>279.29260213768231</v>
      </c>
      <c r="I98">
        <f t="shared" si="10"/>
        <v>3.7754197530901816E-7</v>
      </c>
    </row>
    <row r="99" spans="1:9" x14ac:dyDescent="0.25">
      <c r="A99">
        <v>0.49880000000000002</v>
      </c>
      <c r="B99">
        <f t="shared" si="11"/>
        <v>279.29260213768231</v>
      </c>
      <c r="I99">
        <f t="shared" si="10"/>
        <v>3.7754197530901816E-7</v>
      </c>
    </row>
    <row r="100" spans="1:9" x14ac:dyDescent="0.25">
      <c r="A100">
        <v>0.49880000000000002</v>
      </c>
      <c r="B100">
        <f t="shared" si="11"/>
        <v>279.29260213768231</v>
      </c>
      <c r="I100">
        <f t="shared" si="10"/>
        <v>3.7754197530901816E-7</v>
      </c>
    </row>
    <row r="101" spans="1:9" x14ac:dyDescent="0.25">
      <c r="A101">
        <v>0.49890000000000001</v>
      </c>
      <c r="B101">
        <f t="shared" si="11"/>
        <v>289.22641143383657</v>
      </c>
      <c r="I101">
        <f t="shared" si="10"/>
        <v>2.6465308642007937E-7</v>
      </c>
    </row>
    <row r="102" spans="1:9" x14ac:dyDescent="0.25">
      <c r="A102">
        <v>0.49890000000000001</v>
      </c>
      <c r="B102">
        <f t="shared" si="11"/>
        <v>289.22641143383657</v>
      </c>
      <c r="I102">
        <f t="shared" si="10"/>
        <v>2.6465308642007937E-7</v>
      </c>
    </row>
    <row r="103" spans="1:9" x14ac:dyDescent="0.25">
      <c r="A103">
        <v>0.49890000000000001</v>
      </c>
      <c r="B103">
        <f t="shared" si="11"/>
        <v>289.22641143383657</v>
      </c>
      <c r="I103">
        <f t="shared" si="10"/>
        <v>2.6465308642007937E-7</v>
      </c>
    </row>
    <row r="104" spans="1:9" x14ac:dyDescent="0.25">
      <c r="A104">
        <v>0.49890000000000001</v>
      </c>
      <c r="B104">
        <f t="shared" si="11"/>
        <v>289.22641143383657</v>
      </c>
      <c r="I104">
        <f t="shared" si="10"/>
        <v>2.6465308642007937E-7</v>
      </c>
    </row>
    <row r="105" spans="1:9" x14ac:dyDescent="0.25">
      <c r="A105">
        <v>0.49890000000000001</v>
      </c>
      <c r="B105">
        <f t="shared" si="11"/>
        <v>289.22641143383657</v>
      </c>
      <c r="I105">
        <f t="shared" si="10"/>
        <v>2.6465308642007937E-7</v>
      </c>
    </row>
    <row r="106" spans="1:9" x14ac:dyDescent="0.25">
      <c r="A106">
        <v>0.499</v>
      </c>
      <c r="B106">
        <f t="shared" si="11"/>
        <v>297.66471632050832</v>
      </c>
      <c r="I106">
        <f t="shared" si="10"/>
        <v>1.7176419753113619E-7</v>
      </c>
    </row>
    <row r="107" spans="1:9" x14ac:dyDescent="0.25">
      <c r="A107">
        <v>0.499</v>
      </c>
      <c r="B107">
        <f t="shared" si="11"/>
        <v>297.66471632050832</v>
      </c>
      <c r="I107">
        <f t="shared" si="10"/>
        <v>1.7176419753113619E-7</v>
      </c>
    </row>
    <row r="108" spans="1:9" x14ac:dyDescent="0.25">
      <c r="A108">
        <v>0.499</v>
      </c>
      <c r="B108">
        <f t="shared" si="11"/>
        <v>297.66471632050832</v>
      </c>
      <c r="I108">
        <f t="shared" si="10"/>
        <v>1.7176419753113619E-7</v>
      </c>
    </row>
    <row r="109" spans="1:9" x14ac:dyDescent="0.25">
      <c r="A109">
        <v>0.499</v>
      </c>
      <c r="B109">
        <f t="shared" si="11"/>
        <v>297.66471632050832</v>
      </c>
      <c r="I109">
        <f t="shared" si="10"/>
        <v>1.7176419753113619E-7</v>
      </c>
    </row>
    <row r="110" spans="1:9" x14ac:dyDescent="0.25">
      <c r="A110">
        <v>0.499</v>
      </c>
      <c r="B110">
        <f t="shared" si="11"/>
        <v>297.66471632050832</v>
      </c>
      <c r="I110">
        <f t="shared" si="10"/>
        <v>1.7176419753113619E-7</v>
      </c>
    </row>
    <row r="111" spans="1:9" x14ac:dyDescent="0.25">
      <c r="A111">
        <v>0.499</v>
      </c>
      <c r="B111">
        <f t="shared" si="11"/>
        <v>297.66471632050832</v>
      </c>
      <c r="I111">
        <f t="shared" si="10"/>
        <v>1.7176419753113619E-7</v>
      </c>
    </row>
    <row r="112" spans="1:9" x14ac:dyDescent="0.25">
      <c r="A112">
        <v>0.499</v>
      </c>
      <c r="B112">
        <f t="shared" si="11"/>
        <v>297.66471632050832</v>
      </c>
      <c r="I112">
        <f t="shared" si="10"/>
        <v>1.7176419753113619E-7</v>
      </c>
    </row>
    <row r="113" spans="1:9" x14ac:dyDescent="0.25">
      <c r="A113">
        <v>0.499</v>
      </c>
      <c r="B113">
        <f t="shared" si="11"/>
        <v>297.66471632050832</v>
      </c>
      <c r="I113">
        <f t="shared" si="10"/>
        <v>1.7176419753113619E-7</v>
      </c>
    </row>
    <row r="114" spans="1:9" x14ac:dyDescent="0.25">
      <c r="A114">
        <v>0.499</v>
      </c>
      <c r="B114">
        <f t="shared" si="11"/>
        <v>297.66471632050832</v>
      </c>
      <c r="I114">
        <f t="shared" si="10"/>
        <v>1.7176419753113619E-7</v>
      </c>
    </row>
    <row r="115" spans="1:9" x14ac:dyDescent="0.25">
      <c r="A115">
        <v>0.499</v>
      </c>
      <c r="B115">
        <f t="shared" si="11"/>
        <v>297.66471632050832</v>
      </c>
      <c r="I115">
        <f t="shared" si="10"/>
        <v>1.7176419753113619E-7</v>
      </c>
    </row>
    <row r="116" spans="1:9" x14ac:dyDescent="0.25">
      <c r="A116">
        <v>0.499</v>
      </c>
      <c r="B116">
        <f t="shared" si="11"/>
        <v>297.66471632050832</v>
      </c>
      <c r="I116">
        <f t="shared" si="10"/>
        <v>1.7176419753113619E-7</v>
      </c>
    </row>
    <row r="117" spans="1:9" x14ac:dyDescent="0.25">
      <c r="A117">
        <v>0.499</v>
      </c>
      <c r="B117">
        <f t="shared" si="11"/>
        <v>297.66471632050832</v>
      </c>
      <c r="I117">
        <f t="shared" si="10"/>
        <v>1.7176419753113619E-7</v>
      </c>
    </row>
    <row r="118" spans="1:9" x14ac:dyDescent="0.25">
      <c r="A118">
        <v>0.499</v>
      </c>
      <c r="B118">
        <f t="shared" si="11"/>
        <v>297.66471632050832</v>
      </c>
      <c r="I118">
        <f t="shared" si="10"/>
        <v>1.7176419753113619E-7</v>
      </c>
    </row>
    <row r="119" spans="1:9" x14ac:dyDescent="0.25">
      <c r="A119">
        <v>0.499</v>
      </c>
      <c r="B119">
        <f t="shared" si="11"/>
        <v>297.66471632050832</v>
      </c>
      <c r="I119">
        <f t="shared" si="10"/>
        <v>1.7176419753113619E-7</v>
      </c>
    </row>
    <row r="120" spans="1:9" x14ac:dyDescent="0.25">
      <c r="A120">
        <v>0.499</v>
      </c>
      <c r="B120">
        <f t="shared" si="11"/>
        <v>297.66471632050832</v>
      </c>
      <c r="I120">
        <f t="shared" si="10"/>
        <v>1.7176419753113619E-7</v>
      </c>
    </row>
    <row r="121" spans="1:9" x14ac:dyDescent="0.25">
      <c r="A121">
        <v>0.49909999999999999</v>
      </c>
      <c r="B121">
        <f t="shared" si="11"/>
        <v>304.4581897342066</v>
      </c>
      <c r="I121">
        <f t="shared" si="10"/>
        <v>9.8875308642188586E-8</v>
      </c>
    </row>
    <row r="122" spans="1:9" x14ac:dyDescent="0.25">
      <c r="A122">
        <v>0.49909999999999999</v>
      </c>
      <c r="B122">
        <f t="shared" si="11"/>
        <v>304.4581897342066</v>
      </c>
      <c r="I122">
        <f t="shared" si="10"/>
        <v>9.8875308642188586E-8</v>
      </c>
    </row>
    <row r="123" spans="1:9" x14ac:dyDescent="0.25">
      <c r="A123">
        <v>0.49909999999999999</v>
      </c>
      <c r="B123">
        <f t="shared" si="11"/>
        <v>304.4581897342066</v>
      </c>
      <c r="I123">
        <f t="shared" si="10"/>
        <v>9.8875308642188586E-8</v>
      </c>
    </row>
    <row r="124" spans="1:9" x14ac:dyDescent="0.25">
      <c r="A124">
        <v>0.49909999999999999</v>
      </c>
      <c r="B124">
        <f t="shared" si="11"/>
        <v>304.4581897342066</v>
      </c>
      <c r="I124">
        <f t="shared" si="10"/>
        <v>9.8875308642188586E-8</v>
      </c>
    </row>
    <row r="125" spans="1:9" x14ac:dyDescent="0.25">
      <c r="A125">
        <v>0.49909999999999999</v>
      </c>
      <c r="B125">
        <f t="shared" si="11"/>
        <v>304.4581897342066</v>
      </c>
      <c r="I125">
        <f t="shared" si="10"/>
        <v>9.8875308642188586E-8</v>
      </c>
    </row>
    <row r="126" spans="1:9" x14ac:dyDescent="0.25">
      <c r="A126">
        <v>0.49909999999999999</v>
      </c>
      <c r="B126">
        <f t="shared" si="11"/>
        <v>304.4581897342066</v>
      </c>
      <c r="I126">
        <f t="shared" si="10"/>
        <v>9.8875308642188586E-8</v>
      </c>
    </row>
    <row r="127" spans="1:9" x14ac:dyDescent="0.25">
      <c r="A127">
        <v>0.49909999999999999</v>
      </c>
      <c r="B127">
        <f t="shared" si="11"/>
        <v>304.4581897342066</v>
      </c>
      <c r="I127">
        <f t="shared" si="10"/>
        <v>9.8875308642188586E-8</v>
      </c>
    </row>
    <row r="128" spans="1:9" x14ac:dyDescent="0.25">
      <c r="A128">
        <v>0.49909999999999999</v>
      </c>
      <c r="B128">
        <f t="shared" si="11"/>
        <v>304.4581897342066</v>
      </c>
      <c r="I128">
        <f t="shared" si="10"/>
        <v>9.8875308642188586E-8</v>
      </c>
    </row>
    <row r="129" spans="1:9" x14ac:dyDescent="0.25">
      <c r="A129">
        <v>0.49909999999999999</v>
      </c>
      <c r="B129">
        <f t="shared" si="11"/>
        <v>304.4581897342066</v>
      </c>
      <c r="I129">
        <f t="shared" si="10"/>
        <v>9.8875308642188586E-8</v>
      </c>
    </row>
    <row r="130" spans="1:9" x14ac:dyDescent="0.25">
      <c r="A130">
        <v>0.49909999999999999</v>
      </c>
      <c r="B130">
        <f t="shared" si="11"/>
        <v>304.4581897342066</v>
      </c>
      <c r="I130">
        <f t="shared" ref="I130:I193" si="12">(A130-$E$2)^2</f>
        <v>9.8875308642188586E-8</v>
      </c>
    </row>
    <row r="131" spans="1:9" x14ac:dyDescent="0.25">
      <c r="A131">
        <v>0.49909999999999999</v>
      </c>
      <c r="B131">
        <f t="shared" si="11"/>
        <v>304.4581897342066</v>
      </c>
      <c r="I131">
        <f t="shared" si="12"/>
        <v>9.8875308642188586E-8</v>
      </c>
    </row>
    <row r="132" spans="1:9" x14ac:dyDescent="0.25">
      <c r="A132">
        <v>0.49919999999999998</v>
      </c>
      <c r="B132">
        <f t="shared" si="11"/>
        <v>309.48446627000112</v>
      </c>
      <c r="I132">
        <f t="shared" si="12"/>
        <v>4.5986419753236599E-8</v>
      </c>
    </row>
    <row r="133" spans="1:9" x14ac:dyDescent="0.25">
      <c r="A133">
        <v>0.49919999999999998</v>
      </c>
      <c r="B133">
        <f t="shared" si="11"/>
        <v>309.48446627000112</v>
      </c>
      <c r="I133">
        <f t="shared" si="12"/>
        <v>4.5986419753236599E-8</v>
      </c>
    </row>
    <row r="134" spans="1:9" x14ac:dyDescent="0.25">
      <c r="A134">
        <v>0.49919999999999998</v>
      </c>
      <c r="B134">
        <f t="shared" si="11"/>
        <v>309.48446627000112</v>
      </c>
      <c r="I134">
        <f t="shared" si="12"/>
        <v>4.5986419753236599E-8</v>
      </c>
    </row>
    <row r="135" spans="1:9" x14ac:dyDescent="0.25">
      <c r="A135">
        <v>0.49919999999999998</v>
      </c>
      <c r="B135">
        <f t="shared" si="11"/>
        <v>309.48446627000112</v>
      </c>
      <c r="I135">
        <f t="shared" si="12"/>
        <v>4.5986419753236599E-8</v>
      </c>
    </row>
    <row r="136" spans="1:9" x14ac:dyDescent="0.25">
      <c r="A136">
        <v>0.49919999999999998</v>
      </c>
      <c r="B136">
        <f t="shared" si="11"/>
        <v>309.48446627000112</v>
      </c>
      <c r="I136">
        <f t="shared" si="12"/>
        <v>4.5986419753236599E-8</v>
      </c>
    </row>
    <row r="137" spans="1:9" x14ac:dyDescent="0.25">
      <c r="A137">
        <v>0.49919999999999998</v>
      </c>
      <c r="B137">
        <f t="shared" si="11"/>
        <v>309.48446627000112</v>
      </c>
      <c r="I137">
        <f t="shared" si="12"/>
        <v>4.5986419753236599E-8</v>
      </c>
    </row>
    <row r="138" spans="1:9" x14ac:dyDescent="0.25">
      <c r="A138">
        <v>0.49919999999999998</v>
      </c>
      <c r="B138">
        <f t="shared" si="11"/>
        <v>309.48446627000112</v>
      </c>
      <c r="I138">
        <f t="shared" si="12"/>
        <v>4.5986419753236599E-8</v>
      </c>
    </row>
    <row r="139" spans="1:9" x14ac:dyDescent="0.25">
      <c r="A139">
        <v>0.49919999999999998</v>
      </c>
      <c r="B139">
        <f t="shared" si="11"/>
        <v>309.48446627000112</v>
      </c>
      <c r="I139">
        <f t="shared" si="12"/>
        <v>4.5986419753236599E-8</v>
      </c>
    </row>
    <row r="140" spans="1:9" x14ac:dyDescent="0.25">
      <c r="A140">
        <v>0.49919999999999998</v>
      </c>
      <c r="B140">
        <f t="shared" si="11"/>
        <v>309.48446627000112</v>
      </c>
      <c r="I140">
        <f t="shared" si="12"/>
        <v>4.5986419753236599E-8</v>
      </c>
    </row>
    <row r="141" spans="1:9" x14ac:dyDescent="0.25">
      <c r="A141">
        <v>0.49930000000000002</v>
      </c>
      <c r="B141">
        <f t="shared" si="11"/>
        <v>312.65180712691921</v>
      </c>
      <c r="I141">
        <f t="shared" si="12"/>
        <v>1.3097530864267493E-8</v>
      </c>
    </row>
    <row r="142" spans="1:9" x14ac:dyDescent="0.25">
      <c r="A142">
        <v>0.49930000000000002</v>
      </c>
      <c r="B142">
        <f t="shared" si="11"/>
        <v>312.65180712691921</v>
      </c>
      <c r="I142">
        <f t="shared" si="12"/>
        <v>1.3097530864267493E-8</v>
      </c>
    </row>
    <row r="143" spans="1:9" x14ac:dyDescent="0.25">
      <c r="A143">
        <v>0.49930000000000002</v>
      </c>
      <c r="B143">
        <f t="shared" si="11"/>
        <v>312.65180712691921</v>
      </c>
      <c r="I143">
        <f t="shared" si="12"/>
        <v>1.3097530864267493E-8</v>
      </c>
    </row>
    <row r="144" spans="1:9" x14ac:dyDescent="0.25">
      <c r="A144">
        <v>0.49930000000000002</v>
      </c>
      <c r="B144">
        <f t="shared" si="11"/>
        <v>312.65180712691921</v>
      </c>
      <c r="I144">
        <f t="shared" si="12"/>
        <v>1.3097530864267493E-8</v>
      </c>
    </row>
    <row r="145" spans="1:9" x14ac:dyDescent="0.25">
      <c r="A145">
        <v>0.49930000000000002</v>
      </c>
      <c r="B145">
        <f t="shared" si="11"/>
        <v>312.65180712691921</v>
      </c>
      <c r="I145">
        <f t="shared" si="12"/>
        <v>1.3097530864267493E-8</v>
      </c>
    </row>
    <row r="146" spans="1:9" x14ac:dyDescent="0.25">
      <c r="A146">
        <v>0.49940000000000001</v>
      </c>
      <c r="B146">
        <f t="shared" si="11"/>
        <v>313.9018848820827</v>
      </c>
      <c r="I146">
        <f t="shared" si="12"/>
        <v>2.0864197531779031E-10</v>
      </c>
    </row>
    <row r="147" spans="1:9" x14ac:dyDescent="0.25">
      <c r="A147">
        <v>0.49940000000000001</v>
      </c>
      <c r="B147">
        <f t="shared" si="11"/>
        <v>313.9018848820827</v>
      </c>
      <c r="I147">
        <f t="shared" si="12"/>
        <v>2.0864197531779031E-10</v>
      </c>
    </row>
    <row r="148" spans="1:9" x14ac:dyDescent="0.25">
      <c r="A148">
        <v>0.49940000000000001</v>
      </c>
      <c r="B148">
        <f t="shared" si="11"/>
        <v>313.9018848820827</v>
      </c>
      <c r="I148">
        <f t="shared" si="12"/>
        <v>2.0864197531779031E-10</v>
      </c>
    </row>
    <row r="149" spans="1:9" x14ac:dyDescent="0.25">
      <c r="A149">
        <v>0.49940000000000001</v>
      </c>
      <c r="B149">
        <f t="shared" si="11"/>
        <v>313.9018848820827</v>
      </c>
      <c r="I149">
        <f t="shared" si="12"/>
        <v>2.0864197531779031E-10</v>
      </c>
    </row>
    <row r="150" spans="1:9" x14ac:dyDescent="0.25">
      <c r="A150">
        <v>0.49940000000000001</v>
      </c>
      <c r="B150">
        <f t="shared" si="11"/>
        <v>313.9018848820827</v>
      </c>
      <c r="I150">
        <f t="shared" si="12"/>
        <v>2.0864197531779031E-10</v>
      </c>
    </row>
    <row r="151" spans="1:9" x14ac:dyDescent="0.25">
      <c r="A151">
        <v>0.49940000000000001</v>
      </c>
      <c r="B151">
        <f t="shared" si="11"/>
        <v>313.9018848820827</v>
      </c>
      <c r="I151">
        <f t="shared" si="12"/>
        <v>2.0864197531779031E-10</v>
      </c>
    </row>
    <row r="152" spans="1:9" x14ac:dyDescent="0.25">
      <c r="A152">
        <v>0.49940000000000001</v>
      </c>
      <c r="B152">
        <f t="shared" si="11"/>
        <v>313.9018848820827</v>
      </c>
      <c r="I152">
        <f t="shared" si="12"/>
        <v>2.0864197531779031E-10</v>
      </c>
    </row>
    <row r="153" spans="1:9" x14ac:dyDescent="0.25">
      <c r="A153">
        <v>0.49940000000000001</v>
      </c>
      <c r="B153">
        <f t="shared" si="11"/>
        <v>313.9018848820827</v>
      </c>
      <c r="I153">
        <f t="shared" si="12"/>
        <v>2.0864197531779031E-10</v>
      </c>
    </row>
    <row r="154" spans="1:9" x14ac:dyDescent="0.25">
      <c r="A154">
        <v>0.49940000000000001</v>
      </c>
      <c r="B154">
        <f t="shared" si="11"/>
        <v>313.9018848820827</v>
      </c>
      <c r="I154">
        <f t="shared" si="12"/>
        <v>2.0864197531779031E-10</v>
      </c>
    </row>
    <row r="155" spans="1:9" x14ac:dyDescent="0.25">
      <c r="A155">
        <v>0.4995</v>
      </c>
      <c r="B155">
        <f t="shared" ref="B155:B218" si="13">EXP(-((A155-$E$2)^2)/(2*$E$4^2))/(SQRT(PI() * 2)*$E$4)</f>
        <v>313.21156999708586</v>
      </c>
      <c r="I155">
        <f t="shared" si="12"/>
        <v>7.3197530863636822E-9</v>
      </c>
    </row>
    <row r="156" spans="1:9" x14ac:dyDescent="0.25">
      <c r="A156">
        <v>0.4995</v>
      </c>
      <c r="B156">
        <f t="shared" si="13"/>
        <v>313.21156999708586</v>
      </c>
      <c r="I156">
        <f t="shared" si="12"/>
        <v>7.3197530863636822E-9</v>
      </c>
    </row>
    <row r="157" spans="1:9" x14ac:dyDescent="0.25">
      <c r="A157">
        <v>0.4995</v>
      </c>
      <c r="B157">
        <f t="shared" si="13"/>
        <v>313.21156999708586</v>
      </c>
      <c r="I157">
        <f t="shared" si="12"/>
        <v>7.3197530863636822E-9</v>
      </c>
    </row>
    <row r="158" spans="1:9" x14ac:dyDescent="0.25">
      <c r="A158">
        <v>0.4995</v>
      </c>
      <c r="B158">
        <f t="shared" si="13"/>
        <v>313.21156999708586</v>
      </c>
      <c r="I158">
        <f t="shared" si="12"/>
        <v>7.3197530863636822E-9</v>
      </c>
    </row>
    <row r="159" spans="1:9" x14ac:dyDescent="0.25">
      <c r="A159">
        <v>0.4995</v>
      </c>
      <c r="B159">
        <f t="shared" si="13"/>
        <v>313.21156999708586</v>
      </c>
      <c r="I159">
        <f t="shared" si="12"/>
        <v>7.3197530863636822E-9</v>
      </c>
    </row>
    <row r="160" spans="1:9" x14ac:dyDescent="0.25">
      <c r="A160">
        <v>0.4995</v>
      </c>
      <c r="B160">
        <f t="shared" si="13"/>
        <v>313.21156999708586</v>
      </c>
      <c r="I160">
        <f t="shared" si="12"/>
        <v>7.3197530863636822E-9</v>
      </c>
    </row>
    <row r="161" spans="1:9" x14ac:dyDescent="0.25">
      <c r="A161">
        <v>0.4995</v>
      </c>
      <c r="B161">
        <f t="shared" si="13"/>
        <v>313.21156999708586</v>
      </c>
      <c r="I161">
        <f t="shared" si="12"/>
        <v>7.3197530863636822E-9</v>
      </c>
    </row>
    <row r="162" spans="1:9" x14ac:dyDescent="0.25">
      <c r="A162">
        <v>0.4995</v>
      </c>
      <c r="B162">
        <f t="shared" si="13"/>
        <v>313.21156999708586</v>
      </c>
      <c r="I162">
        <f t="shared" si="12"/>
        <v>7.3197530863636822E-9</v>
      </c>
    </row>
    <row r="163" spans="1:9" x14ac:dyDescent="0.25">
      <c r="A163">
        <v>0.4995</v>
      </c>
      <c r="B163">
        <f t="shared" si="13"/>
        <v>313.21156999708586</v>
      </c>
      <c r="I163">
        <f t="shared" si="12"/>
        <v>7.3197530863636822E-9</v>
      </c>
    </row>
    <row r="164" spans="1:9" x14ac:dyDescent="0.25">
      <c r="A164">
        <v>0.49959999999999999</v>
      </c>
      <c r="B164">
        <f t="shared" si="13"/>
        <v>310.59364260780711</v>
      </c>
      <c r="I164">
        <f t="shared" si="12"/>
        <v>3.4430864197405166E-8</v>
      </c>
    </row>
    <row r="165" spans="1:9" x14ac:dyDescent="0.25">
      <c r="A165">
        <v>0.49959999999999999</v>
      </c>
      <c r="B165">
        <f t="shared" si="13"/>
        <v>310.59364260780711</v>
      </c>
      <c r="I165">
        <f t="shared" si="12"/>
        <v>3.4430864197405166E-8</v>
      </c>
    </row>
    <row r="166" spans="1:9" x14ac:dyDescent="0.25">
      <c r="A166">
        <v>0.49959999999999999</v>
      </c>
      <c r="B166">
        <f t="shared" si="13"/>
        <v>310.59364260780711</v>
      </c>
      <c r="I166">
        <f t="shared" si="12"/>
        <v>3.4430864197405166E-8</v>
      </c>
    </row>
    <row r="167" spans="1:9" x14ac:dyDescent="0.25">
      <c r="A167">
        <v>0.49959999999999999</v>
      </c>
      <c r="B167">
        <f t="shared" si="13"/>
        <v>310.59364260780711</v>
      </c>
      <c r="I167">
        <f t="shared" si="12"/>
        <v>3.4430864197405166E-8</v>
      </c>
    </row>
    <row r="168" spans="1:9" x14ac:dyDescent="0.25">
      <c r="A168">
        <v>0.49959999999999999</v>
      </c>
      <c r="B168">
        <f t="shared" si="13"/>
        <v>310.59364260780711</v>
      </c>
      <c r="I168">
        <f t="shared" si="12"/>
        <v>3.4430864197405166E-8</v>
      </c>
    </row>
    <row r="169" spans="1:9" x14ac:dyDescent="0.25">
      <c r="A169">
        <v>0.49969999999999998</v>
      </c>
      <c r="B169">
        <f t="shared" si="13"/>
        <v>306.09639899413105</v>
      </c>
      <c r="I169">
        <f t="shared" si="12"/>
        <v>8.1541975308442249E-8</v>
      </c>
    </row>
    <row r="170" spans="1:9" x14ac:dyDescent="0.25">
      <c r="A170">
        <v>0.49969999999999998</v>
      </c>
      <c r="B170">
        <f t="shared" si="13"/>
        <v>306.09639899413105</v>
      </c>
      <c r="I170">
        <f t="shared" si="12"/>
        <v>8.1541975308442249E-8</v>
      </c>
    </row>
    <row r="171" spans="1:9" x14ac:dyDescent="0.25">
      <c r="A171">
        <v>0.49969999999999998</v>
      </c>
      <c r="B171">
        <f t="shared" si="13"/>
        <v>306.09639899413105</v>
      </c>
      <c r="I171">
        <f t="shared" si="12"/>
        <v>8.1541975308442249E-8</v>
      </c>
    </row>
    <row r="172" spans="1:9" x14ac:dyDescent="0.25">
      <c r="A172">
        <v>0.49969999999999998</v>
      </c>
      <c r="B172">
        <f t="shared" si="13"/>
        <v>306.09639899413105</v>
      </c>
      <c r="I172">
        <f t="shared" si="12"/>
        <v>8.1541975308442249E-8</v>
      </c>
    </row>
    <row r="173" spans="1:9" x14ac:dyDescent="0.25">
      <c r="A173">
        <v>0.49969999999999998</v>
      </c>
      <c r="B173">
        <f t="shared" si="13"/>
        <v>306.09639899413105</v>
      </c>
      <c r="I173">
        <f t="shared" si="12"/>
        <v>8.1541975308442249E-8</v>
      </c>
    </row>
    <row r="174" spans="1:9" x14ac:dyDescent="0.25">
      <c r="A174">
        <v>0.49969999999999998</v>
      </c>
      <c r="B174">
        <f t="shared" si="13"/>
        <v>306.09639899413105</v>
      </c>
      <c r="I174">
        <f t="shared" si="12"/>
        <v>8.1541975308442249E-8</v>
      </c>
    </row>
    <row r="175" spans="1:9" x14ac:dyDescent="0.25">
      <c r="A175">
        <v>0.49969999999999998</v>
      </c>
      <c r="B175">
        <f t="shared" si="13"/>
        <v>306.09639899413105</v>
      </c>
      <c r="I175">
        <f t="shared" si="12"/>
        <v>8.1541975308442249E-8</v>
      </c>
    </row>
    <row r="176" spans="1:9" x14ac:dyDescent="0.25">
      <c r="A176">
        <v>0.49969999999999998</v>
      </c>
      <c r="B176">
        <f t="shared" si="13"/>
        <v>306.09639899413105</v>
      </c>
      <c r="I176">
        <f t="shared" si="12"/>
        <v>8.1541975308442249E-8</v>
      </c>
    </row>
    <row r="177" spans="1:9" x14ac:dyDescent="0.25">
      <c r="A177">
        <v>0.49980000000000002</v>
      </c>
      <c r="B177">
        <f t="shared" si="13"/>
        <v>299.80216965951399</v>
      </c>
      <c r="I177">
        <f t="shared" si="12"/>
        <v>1.4865308641951773E-7</v>
      </c>
    </row>
    <row r="178" spans="1:9" x14ac:dyDescent="0.25">
      <c r="A178">
        <v>0.49980000000000002</v>
      </c>
      <c r="B178">
        <f t="shared" si="13"/>
        <v>299.80216965951399</v>
      </c>
      <c r="I178">
        <f t="shared" si="12"/>
        <v>1.4865308641951773E-7</v>
      </c>
    </row>
    <row r="179" spans="1:9" x14ac:dyDescent="0.25">
      <c r="A179">
        <v>0.49980000000000002</v>
      </c>
      <c r="B179">
        <f t="shared" si="13"/>
        <v>299.80216965951399</v>
      </c>
      <c r="I179">
        <f t="shared" si="12"/>
        <v>1.4865308641951773E-7</v>
      </c>
    </row>
    <row r="180" spans="1:9" x14ac:dyDescent="0.25">
      <c r="A180">
        <v>0.49980000000000002</v>
      </c>
      <c r="B180">
        <f t="shared" si="13"/>
        <v>299.80216965951399</v>
      </c>
      <c r="I180">
        <f t="shared" si="12"/>
        <v>1.4865308641951773E-7</v>
      </c>
    </row>
    <row r="181" spans="1:9" x14ac:dyDescent="0.25">
      <c r="A181">
        <v>0.49990000000000001</v>
      </c>
      <c r="B181">
        <f t="shared" si="13"/>
        <v>291.82481254935766</v>
      </c>
      <c r="I181">
        <f t="shared" si="12"/>
        <v>2.3576419753055711E-7</v>
      </c>
    </row>
    <row r="182" spans="1:9" x14ac:dyDescent="0.25">
      <c r="A182">
        <v>0.49990000000000001</v>
      </c>
      <c r="B182">
        <f t="shared" si="13"/>
        <v>291.82481254935766</v>
      </c>
      <c r="I182">
        <f t="shared" si="12"/>
        <v>2.3576419753055711E-7</v>
      </c>
    </row>
    <row r="183" spans="1:9" x14ac:dyDescent="0.25">
      <c r="A183">
        <v>0.49990000000000001</v>
      </c>
      <c r="B183">
        <f t="shared" si="13"/>
        <v>291.82481254935766</v>
      </c>
      <c r="I183">
        <f t="shared" si="12"/>
        <v>2.3576419753055711E-7</v>
      </c>
    </row>
    <row r="184" spans="1:9" x14ac:dyDescent="0.25">
      <c r="A184">
        <v>0.49990000000000001</v>
      </c>
      <c r="B184">
        <f t="shared" si="13"/>
        <v>291.82481254935766</v>
      </c>
      <c r="I184">
        <f t="shared" si="12"/>
        <v>2.3576419753055711E-7</v>
      </c>
    </row>
    <row r="185" spans="1:9" x14ac:dyDescent="0.25">
      <c r="A185">
        <v>0.49990000000000001</v>
      </c>
      <c r="B185">
        <f t="shared" si="13"/>
        <v>291.82481254935766</v>
      </c>
      <c r="I185">
        <f t="shared" si="12"/>
        <v>2.3576419753055711E-7</v>
      </c>
    </row>
    <row r="186" spans="1:9" x14ac:dyDescent="0.25">
      <c r="A186">
        <v>0.5</v>
      </c>
      <c r="B186">
        <f t="shared" si="13"/>
        <v>282.30628804167429</v>
      </c>
      <c r="I186">
        <f t="shared" si="12"/>
        <v>3.4287530864159208E-7</v>
      </c>
    </row>
    <row r="187" spans="1:9" x14ac:dyDescent="0.25">
      <c r="A187">
        <v>0.5</v>
      </c>
      <c r="B187">
        <f t="shared" si="13"/>
        <v>282.30628804167429</v>
      </c>
      <c r="I187">
        <f t="shared" si="12"/>
        <v>3.4287530864159208E-7</v>
      </c>
    </row>
    <row r="188" spans="1:9" x14ac:dyDescent="0.25">
      <c r="A188">
        <v>0.5</v>
      </c>
      <c r="B188">
        <f t="shared" si="13"/>
        <v>282.30628804167429</v>
      </c>
      <c r="I188">
        <f t="shared" si="12"/>
        <v>3.4287530864159208E-7</v>
      </c>
    </row>
    <row r="189" spans="1:9" x14ac:dyDescent="0.25">
      <c r="A189">
        <v>0.5</v>
      </c>
      <c r="B189">
        <f t="shared" si="13"/>
        <v>282.30628804167429</v>
      </c>
      <c r="I189">
        <f t="shared" si="12"/>
        <v>3.4287530864159208E-7</v>
      </c>
    </row>
    <row r="190" spans="1:9" x14ac:dyDescent="0.25">
      <c r="A190">
        <v>0.5</v>
      </c>
      <c r="B190">
        <f t="shared" si="13"/>
        <v>282.30628804167429</v>
      </c>
      <c r="I190">
        <f t="shared" si="12"/>
        <v>3.4287530864159208E-7</v>
      </c>
    </row>
    <row r="191" spans="1:9" x14ac:dyDescent="0.25">
      <c r="A191">
        <v>0.50009999999999999</v>
      </c>
      <c r="B191">
        <f t="shared" si="13"/>
        <v>271.41245962842368</v>
      </c>
      <c r="I191">
        <f t="shared" si="12"/>
        <v>4.6998641975262262E-7</v>
      </c>
    </row>
    <row r="192" spans="1:9" x14ac:dyDescent="0.25">
      <c r="A192">
        <v>0.50009999999999999</v>
      </c>
      <c r="B192">
        <f t="shared" si="13"/>
        <v>271.41245962842368</v>
      </c>
      <c r="I192">
        <f t="shared" si="12"/>
        <v>4.6998641975262262E-7</v>
      </c>
    </row>
    <row r="193" spans="1:9" x14ac:dyDescent="0.25">
      <c r="A193">
        <v>0.50009999999999999</v>
      </c>
      <c r="B193">
        <f t="shared" si="13"/>
        <v>271.41245962842368</v>
      </c>
      <c r="I193">
        <f t="shared" si="12"/>
        <v>4.6998641975262262E-7</v>
      </c>
    </row>
    <row r="194" spans="1:9" x14ac:dyDescent="0.25">
      <c r="A194">
        <v>0.50009999999999999</v>
      </c>
      <c r="B194">
        <f t="shared" si="13"/>
        <v>271.41245962842368</v>
      </c>
      <c r="I194">
        <f t="shared" ref="I194:I257" si="14">(A194-$E$2)^2</f>
        <v>4.6998641975262262E-7</v>
      </c>
    </row>
    <row r="195" spans="1:9" x14ac:dyDescent="0.25">
      <c r="A195">
        <v>0.50009999999999999</v>
      </c>
      <c r="B195">
        <f t="shared" si="13"/>
        <v>271.41245962842368</v>
      </c>
      <c r="I195">
        <f t="shared" si="14"/>
        <v>4.6998641975262262E-7</v>
      </c>
    </row>
    <row r="196" spans="1:9" x14ac:dyDescent="0.25">
      <c r="A196">
        <v>0.50009999999999999</v>
      </c>
      <c r="B196">
        <f t="shared" si="13"/>
        <v>271.41245962842368</v>
      </c>
      <c r="I196">
        <f t="shared" si="14"/>
        <v>4.6998641975262262E-7</v>
      </c>
    </row>
    <row r="197" spans="1:9" x14ac:dyDescent="0.25">
      <c r="A197">
        <v>0.50019999999999998</v>
      </c>
      <c r="B197">
        <f t="shared" si="13"/>
        <v>259.32829373270101</v>
      </c>
      <c r="I197">
        <f t="shared" si="14"/>
        <v>6.170975308636488E-7</v>
      </c>
    </row>
    <row r="198" spans="1:9" x14ac:dyDescent="0.25">
      <c r="A198">
        <v>0.50019999999999998</v>
      </c>
      <c r="B198">
        <f t="shared" si="13"/>
        <v>259.32829373270101</v>
      </c>
      <c r="I198">
        <f t="shared" si="14"/>
        <v>6.170975308636488E-7</v>
      </c>
    </row>
    <row r="199" spans="1:9" x14ac:dyDescent="0.25">
      <c r="A199">
        <v>0.50019999999999998</v>
      </c>
      <c r="B199">
        <f t="shared" si="13"/>
        <v>259.32829373270101</v>
      </c>
      <c r="I199">
        <f t="shared" si="14"/>
        <v>6.170975308636488E-7</v>
      </c>
    </row>
    <row r="200" spans="1:9" x14ac:dyDescent="0.25">
      <c r="A200">
        <v>0.50019999999999998</v>
      </c>
      <c r="B200">
        <f t="shared" si="13"/>
        <v>259.32829373270101</v>
      </c>
      <c r="I200">
        <f t="shared" si="14"/>
        <v>6.170975308636488E-7</v>
      </c>
    </row>
    <row r="201" spans="1:9" x14ac:dyDescent="0.25">
      <c r="A201">
        <v>0.50019999999999998</v>
      </c>
      <c r="B201">
        <f t="shared" si="13"/>
        <v>259.32829373270101</v>
      </c>
      <c r="I201">
        <f t="shared" si="14"/>
        <v>6.170975308636488E-7</v>
      </c>
    </row>
    <row r="202" spans="1:9" x14ac:dyDescent="0.25">
      <c r="A202">
        <v>0.50019999999999998</v>
      </c>
      <c r="B202">
        <f t="shared" si="13"/>
        <v>259.32829373270101</v>
      </c>
      <c r="I202">
        <f t="shared" si="14"/>
        <v>6.170975308636488E-7</v>
      </c>
    </row>
    <row r="203" spans="1:9" x14ac:dyDescent="0.25">
      <c r="A203">
        <v>0.50019999999999998</v>
      </c>
      <c r="B203">
        <f t="shared" si="13"/>
        <v>259.32829373270101</v>
      </c>
      <c r="I203">
        <f t="shared" si="14"/>
        <v>6.170975308636488E-7</v>
      </c>
    </row>
    <row r="204" spans="1:9" x14ac:dyDescent="0.25">
      <c r="A204">
        <v>0.50019999999999998</v>
      </c>
      <c r="B204">
        <f t="shared" si="13"/>
        <v>259.32829373270101</v>
      </c>
      <c r="I204">
        <f t="shared" si="14"/>
        <v>6.170975308636488E-7</v>
      </c>
    </row>
    <row r="205" spans="1:9" x14ac:dyDescent="0.25">
      <c r="A205">
        <v>0.50029999999999997</v>
      </c>
      <c r="B205">
        <f t="shared" si="13"/>
        <v>246.25265244803467</v>
      </c>
      <c r="I205">
        <f t="shared" si="14"/>
        <v>7.8420864197467049E-7</v>
      </c>
    </row>
    <row r="206" spans="1:9" x14ac:dyDescent="0.25">
      <c r="A206">
        <v>0.50029999999999997</v>
      </c>
      <c r="B206">
        <f t="shared" si="13"/>
        <v>246.25265244803467</v>
      </c>
      <c r="I206">
        <f t="shared" si="14"/>
        <v>7.8420864197467049E-7</v>
      </c>
    </row>
    <row r="207" spans="1:9" x14ac:dyDescent="0.25">
      <c r="A207">
        <v>0.50029999999999997</v>
      </c>
      <c r="B207">
        <f t="shared" si="13"/>
        <v>246.25265244803467</v>
      </c>
      <c r="I207">
        <f t="shared" si="14"/>
        <v>7.8420864197467049E-7</v>
      </c>
    </row>
    <row r="208" spans="1:9" x14ac:dyDescent="0.25">
      <c r="A208">
        <v>0.50029999999999997</v>
      </c>
      <c r="B208">
        <f t="shared" si="13"/>
        <v>246.25265244803467</v>
      </c>
      <c r="I208">
        <f t="shared" si="14"/>
        <v>7.8420864197467049E-7</v>
      </c>
    </row>
    <row r="209" spans="1:9" x14ac:dyDescent="0.25">
      <c r="A209">
        <v>0.50029999999999997</v>
      </c>
      <c r="B209">
        <f t="shared" si="13"/>
        <v>246.25265244803467</v>
      </c>
      <c r="I209">
        <f t="shared" si="14"/>
        <v>7.8420864197467049E-7</v>
      </c>
    </row>
    <row r="210" spans="1:9" x14ac:dyDescent="0.25">
      <c r="A210">
        <v>0.50029999999999997</v>
      </c>
      <c r="B210">
        <f t="shared" si="13"/>
        <v>246.25265244803467</v>
      </c>
      <c r="I210">
        <f t="shared" si="14"/>
        <v>7.8420864197467049E-7</v>
      </c>
    </row>
    <row r="211" spans="1:9" x14ac:dyDescent="0.25">
      <c r="A211">
        <v>0.50029999999999997</v>
      </c>
      <c r="B211">
        <f t="shared" si="13"/>
        <v>246.25265244803467</v>
      </c>
      <c r="I211">
        <f t="shared" si="14"/>
        <v>7.8420864197467049E-7</v>
      </c>
    </row>
    <row r="212" spans="1:9" x14ac:dyDescent="0.25">
      <c r="A212">
        <v>0.50039999999999996</v>
      </c>
      <c r="B212">
        <f t="shared" si="13"/>
        <v>232.39288330606144</v>
      </c>
      <c r="I212">
        <f t="shared" si="14"/>
        <v>9.7131975308568786E-7</v>
      </c>
    </row>
    <row r="213" spans="1:9" x14ac:dyDescent="0.25">
      <c r="A213">
        <v>0.50039999999999996</v>
      </c>
      <c r="B213">
        <f t="shared" si="13"/>
        <v>232.39288330606144</v>
      </c>
      <c r="I213">
        <f t="shared" si="14"/>
        <v>9.7131975308568786E-7</v>
      </c>
    </row>
    <row r="214" spans="1:9" x14ac:dyDescent="0.25">
      <c r="A214">
        <v>0.50039999999999996</v>
      </c>
      <c r="B214">
        <f t="shared" si="13"/>
        <v>232.39288330606144</v>
      </c>
      <c r="I214">
        <f t="shared" si="14"/>
        <v>9.7131975308568786E-7</v>
      </c>
    </row>
    <row r="215" spans="1:9" x14ac:dyDescent="0.25">
      <c r="A215">
        <v>0.50049999999999994</v>
      </c>
      <c r="B215">
        <f t="shared" si="13"/>
        <v>217.95941027375869</v>
      </c>
      <c r="I215">
        <f t="shared" si="14"/>
        <v>1.1784308641967009E-6</v>
      </c>
    </row>
    <row r="216" spans="1:9" x14ac:dyDescent="0.25">
      <c r="A216">
        <v>0.50049999999999994</v>
      </c>
      <c r="B216">
        <f t="shared" si="13"/>
        <v>217.95941027375869</v>
      </c>
      <c r="I216">
        <f t="shared" si="14"/>
        <v>1.1784308641967009E-6</v>
      </c>
    </row>
    <row r="217" spans="1:9" x14ac:dyDescent="0.25">
      <c r="A217">
        <v>0.50049999999999994</v>
      </c>
      <c r="B217">
        <f t="shared" si="13"/>
        <v>217.95941027375869</v>
      </c>
      <c r="I217">
        <f t="shared" si="14"/>
        <v>1.1784308641967009E-6</v>
      </c>
    </row>
    <row r="218" spans="1:9" x14ac:dyDescent="0.25">
      <c r="A218">
        <v>0.50049999999999994</v>
      </c>
      <c r="B218">
        <f t="shared" si="13"/>
        <v>217.95941027375869</v>
      </c>
      <c r="I218">
        <f t="shared" si="14"/>
        <v>1.1784308641967009E-6</v>
      </c>
    </row>
    <row r="219" spans="1:9" x14ac:dyDescent="0.25">
      <c r="A219">
        <v>0.50049999999999994</v>
      </c>
      <c r="B219">
        <f t="shared" ref="B219:B270" si="15">EXP(-((A219-$E$2)^2)/(2*$E$4^2))/(SQRT(PI() * 2)*$E$4)</f>
        <v>217.95941027375869</v>
      </c>
      <c r="I219">
        <f t="shared" si="14"/>
        <v>1.1784308641967009E-6</v>
      </c>
    </row>
    <row r="220" spans="1:9" x14ac:dyDescent="0.25">
      <c r="A220">
        <v>0.50049999999999994</v>
      </c>
      <c r="B220">
        <f t="shared" si="15"/>
        <v>217.95941027375869</v>
      </c>
      <c r="I220">
        <f t="shared" si="14"/>
        <v>1.1784308641967009E-6</v>
      </c>
    </row>
    <row r="221" spans="1:9" x14ac:dyDescent="0.25">
      <c r="A221">
        <v>0.50060000000000004</v>
      </c>
      <c r="B221">
        <f t="shared" si="15"/>
        <v>203.16052046907157</v>
      </c>
      <c r="I221">
        <f t="shared" si="14"/>
        <v>1.4055419753079725E-6</v>
      </c>
    </row>
    <row r="222" spans="1:9" x14ac:dyDescent="0.25">
      <c r="A222">
        <v>0.50060000000000004</v>
      </c>
      <c r="B222">
        <f t="shared" si="15"/>
        <v>203.16052046907157</v>
      </c>
      <c r="I222">
        <f t="shared" si="14"/>
        <v>1.4055419753079725E-6</v>
      </c>
    </row>
    <row r="223" spans="1:9" x14ac:dyDescent="0.25">
      <c r="A223">
        <v>0.50070000000000003</v>
      </c>
      <c r="B223">
        <f t="shared" si="15"/>
        <v>188.19752255106357</v>
      </c>
      <c r="I223">
        <f t="shared" si="14"/>
        <v>1.652653086418999E-6</v>
      </c>
    </row>
    <row r="224" spans="1:9" x14ac:dyDescent="0.25">
      <c r="A224">
        <v>0.50070000000000003</v>
      </c>
      <c r="B224">
        <f t="shared" si="15"/>
        <v>188.19752255106357</v>
      </c>
      <c r="I224">
        <f t="shared" si="14"/>
        <v>1.652653086418999E-6</v>
      </c>
    </row>
    <row r="225" spans="1:9" x14ac:dyDescent="0.25">
      <c r="A225">
        <v>0.50070000000000003</v>
      </c>
      <c r="B225">
        <f t="shared" si="15"/>
        <v>188.19752255106357</v>
      </c>
      <c r="I225">
        <f t="shared" si="14"/>
        <v>1.652653086418999E-6</v>
      </c>
    </row>
    <row r="226" spans="1:9" x14ac:dyDescent="0.25">
      <c r="A226">
        <v>0.50080000000000002</v>
      </c>
      <c r="B226">
        <f t="shared" si="15"/>
        <v>173.2604268508652</v>
      </c>
      <c r="I226">
        <f t="shared" si="14"/>
        <v>1.919764197530021E-6</v>
      </c>
    </row>
    <row r="227" spans="1:9" x14ac:dyDescent="0.25">
      <c r="A227">
        <v>0.50080000000000002</v>
      </c>
      <c r="B227">
        <f t="shared" si="15"/>
        <v>173.2604268508652</v>
      </c>
      <c r="I227">
        <f t="shared" si="14"/>
        <v>1.919764197530021E-6</v>
      </c>
    </row>
    <row r="228" spans="1:9" x14ac:dyDescent="0.25">
      <c r="A228">
        <v>0.50080000000000002</v>
      </c>
      <c r="B228">
        <f t="shared" si="15"/>
        <v>173.2604268508652</v>
      </c>
      <c r="I228">
        <f t="shared" si="14"/>
        <v>1.919764197530021E-6</v>
      </c>
    </row>
    <row r="229" spans="1:9" x14ac:dyDescent="0.25">
      <c r="A229">
        <v>0.50080000000000002</v>
      </c>
      <c r="B229">
        <f t="shared" si="15"/>
        <v>173.2604268508652</v>
      </c>
      <c r="I229">
        <f t="shared" si="14"/>
        <v>1.919764197530021E-6</v>
      </c>
    </row>
    <row r="230" spans="1:9" x14ac:dyDescent="0.25">
      <c r="A230">
        <v>0.50080000000000002</v>
      </c>
      <c r="B230">
        <f t="shared" si="15"/>
        <v>173.2604268508652</v>
      </c>
      <c r="I230">
        <f t="shared" si="14"/>
        <v>1.919764197530021E-6</v>
      </c>
    </row>
    <row r="231" spans="1:9" x14ac:dyDescent="0.25">
      <c r="A231">
        <v>0.50090000000000001</v>
      </c>
      <c r="B231">
        <f t="shared" si="15"/>
        <v>158.52426588383625</v>
      </c>
      <c r="I231">
        <f t="shared" si="14"/>
        <v>2.2068753086410386E-6</v>
      </c>
    </row>
    <row r="232" spans="1:9" x14ac:dyDescent="0.25">
      <c r="A232">
        <v>0.50090000000000001</v>
      </c>
      <c r="B232">
        <f t="shared" si="15"/>
        <v>158.52426588383625</v>
      </c>
      <c r="I232">
        <f t="shared" si="14"/>
        <v>2.2068753086410386E-6</v>
      </c>
    </row>
    <row r="233" spans="1:9" x14ac:dyDescent="0.25">
      <c r="A233">
        <v>0.50090000000000001</v>
      </c>
      <c r="B233">
        <f t="shared" si="15"/>
        <v>158.52426588383625</v>
      </c>
      <c r="I233">
        <f t="shared" si="14"/>
        <v>2.2068753086410386E-6</v>
      </c>
    </row>
    <row r="234" spans="1:9" x14ac:dyDescent="0.25">
      <c r="A234">
        <v>0.50090000000000001</v>
      </c>
      <c r="B234">
        <f t="shared" si="15"/>
        <v>158.52426588383625</v>
      </c>
      <c r="I234">
        <f t="shared" si="14"/>
        <v>2.2068753086410386E-6</v>
      </c>
    </row>
    <row r="235" spans="1:9" x14ac:dyDescent="0.25">
      <c r="A235">
        <v>0.50090000000000001</v>
      </c>
      <c r="B235">
        <f t="shared" si="15"/>
        <v>158.52426588383625</v>
      </c>
      <c r="I235">
        <f t="shared" si="14"/>
        <v>2.2068753086410386E-6</v>
      </c>
    </row>
    <row r="236" spans="1:9" x14ac:dyDescent="0.25">
      <c r="A236">
        <v>0.50090000000000001</v>
      </c>
      <c r="B236">
        <f t="shared" si="15"/>
        <v>158.52426588383625</v>
      </c>
      <c r="I236">
        <f t="shared" si="14"/>
        <v>2.2068753086410386E-6</v>
      </c>
    </row>
    <row r="237" spans="1:9" x14ac:dyDescent="0.25">
      <c r="A237">
        <v>0.50090000000000001</v>
      </c>
      <c r="B237">
        <f t="shared" si="15"/>
        <v>158.52426588383625</v>
      </c>
      <c r="I237">
        <f t="shared" si="14"/>
        <v>2.2068753086410386E-6</v>
      </c>
    </row>
    <row r="238" spans="1:9" x14ac:dyDescent="0.25">
      <c r="A238">
        <v>0.50090000000000001</v>
      </c>
      <c r="B238">
        <f t="shared" si="15"/>
        <v>158.52426588383625</v>
      </c>
      <c r="I238">
        <f t="shared" si="14"/>
        <v>2.2068753086410386E-6</v>
      </c>
    </row>
    <row r="239" spans="1:9" x14ac:dyDescent="0.25">
      <c r="A239">
        <v>0.50109999999999999</v>
      </c>
      <c r="B239">
        <f t="shared" si="15"/>
        <v>130.26302824903638</v>
      </c>
      <c r="I239">
        <f t="shared" si="14"/>
        <v>2.8410975308630604E-6</v>
      </c>
    </row>
    <row r="240" spans="1:9" x14ac:dyDescent="0.25">
      <c r="A240">
        <v>0.50109999999999999</v>
      </c>
      <c r="B240">
        <f t="shared" si="15"/>
        <v>130.26302824903638</v>
      </c>
      <c r="I240">
        <f t="shared" si="14"/>
        <v>2.8410975308630604E-6</v>
      </c>
    </row>
    <row r="241" spans="1:9" x14ac:dyDescent="0.25">
      <c r="A241">
        <v>0.50119999999999998</v>
      </c>
      <c r="B241">
        <f t="shared" si="15"/>
        <v>116.99039810344583</v>
      </c>
      <c r="I241">
        <f t="shared" si="14"/>
        <v>3.1882086419740647E-6</v>
      </c>
    </row>
    <row r="242" spans="1:9" x14ac:dyDescent="0.25">
      <c r="A242">
        <v>0.50119999999999998</v>
      </c>
      <c r="B242">
        <f t="shared" si="15"/>
        <v>116.99039810344583</v>
      </c>
      <c r="I242">
        <f t="shared" si="14"/>
        <v>3.1882086419740647E-6</v>
      </c>
    </row>
    <row r="243" spans="1:9" x14ac:dyDescent="0.25">
      <c r="A243">
        <v>0.50119999999999998</v>
      </c>
      <c r="B243">
        <f t="shared" si="15"/>
        <v>116.99039810344583</v>
      </c>
      <c r="I243">
        <f t="shared" si="14"/>
        <v>3.1882086419740647E-6</v>
      </c>
    </row>
    <row r="244" spans="1:9" x14ac:dyDescent="0.25">
      <c r="A244">
        <v>0.50119999999999998</v>
      </c>
      <c r="B244">
        <f t="shared" si="15"/>
        <v>116.99039810344583</v>
      </c>
      <c r="I244">
        <f t="shared" si="14"/>
        <v>3.1882086419740647E-6</v>
      </c>
    </row>
    <row r="245" spans="1:9" x14ac:dyDescent="0.25">
      <c r="A245">
        <v>0.50119999999999998</v>
      </c>
      <c r="B245">
        <f t="shared" si="15"/>
        <v>116.99039810344583</v>
      </c>
      <c r="I245">
        <f t="shared" si="14"/>
        <v>3.1882086419740647E-6</v>
      </c>
    </row>
    <row r="246" spans="1:9" x14ac:dyDescent="0.25">
      <c r="A246">
        <v>0.50129999999999997</v>
      </c>
      <c r="B246">
        <f t="shared" si="15"/>
        <v>104.4215559656668</v>
      </c>
      <c r="I246">
        <f t="shared" si="14"/>
        <v>3.5553197530850646E-6</v>
      </c>
    </row>
    <row r="247" spans="1:9" x14ac:dyDescent="0.25">
      <c r="A247">
        <v>0.50129999999999997</v>
      </c>
      <c r="B247">
        <f t="shared" si="15"/>
        <v>104.4215559656668</v>
      </c>
      <c r="I247">
        <f t="shared" si="14"/>
        <v>3.5553197530850646E-6</v>
      </c>
    </row>
    <row r="248" spans="1:9" x14ac:dyDescent="0.25">
      <c r="A248">
        <v>0.50129999999999997</v>
      </c>
      <c r="B248">
        <f t="shared" si="15"/>
        <v>104.4215559656668</v>
      </c>
      <c r="I248">
        <f t="shared" si="14"/>
        <v>3.5553197530850646E-6</v>
      </c>
    </row>
    <row r="249" spans="1:9" x14ac:dyDescent="0.25">
      <c r="A249">
        <v>0.50129999999999997</v>
      </c>
      <c r="B249">
        <f t="shared" si="15"/>
        <v>104.4215559656668</v>
      </c>
      <c r="I249">
        <f t="shared" si="14"/>
        <v>3.5553197530850646E-6</v>
      </c>
    </row>
    <row r="250" spans="1:9" x14ac:dyDescent="0.25">
      <c r="A250">
        <v>0.50129999999999997</v>
      </c>
      <c r="B250">
        <f t="shared" si="15"/>
        <v>104.4215559656668</v>
      </c>
      <c r="I250">
        <f t="shared" si="14"/>
        <v>3.5553197530850646E-6</v>
      </c>
    </row>
    <row r="251" spans="1:9" x14ac:dyDescent="0.25">
      <c r="A251">
        <v>0.50129999999999997</v>
      </c>
      <c r="B251">
        <f t="shared" si="15"/>
        <v>104.4215559656668</v>
      </c>
      <c r="I251">
        <f t="shared" si="14"/>
        <v>3.5553197530850646E-6</v>
      </c>
    </row>
    <row r="252" spans="1:9" x14ac:dyDescent="0.25">
      <c r="A252">
        <v>0.50129999999999997</v>
      </c>
      <c r="B252">
        <f t="shared" si="15"/>
        <v>104.4215559656668</v>
      </c>
      <c r="I252">
        <f t="shared" si="14"/>
        <v>3.5553197530850646E-6</v>
      </c>
    </row>
    <row r="253" spans="1:9" x14ac:dyDescent="0.25">
      <c r="A253">
        <v>0.50139999999999996</v>
      </c>
      <c r="B253">
        <f t="shared" si="15"/>
        <v>92.627724312925722</v>
      </c>
      <c r="I253">
        <f t="shared" si="14"/>
        <v>3.9424308641960601E-6</v>
      </c>
    </row>
    <row r="254" spans="1:9" x14ac:dyDescent="0.25">
      <c r="A254">
        <v>0.50139999999999996</v>
      </c>
      <c r="B254">
        <f t="shared" si="15"/>
        <v>92.627724312925722</v>
      </c>
      <c r="I254">
        <f t="shared" si="14"/>
        <v>3.9424308641960601E-6</v>
      </c>
    </row>
    <row r="255" spans="1:9" x14ac:dyDescent="0.25">
      <c r="A255">
        <v>0.50139999999999996</v>
      </c>
      <c r="I255">
        <f t="shared" si="14"/>
        <v>3.9424308641960601E-6</v>
      </c>
    </row>
    <row r="256" spans="1:9" x14ac:dyDescent="0.25">
      <c r="A256">
        <v>0.50139999999999996</v>
      </c>
      <c r="I256">
        <f t="shared" si="14"/>
        <v>3.9424308641960601E-6</v>
      </c>
    </row>
    <row r="257" spans="1:9" x14ac:dyDescent="0.25">
      <c r="A257">
        <v>0.50139999999999996</v>
      </c>
      <c r="I257">
        <f t="shared" si="14"/>
        <v>3.9424308641960601E-6</v>
      </c>
    </row>
    <row r="258" spans="1:9" x14ac:dyDescent="0.25">
      <c r="A258">
        <v>0.50139999999999996</v>
      </c>
      <c r="I258">
        <f t="shared" ref="I258:I270" si="16">(A258-$E$2)^2</f>
        <v>3.9424308641960601E-6</v>
      </c>
    </row>
    <row r="259" spans="1:9" x14ac:dyDescent="0.25">
      <c r="A259">
        <v>0.50139999999999996</v>
      </c>
      <c r="I259">
        <f t="shared" si="16"/>
        <v>3.9424308641960601E-6</v>
      </c>
    </row>
    <row r="260" spans="1:9" x14ac:dyDescent="0.25">
      <c r="A260">
        <v>0.50149999999999995</v>
      </c>
      <c r="I260">
        <f t="shared" si="16"/>
        <v>4.3495419753070511E-6</v>
      </c>
    </row>
    <row r="261" spans="1:9" x14ac:dyDescent="0.25">
      <c r="A261">
        <v>0.50190000000000001</v>
      </c>
      <c r="I261">
        <f t="shared" si="16"/>
        <v>6.1779864197515231E-6</v>
      </c>
    </row>
    <row r="262" spans="1:9" x14ac:dyDescent="0.25">
      <c r="A262">
        <v>0.50190000000000001</v>
      </c>
      <c r="I262">
        <f t="shared" si="16"/>
        <v>6.1779864197515231E-6</v>
      </c>
    </row>
    <row r="263" spans="1:9" x14ac:dyDescent="0.25">
      <c r="A263">
        <v>0.50209999999999999</v>
      </c>
      <c r="I263">
        <f t="shared" si="16"/>
        <v>7.2122086419735014E-6</v>
      </c>
    </row>
    <row r="264" spans="1:9" x14ac:dyDescent="0.25">
      <c r="A264">
        <v>0.50209999999999999</v>
      </c>
      <c r="I264">
        <f t="shared" si="16"/>
        <v>7.2122086419735014E-6</v>
      </c>
    </row>
    <row r="265" spans="1:9" x14ac:dyDescent="0.25">
      <c r="A265">
        <v>0.50209999999999999</v>
      </c>
      <c r="I265">
        <f t="shared" si="16"/>
        <v>7.2122086419735014E-6</v>
      </c>
    </row>
    <row r="266" spans="1:9" x14ac:dyDescent="0.25">
      <c r="A266">
        <v>0.50219999999999998</v>
      </c>
      <c r="I266">
        <f t="shared" si="16"/>
        <v>7.7593197530844834E-6</v>
      </c>
    </row>
    <row r="267" spans="1:9" x14ac:dyDescent="0.25">
      <c r="A267">
        <v>0.50219999999999998</v>
      </c>
      <c r="I267">
        <f t="shared" si="16"/>
        <v>7.7593197530844834E-6</v>
      </c>
    </row>
    <row r="268" spans="1:9" x14ac:dyDescent="0.25">
      <c r="A268">
        <v>0.50349999999999995</v>
      </c>
      <c r="I268">
        <f t="shared" si="16"/>
        <v>1.6691764197527761E-5</v>
      </c>
    </row>
    <row r="269" spans="1:9" x14ac:dyDescent="0.25">
      <c r="A269">
        <v>0.50409999999999999</v>
      </c>
      <c r="I269">
        <f t="shared" si="16"/>
        <v>2.1954430864194394E-5</v>
      </c>
    </row>
    <row r="270" spans="1:9" x14ac:dyDescent="0.25">
      <c r="A270">
        <v>0.50460000000000005</v>
      </c>
      <c r="I270">
        <f>(A270-$E$2)^2</f>
        <v>2.6889986419750196E-5</v>
      </c>
    </row>
  </sheetData>
  <sortState xmlns:xlrd2="http://schemas.microsoft.com/office/spreadsheetml/2017/richdata2" ref="A1:B270">
    <sortCondition ref="A1:A27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2021-09-02T16:20:21Z</dcterms:created>
  <dcterms:modified xsi:type="dcterms:W3CDTF">2021-09-02T20:13:09Z</dcterms:modified>
</cp:coreProperties>
</file>