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сений В Гисич\Documents\Top Secret\МФТИ\Лабы\"/>
    </mc:Choice>
  </mc:AlternateContent>
  <xr:revisionPtr revIDLastSave="0" documentId="8_{D3CA3534-0625-465B-8935-2BF50CBEEBDF}" xr6:coauthVersionLast="47" xr6:coauthVersionMax="47" xr10:uidLastSave="{00000000-0000-0000-0000-000000000000}"/>
  <bookViews>
    <workbookView xWindow="-120" yWindow="-120" windowWidth="29040" windowHeight="15840" xr2:uid="{2F068877-6128-4E09-8798-615427248D1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T16" i="1"/>
  <c r="U16" i="1"/>
  <c r="T17" i="1"/>
  <c r="U17" i="1"/>
  <c r="X1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V15" i="1"/>
  <c r="V3" i="1"/>
  <c r="V4" i="1"/>
  <c r="V5" i="1"/>
  <c r="V6" i="1"/>
  <c r="V7" i="1"/>
  <c r="V8" i="1"/>
  <c r="V9" i="1"/>
  <c r="V10" i="1"/>
  <c r="V11" i="1"/>
  <c r="V12" i="1"/>
  <c r="V13" i="1"/>
  <c r="V14" i="1"/>
  <c r="V2" i="1"/>
  <c r="K14" i="1"/>
  <c r="M5" i="1" s="1"/>
  <c r="J14" i="1"/>
  <c r="L4" i="1" s="1"/>
  <c r="E3" i="1"/>
  <c r="G3" i="1"/>
  <c r="F3" i="1"/>
  <c r="C2" i="1"/>
  <c r="G4" i="1" s="1"/>
  <c r="C3" i="1"/>
  <c r="G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E4" i="1"/>
  <c r="E5" i="1"/>
  <c r="E6" i="1"/>
  <c r="F4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  <c r="F2" i="1" s="1"/>
  <c r="H2" i="1" s="1"/>
  <c r="V17" i="1" l="1"/>
  <c r="W17" i="1"/>
  <c r="W16" i="1"/>
  <c r="I2" i="1"/>
  <c r="M8" i="1"/>
  <c r="M7" i="1"/>
  <c r="M11" i="1"/>
  <c r="M6" i="1"/>
  <c r="M12" i="1"/>
  <c r="M10" i="1"/>
  <c r="M4" i="1"/>
  <c r="L10" i="1"/>
  <c r="L11" i="1"/>
  <c r="L6" i="1"/>
  <c r="L7" i="1"/>
  <c r="L3" i="1"/>
  <c r="L12" i="1"/>
  <c r="L9" i="1"/>
  <c r="L5" i="1"/>
  <c r="L8" i="1"/>
  <c r="M3" i="1"/>
  <c r="M9" i="1"/>
  <c r="Y2" i="1" l="1"/>
  <c r="M14" i="1"/>
  <c r="O3" i="1" s="1"/>
  <c r="Q3" i="1" s="1"/>
  <c r="S3" i="1" s="1"/>
  <c r="L14" i="1"/>
  <c r="N3" i="1" s="1"/>
  <c r="P3" i="1" s="1"/>
  <c r="R3" i="1" s="1"/>
  <c r="Z2" i="1" l="1"/>
  <c r="AB2" i="1" l="1"/>
  <c r="AC2" i="1" s="1"/>
</calcChain>
</file>

<file path=xl/sharedStrings.xml><?xml version="1.0" encoding="utf-8"?>
<sst xmlns="http://schemas.openxmlformats.org/spreadsheetml/2006/main" count="25" uniqueCount="21">
  <si>
    <t>P</t>
  </si>
  <si>
    <t>Δl</t>
  </si>
  <si>
    <t>P*l</t>
  </si>
  <si>
    <t>p^2</t>
  </si>
  <si>
    <t>k =</t>
  </si>
  <si>
    <t>P(k)</t>
  </si>
  <si>
    <t>l^2</t>
  </si>
  <si>
    <t>a</t>
  </si>
  <si>
    <t>b</t>
  </si>
  <si>
    <t>da</t>
  </si>
  <si>
    <t>db</t>
  </si>
  <si>
    <t>P(a)</t>
  </si>
  <si>
    <t>P(b)</t>
  </si>
  <si>
    <t>y</t>
  </si>
  <si>
    <t>p</t>
  </si>
  <si>
    <t>p*y</t>
  </si>
  <si>
    <t>y^2</t>
  </si>
  <si>
    <t>k</t>
  </si>
  <si>
    <t>E</t>
  </si>
  <si>
    <t>de</t>
  </si>
  <si>
    <t>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</si>
</sst>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0" xfId="0" applyNumberFormat="1"/>
    <xf numFmtId="2" fontId="0" fillId="0" borderId="0" xfId="0" applyNumberForma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7208-E72A-4951-9850-DF68BB9FD678}">
  <dimension ref="A1:AC56"/>
  <sheetViews>
    <sheetView tabSelected="1" topLeftCell="B1" zoomScaleNormal="100" workbookViewId="0">
      <selection activeCell="Z16" sqref="Z16"/>
    </sheetView>
  </sheetViews>
  <sheetFormatPr defaultRowHeight="15" x14ac:dyDescent="0.25"/>
  <cols>
    <col min="23" max="23" width="11" bestFit="1" customWidth="1"/>
    <col min="27" max="27" width="11" bestFit="1" customWidth="1"/>
    <col min="28" max="28" width="12" bestFit="1" customWidth="1"/>
  </cols>
  <sheetData>
    <row r="1" spans="1:29" ht="15.75" thickBot="1" x14ac:dyDescent="0.3">
      <c r="A1" t="s">
        <v>0</v>
      </c>
      <c r="B1" s="1" t="s">
        <v>1</v>
      </c>
      <c r="C1" t="s">
        <v>6</v>
      </c>
      <c r="D1" t="s">
        <v>2</v>
      </c>
      <c r="E1" t="s">
        <v>3</v>
      </c>
      <c r="H1" t="s">
        <v>4</v>
      </c>
      <c r="I1" t="s">
        <v>5</v>
      </c>
      <c r="T1" t="s">
        <v>13</v>
      </c>
      <c r="U1" t="s">
        <v>14</v>
      </c>
      <c r="V1" t="s">
        <v>15</v>
      </c>
      <c r="W1" t="s">
        <v>16</v>
      </c>
      <c r="X1" t="s">
        <v>3</v>
      </c>
      <c r="Y1" t="s">
        <v>17</v>
      </c>
      <c r="Z1" t="s">
        <v>5</v>
      </c>
      <c r="AA1" t="s">
        <v>18</v>
      </c>
      <c r="AB1" t="s">
        <v>19</v>
      </c>
      <c r="AC1" s="1" t="s">
        <v>20</v>
      </c>
    </row>
    <row r="2" spans="1:29" x14ac:dyDescent="0.25">
      <c r="A2">
        <v>6.85</v>
      </c>
      <c r="B2">
        <v>0.84</v>
      </c>
      <c r="C2">
        <f>B2^2</f>
        <v>0.70559999999999989</v>
      </c>
      <c r="D2">
        <f>A2*B2</f>
        <v>5.7539999999999996</v>
      </c>
      <c r="E2">
        <f>A2^2</f>
        <v>46.922499999999992</v>
      </c>
      <c r="F2">
        <f>SUM(D2:D56)</f>
        <v>1535.1895</v>
      </c>
      <c r="G2">
        <f>SUM(C2:C56)</f>
        <v>124.97479999999999</v>
      </c>
      <c r="H2">
        <f>(55*F2-F3*G3)/(55*G2-G3^2)</f>
        <v>17.547565021061551</v>
      </c>
      <c r="I2" t="e">
        <f>SQRT((F4/G4 - H2^2)/54)</f>
        <v>#NUM!</v>
      </c>
      <c r="J2" t="s">
        <v>7</v>
      </c>
      <c r="K2" t="s">
        <v>8</v>
      </c>
      <c r="N2" t="s">
        <v>9</v>
      </c>
      <c r="O2" t="s">
        <v>10</v>
      </c>
      <c r="R2" t="s">
        <v>11</v>
      </c>
      <c r="S2" t="s">
        <v>12</v>
      </c>
      <c r="T2" s="2">
        <v>1.29E-2</v>
      </c>
      <c r="U2" s="3">
        <v>4.7</v>
      </c>
      <c r="V2">
        <f>T2*U2</f>
        <v>6.0630000000000003E-2</v>
      </c>
      <c r="W2">
        <f>T2^2</f>
        <v>1.6641E-4</v>
      </c>
      <c r="X2">
        <f>U2^2</f>
        <v>22.090000000000003</v>
      </c>
      <c r="Y2">
        <f>(14*V17-U17*T17)/(14*W17-T17^2)</f>
        <v>412.33504615126344</v>
      </c>
      <c r="Z2">
        <f>SQRT((U16/T16 - Y2)^2/13)</f>
        <v>1.9589840626482802</v>
      </c>
      <c r="AA2" s="8">
        <f>Y2*(0.5)^3/(4*(AA3/100)*(AA4/100)^3)</f>
        <v>9326577905.6984196</v>
      </c>
      <c r="AB2" s="8">
        <f>SQRT(3*(0.05/50)^2+(Z2/Y2)^2+(AB3/AA3)^2+3*(AB4/AA4)^2)*AA2</f>
        <v>210010047.40628183</v>
      </c>
      <c r="AC2" s="9">
        <f>AB2/AA2</f>
        <v>2.2517374489304205E-2</v>
      </c>
    </row>
    <row r="3" spans="1:29" x14ac:dyDescent="0.25">
      <c r="A3">
        <v>9.25</v>
      </c>
      <c r="B3">
        <v>0.99</v>
      </c>
      <c r="C3">
        <f t="shared" ref="C3:C56" si="0">B3^2</f>
        <v>0.98009999999999997</v>
      </c>
      <c r="D3">
        <f t="shared" ref="D3:D56" si="1">A3*B3</f>
        <v>9.1575000000000006</v>
      </c>
      <c r="E3">
        <f>A3^2</f>
        <v>85.5625</v>
      </c>
      <c r="F3">
        <f>SUM(A2:A56)</f>
        <v>961.29000000000019</v>
      </c>
      <c r="G3">
        <f>SUM(B2:B56)</f>
        <v>80.42</v>
      </c>
      <c r="J3">
        <v>2.19</v>
      </c>
      <c r="K3">
        <v>0.4</v>
      </c>
      <c r="L3">
        <f>(J3-$J$14)^2</f>
        <v>2.2500000000000373E-4</v>
      </c>
      <c r="M3">
        <f>(K3-$K$14)^2</f>
        <v>1.0000000000001128E-6</v>
      </c>
      <c r="N3">
        <f>SQRT(L14/9)</f>
        <v>1.4337208778404435E-2</v>
      </c>
      <c r="O3">
        <f>SQRT(M14/9)</f>
        <v>3.1622776601683824E-3</v>
      </c>
      <c r="P3">
        <f>N3/SQRT(10)</f>
        <v>4.5338235029118322E-3</v>
      </c>
      <c r="Q3">
        <f>O3/SQRT(10)</f>
        <v>1.0000000000000009E-3</v>
      </c>
      <c r="R3">
        <f>SQRT(P3^2+0.005^2)</f>
        <v>6.7494855771055417E-3</v>
      </c>
      <c r="S3">
        <f>SQRT(Q3^2+0.005^2)</f>
        <v>5.0990195135927853E-3</v>
      </c>
      <c r="T3" s="4">
        <v>2.3800000000000002E-2</v>
      </c>
      <c r="U3" s="5">
        <v>9.6999999999999993</v>
      </c>
      <c r="V3">
        <f t="shared" ref="V3:V14" si="2">T3*U3</f>
        <v>0.23086000000000001</v>
      </c>
      <c r="W3">
        <f t="shared" ref="W3:W15" si="3">T3^2</f>
        <v>5.6644000000000009E-4</v>
      </c>
      <c r="X3">
        <f t="shared" ref="X3:X15" si="4">U3^2</f>
        <v>94.089999999999989</v>
      </c>
      <c r="Z3" t="s">
        <v>7</v>
      </c>
      <c r="AA3">
        <v>2.1749999999999998</v>
      </c>
      <c r="AB3">
        <v>7.0000000000000001E-3</v>
      </c>
    </row>
    <row r="4" spans="1:29" x14ac:dyDescent="0.25">
      <c r="A4">
        <v>11.66</v>
      </c>
      <c r="B4">
        <v>1.1399999999999999</v>
      </c>
      <c r="C4">
        <f t="shared" si="0"/>
        <v>1.2995999999999999</v>
      </c>
      <c r="D4">
        <f t="shared" si="1"/>
        <v>13.292399999999999</v>
      </c>
      <c r="E4">
        <f t="shared" ref="E3:E56" si="5">A4^2</f>
        <v>135.9556</v>
      </c>
      <c r="F4">
        <f>AVERAGE(E2:E56)</f>
        <v>346.86789272727276</v>
      </c>
      <c r="G4">
        <f>AVERAGE(C2:C56)</f>
        <v>2.2722690909090906</v>
      </c>
      <c r="J4">
        <v>2.1800000000000002</v>
      </c>
      <c r="K4">
        <v>0.4</v>
      </c>
      <c r="L4">
        <f t="shared" ref="L4:L12" si="6">(J4-$J$14)^2</f>
        <v>2.5000000000003376E-5</v>
      </c>
      <c r="M4">
        <f t="shared" ref="M4:M12" si="7">(K4-$K$14)^2</f>
        <v>1.0000000000001128E-6</v>
      </c>
      <c r="T4" s="4">
        <v>3.6400000000000002E-2</v>
      </c>
      <c r="U4" s="5">
        <v>14.6</v>
      </c>
      <c r="V4">
        <f t="shared" si="2"/>
        <v>0.53144000000000002</v>
      </c>
      <c r="W4">
        <f t="shared" si="3"/>
        <v>1.32496E-3</v>
      </c>
      <c r="X4">
        <f t="shared" si="4"/>
        <v>213.16</v>
      </c>
      <c r="Z4" t="s">
        <v>8</v>
      </c>
      <c r="AA4">
        <v>0.39900000000000002</v>
      </c>
      <c r="AB4">
        <v>5.0000000000000001E-3</v>
      </c>
    </row>
    <row r="5" spans="1:29" x14ac:dyDescent="0.25">
      <c r="A5">
        <v>14.06</v>
      </c>
      <c r="B5">
        <v>1.27</v>
      </c>
      <c r="C5">
        <f t="shared" si="0"/>
        <v>1.6129</v>
      </c>
      <c r="D5">
        <f t="shared" si="1"/>
        <v>17.856200000000001</v>
      </c>
      <c r="E5">
        <f t="shared" si="5"/>
        <v>197.68360000000001</v>
      </c>
      <c r="J5">
        <v>2.1800000000000002</v>
      </c>
      <c r="K5">
        <v>0.4</v>
      </c>
      <c r="L5">
        <f t="shared" si="6"/>
        <v>2.5000000000003376E-5</v>
      </c>
      <c r="M5">
        <f t="shared" si="7"/>
        <v>1.0000000000001128E-6</v>
      </c>
      <c r="T5" s="4">
        <v>4.8399999999999999E-2</v>
      </c>
      <c r="U5" s="5">
        <v>19.5</v>
      </c>
      <c r="V5">
        <f t="shared" si="2"/>
        <v>0.94379999999999997</v>
      </c>
      <c r="W5">
        <f t="shared" si="3"/>
        <v>2.34256E-3</v>
      </c>
      <c r="X5">
        <f t="shared" si="4"/>
        <v>380.25</v>
      </c>
    </row>
    <row r="6" spans="1:29" x14ac:dyDescent="0.25">
      <c r="A6">
        <v>16.47</v>
      </c>
      <c r="B6">
        <v>1.42</v>
      </c>
      <c r="C6">
        <f t="shared" si="0"/>
        <v>2.0164</v>
      </c>
      <c r="D6">
        <f t="shared" si="1"/>
        <v>23.387399999999996</v>
      </c>
      <c r="E6">
        <f t="shared" si="5"/>
        <v>271.26089999999994</v>
      </c>
      <c r="J6">
        <v>2.17</v>
      </c>
      <c r="K6">
        <v>0.4</v>
      </c>
      <c r="L6">
        <f t="shared" si="6"/>
        <v>2.4999999999998934E-5</v>
      </c>
      <c r="M6">
        <f t="shared" si="7"/>
        <v>1.0000000000001128E-6</v>
      </c>
      <c r="T6" s="4">
        <v>5.96E-2</v>
      </c>
      <c r="U6" s="5">
        <v>24.1</v>
      </c>
      <c r="V6">
        <f t="shared" si="2"/>
        <v>1.4363600000000001</v>
      </c>
      <c r="W6">
        <f t="shared" si="3"/>
        <v>3.55216E-3</v>
      </c>
      <c r="X6">
        <f t="shared" si="4"/>
        <v>580.81000000000006</v>
      </c>
    </row>
    <row r="7" spans="1:29" x14ac:dyDescent="0.25">
      <c r="A7">
        <v>18.87</v>
      </c>
      <c r="B7">
        <v>1.55</v>
      </c>
      <c r="C7">
        <f t="shared" si="0"/>
        <v>2.4025000000000003</v>
      </c>
      <c r="D7">
        <f t="shared" si="1"/>
        <v>29.248500000000003</v>
      </c>
      <c r="E7">
        <f t="shared" si="5"/>
        <v>356.07690000000002</v>
      </c>
      <c r="J7">
        <v>2.1800000000000002</v>
      </c>
      <c r="K7">
        <v>0.4</v>
      </c>
      <c r="L7">
        <f t="shared" si="6"/>
        <v>2.5000000000003376E-5</v>
      </c>
      <c r="M7">
        <f t="shared" si="7"/>
        <v>1.0000000000001128E-6</v>
      </c>
      <c r="T7" s="4">
        <v>7.1599999999999997E-2</v>
      </c>
      <c r="U7" s="5">
        <v>28.9</v>
      </c>
      <c r="V7">
        <f t="shared" si="2"/>
        <v>2.0692399999999997</v>
      </c>
      <c r="W7">
        <f t="shared" si="3"/>
        <v>5.1265599999999996E-3</v>
      </c>
      <c r="X7">
        <f t="shared" si="4"/>
        <v>835.20999999999992</v>
      </c>
    </row>
    <row r="8" spans="1:29" ht="15.75" thickBot="1" x14ac:dyDescent="0.3">
      <c r="A8">
        <v>21.27</v>
      </c>
      <c r="B8">
        <v>1.69</v>
      </c>
      <c r="C8">
        <f t="shared" si="0"/>
        <v>2.8560999999999996</v>
      </c>
      <c r="D8">
        <f t="shared" si="1"/>
        <v>35.946300000000001</v>
      </c>
      <c r="E8">
        <f t="shared" si="5"/>
        <v>452.41289999999998</v>
      </c>
      <c r="J8">
        <v>2.2000000000000002</v>
      </c>
      <c r="K8">
        <v>0.4</v>
      </c>
      <c r="L8">
        <f t="shared" si="6"/>
        <v>6.2500000000001779E-4</v>
      </c>
      <c r="M8">
        <f t="shared" si="7"/>
        <v>1.0000000000001128E-6</v>
      </c>
      <c r="T8" s="4">
        <v>8.3900000000000002E-2</v>
      </c>
      <c r="U8" s="5">
        <v>33.799999999999997</v>
      </c>
      <c r="V8">
        <f t="shared" si="2"/>
        <v>2.83582</v>
      </c>
      <c r="W8">
        <f t="shared" si="3"/>
        <v>7.0392100000000006E-3</v>
      </c>
      <c r="X8">
        <f t="shared" si="4"/>
        <v>1142.4399999999998</v>
      </c>
    </row>
    <row r="9" spans="1:29" x14ac:dyDescent="0.25">
      <c r="A9">
        <v>23.68</v>
      </c>
      <c r="B9">
        <v>1.82</v>
      </c>
      <c r="C9">
        <f t="shared" si="0"/>
        <v>3.3124000000000002</v>
      </c>
      <c r="D9">
        <f t="shared" si="1"/>
        <v>43.0976</v>
      </c>
      <c r="E9">
        <f t="shared" si="5"/>
        <v>560.74239999999998</v>
      </c>
      <c r="J9">
        <v>2.17</v>
      </c>
      <c r="K9">
        <v>0.4</v>
      </c>
      <c r="L9">
        <f t="shared" si="6"/>
        <v>2.4999999999998934E-5</v>
      </c>
      <c r="M9">
        <f t="shared" si="7"/>
        <v>1.0000000000001128E-6</v>
      </c>
      <c r="T9" s="2">
        <v>1.17E-2</v>
      </c>
      <c r="U9" s="5">
        <v>4.7</v>
      </c>
      <c r="V9">
        <f t="shared" si="2"/>
        <v>5.4990000000000004E-2</v>
      </c>
      <c r="W9">
        <f t="shared" si="3"/>
        <v>1.3689E-4</v>
      </c>
      <c r="X9">
        <f t="shared" si="4"/>
        <v>22.090000000000003</v>
      </c>
    </row>
    <row r="10" spans="1:29" x14ac:dyDescent="0.25">
      <c r="A10">
        <v>26.09</v>
      </c>
      <c r="B10">
        <v>1.96</v>
      </c>
      <c r="C10">
        <f t="shared" si="0"/>
        <v>3.8415999999999997</v>
      </c>
      <c r="D10">
        <f t="shared" si="1"/>
        <v>51.136400000000002</v>
      </c>
      <c r="E10">
        <f t="shared" si="5"/>
        <v>680.68809999999996</v>
      </c>
      <c r="J10">
        <v>2.16</v>
      </c>
      <c r="K10">
        <v>0.4</v>
      </c>
      <c r="L10">
        <f t="shared" si="6"/>
        <v>2.249999999999904E-4</v>
      </c>
      <c r="M10">
        <f t="shared" si="7"/>
        <v>1.0000000000001128E-6</v>
      </c>
      <c r="T10" s="4">
        <v>2.3800000000000002E-2</v>
      </c>
      <c r="U10" s="5">
        <v>9.6999999999999993</v>
      </c>
      <c r="V10">
        <f t="shared" si="2"/>
        <v>0.23086000000000001</v>
      </c>
      <c r="W10">
        <f t="shared" si="3"/>
        <v>5.6644000000000009E-4</v>
      </c>
      <c r="X10">
        <f t="shared" si="4"/>
        <v>94.089999999999989</v>
      </c>
    </row>
    <row r="11" spans="1:29" x14ac:dyDescent="0.25">
      <c r="A11">
        <v>28.5</v>
      </c>
      <c r="B11">
        <v>2.04</v>
      </c>
      <c r="C11">
        <f t="shared" si="0"/>
        <v>4.1616</v>
      </c>
      <c r="D11">
        <f t="shared" si="1"/>
        <v>58.14</v>
      </c>
      <c r="E11">
        <f t="shared" si="5"/>
        <v>812.25</v>
      </c>
      <c r="J11">
        <v>2.17</v>
      </c>
      <c r="K11">
        <v>0.4</v>
      </c>
      <c r="L11">
        <f>(J11-$J$14)^2</f>
        <v>2.4999999999998934E-5</v>
      </c>
      <c r="M11">
        <f t="shared" si="7"/>
        <v>1.0000000000001128E-6</v>
      </c>
      <c r="T11" s="4">
        <v>3.6600000000000001E-2</v>
      </c>
      <c r="U11" s="5">
        <v>14.6</v>
      </c>
      <c r="V11">
        <f t="shared" si="2"/>
        <v>0.53435999999999995</v>
      </c>
      <c r="W11">
        <f t="shared" si="3"/>
        <v>1.3395600000000001E-3</v>
      </c>
      <c r="X11">
        <f t="shared" si="4"/>
        <v>213.16</v>
      </c>
    </row>
    <row r="12" spans="1:29" x14ac:dyDescent="0.25">
      <c r="A12">
        <v>26.1</v>
      </c>
      <c r="B12">
        <v>1.96</v>
      </c>
      <c r="C12">
        <f t="shared" si="0"/>
        <v>3.8415999999999997</v>
      </c>
      <c r="D12">
        <f t="shared" si="1"/>
        <v>51.155999999999999</v>
      </c>
      <c r="E12">
        <f t="shared" si="5"/>
        <v>681.21</v>
      </c>
      <c r="J12">
        <v>2.15</v>
      </c>
      <c r="K12">
        <v>0.39</v>
      </c>
      <c r="L12">
        <f>(J12-$J$14)^2</f>
        <v>6.2499999999999557E-4</v>
      </c>
      <c r="M12">
        <f t="shared" si="7"/>
        <v>8.099999999999915E-5</v>
      </c>
      <c r="T12" s="4">
        <v>4.82E-2</v>
      </c>
      <c r="U12" s="5">
        <v>19.5</v>
      </c>
      <c r="V12">
        <f t="shared" si="2"/>
        <v>0.93989999999999996</v>
      </c>
      <c r="W12">
        <f t="shared" si="3"/>
        <v>2.3232399999999999E-3</v>
      </c>
      <c r="X12">
        <f t="shared" si="4"/>
        <v>380.25</v>
      </c>
    </row>
    <row r="13" spans="1:29" x14ac:dyDescent="0.25">
      <c r="A13">
        <v>23.69</v>
      </c>
      <c r="B13">
        <v>1.83</v>
      </c>
      <c r="C13">
        <f t="shared" si="0"/>
        <v>3.3489000000000004</v>
      </c>
      <c r="D13">
        <f t="shared" si="1"/>
        <v>43.352700000000006</v>
      </c>
      <c r="E13">
        <f t="shared" si="5"/>
        <v>561.2161000000001</v>
      </c>
      <c r="T13" s="4">
        <v>5.9299999999999999E-2</v>
      </c>
      <c r="U13" s="5">
        <v>24.1</v>
      </c>
      <c r="V13">
        <f t="shared" si="2"/>
        <v>1.42913</v>
      </c>
      <c r="W13">
        <f t="shared" si="3"/>
        <v>3.5164899999999997E-3</v>
      </c>
      <c r="X13">
        <f t="shared" si="4"/>
        <v>580.81000000000006</v>
      </c>
    </row>
    <row r="14" spans="1:29" x14ac:dyDescent="0.25">
      <c r="A14">
        <v>21.29</v>
      </c>
      <c r="B14">
        <v>1.69</v>
      </c>
      <c r="C14">
        <f t="shared" si="0"/>
        <v>2.8560999999999996</v>
      </c>
      <c r="D14">
        <f t="shared" si="1"/>
        <v>35.9801</v>
      </c>
      <c r="E14">
        <f t="shared" si="5"/>
        <v>453.26409999999998</v>
      </c>
      <c r="J14">
        <f>AVERAGE(J3:J12)</f>
        <v>2.1749999999999998</v>
      </c>
      <c r="K14">
        <f>AVERAGE(K3:K12)</f>
        <v>0.39899999999999997</v>
      </c>
      <c r="L14">
        <f>SUM(L3:L12)</f>
        <v>1.8500000000000146E-3</v>
      </c>
      <c r="M14">
        <f>SUM(M3:M12)</f>
        <v>9.0000000000000168E-5</v>
      </c>
      <c r="T14" s="4">
        <v>7.1499999999999994E-2</v>
      </c>
      <c r="U14" s="5">
        <v>28.9</v>
      </c>
      <c r="V14">
        <f t="shared" si="2"/>
        <v>2.0663499999999999</v>
      </c>
      <c r="W14">
        <f t="shared" si="3"/>
        <v>5.1122499999999987E-3</v>
      </c>
      <c r="X14">
        <f t="shared" si="4"/>
        <v>835.20999999999992</v>
      </c>
    </row>
    <row r="15" spans="1:29" ht="15.75" thickBot="1" x14ac:dyDescent="0.3">
      <c r="A15">
        <v>18.88</v>
      </c>
      <c r="B15">
        <v>1.55</v>
      </c>
      <c r="C15">
        <f t="shared" si="0"/>
        <v>2.4025000000000003</v>
      </c>
      <c r="D15">
        <f t="shared" si="1"/>
        <v>29.263999999999999</v>
      </c>
      <c r="E15">
        <f t="shared" si="5"/>
        <v>356.45439999999996</v>
      </c>
      <c r="T15" s="6">
        <v>0.08</v>
      </c>
      <c r="U15" s="7">
        <v>33.799999999999997</v>
      </c>
      <c r="V15">
        <f>T15*U15</f>
        <v>2.7039999999999997</v>
      </c>
      <c r="W15">
        <f t="shared" si="3"/>
        <v>6.4000000000000003E-3</v>
      </c>
      <c r="X15">
        <f t="shared" si="4"/>
        <v>1142.4399999999998</v>
      </c>
    </row>
    <row r="16" spans="1:29" x14ac:dyDescent="0.25">
      <c r="A16">
        <v>16.47</v>
      </c>
      <c r="B16">
        <v>1.42</v>
      </c>
      <c r="C16">
        <f t="shared" si="0"/>
        <v>2.0164</v>
      </c>
      <c r="D16">
        <f t="shared" si="1"/>
        <v>23.387399999999996</v>
      </c>
      <c r="E16">
        <f t="shared" si="5"/>
        <v>271.26089999999994</v>
      </c>
      <c r="T16" s="10">
        <f t="shared" ref="T16:V16" si="8">AVERAGE(T2:T15)</f>
        <v>4.7692857142857141E-2</v>
      </c>
      <c r="U16">
        <f t="shared" si="8"/>
        <v>19.328571428571426</v>
      </c>
      <c r="W16">
        <f>AVERAGE(W2:W15)</f>
        <v>2.8223692857142864E-3</v>
      </c>
      <c r="X16">
        <f>AVERAGE(X2:X15)</f>
        <v>466.86428571428576</v>
      </c>
    </row>
    <row r="17" spans="1:23" x14ac:dyDescent="0.25">
      <c r="A17">
        <v>14.06</v>
      </c>
      <c r="B17">
        <v>1.27</v>
      </c>
      <c r="C17">
        <f t="shared" si="0"/>
        <v>1.6129</v>
      </c>
      <c r="D17">
        <f t="shared" si="1"/>
        <v>17.856200000000001</v>
      </c>
      <c r="E17">
        <f t="shared" si="5"/>
        <v>197.68360000000001</v>
      </c>
      <c r="T17">
        <f>SUM(T2:T15)</f>
        <v>0.66769999999999996</v>
      </c>
      <c r="U17">
        <f>SUM(U2:U15)</f>
        <v>270.59999999999997</v>
      </c>
      <c r="V17">
        <f>SUM(V2:V15)</f>
        <v>16.067740000000001</v>
      </c>
      <c r="W17">
        <f>SUM(W2:W15)</f>
        <v>3.9513170000000007E-2</v>
      </c>
    </row>
    <row r="18" spans="1:23" x14ac:dyDescent="0.25">
      <c r="A18">
        <v>11.66</v>
      </c>
      <c r="B18">
        <v>1.1299999999999999</v>
      </c>
      <c r="C18">
        <f t="shared" si="0"/>
        <v>1.2768999999999997</v>
      </c>
      <c r="D18">
        <f t="shared" si="1"/>
        <v>13.175799999999999</v>
      </c>
      <c r="E18">
        <f t="shared" si="5"/>
        <v>135.9556</v>
      </c>
    </row>
    <row r="19" spans="1:23" x14ac:dyDescent="0.25">
      <c r="A19">
        <v>9.25</v>
      </c>
      <c r="B19">
        <v>0.99</v>
      </c>
      <c r="C19">
        <f t="shared" si="0"/>
        <v>0.98009999999999997</v>
      </c>
      <c r="D19">
        <f t="shared" si="1"/>
        <v>9.1575000000000006</v>
      </c>
      <c r="E19">
        <f t="shared" si="5"/>
        <v>85.5625</v>
      </c>
    </row>
    <row r="20" spans="1:23" x14ac:dyDescent="0.25">
      <c r="A20">
        <v>6.85</v>
      </c>
      <c r="B20">
        <v>0.84</v>
      </c>
      <c r="C20">
        <f t="shared" si="0"/>
        <v>0.70559999999999989</v>
      </c>
      <c r="D20">
        <f t="shared" si="1"/>
        <v>5.7539999999999996</v>
      </c>
      <c r="E20">
        <f t="shared" si="5"/>
        <v>46.922499999999992</v>
      </c>
    </row>
    <row r="21" spans="1:23" x14ac:dyDescent="0.25">
      <c r="A21">
        <v>9.25</v>
      </c>
      <c r="B21">
        <v>0.99</v>
      </c>
      <c r="C21">
        <f t="shared" si="0"/>
        <v>0.98009999999999997</v>
      </c>
      <c r="D21">
        <f t="shared" si="1"/>
        <v>9.1575000000000006</v>
      </c>
      <c r="E21">
        <f t="shared" si="5"/>
        <v>85.5625</v>
      </c>
    </row>
    <row r="22" spans="1:23" x14ac:dyDescent="0.25">
      <c r="A22">
        <v>11.66</v>
      </c>
      <c r="B22">
        <v>1.1299999999999999</v>
      </c>
      <c r="C22">
        <f t="shared" si="0"/>
        <v>1.2768999999999997</v>
      </c>
      <c r="D22">
        <f t="shared" si="1"/>
        <v>13.175799999999999</v>
      </c>
      <c r="E22">
        <f t="shared" si="5"/>
        <v>135.9556</v>
      </c>
    </row>
    <row r="23" spans="1:23" x14ac:dyDescent="0.25">
      <c r="A23">
        <v>14.06</v>
      </c>
      <c r="B23">
        <v>1.28</v>
      </c>
      <c r="C23">
        <f t="shared" si="0"/>
        <v>1.6384000000000001</v>
      </c>
      <c r="D23">
        <f t="shared" si="1"/>
        <v>17.9968</v>
      </c>
      <c r="E23">
        <f t="shared" si="5"/>
        <v>197.68360000000001</v>
      </c>
    </row>
    <row r="24" spans="1:23" x14ac:dyDescent="0.25">
      <c r="A24">
        <v>16.47</v>
      </c>
      <c r="B24">
        <v>1.42</v>
      </c>
      <c r="C24">
        <f t="shared" si="0"/>
        <v>2.0164</v>
      </c>
      <c r="D24">
        <f t="shared" si="1"/>
        <v>23.387399999999996</v>
      </c>
      <c r="E24">
        <f t="shared" si="5"/>
        <v>271.26089999999994</v>
      </c>
    </row>
    <row r="25" spans="1:23" x14ac:dyDescent="0.25">
      <c r="A25">
        <v>18.88</v>
      </c>
      <c r="B25">
        <v>1.54</v>
      </c>
      <c r="C25">
        <f t="shared" si="0"/>
        <v>2.3715999999999999</v>
      </c>
      <c r="D25">
        <f t="shared" si="1"/>
        <v>29.075199999999999</v>
      </c>
      <c r="E25">
        <f t="shared" si="5"/>
        <v>356.45439999999996</v>
      </c>
    </row>
    <row r="26" spans="1:23" x14ac:dyDescent="0.25">
      <c r="A26">
        <v>21.29</v>
      </c>
      <c r="B26">
        <v>1.68</v>
      </c>
      <c r="C26">
        <f t="shared" si="0"/>
        <v>2.8223999999999996</v>
      </c>
      <c r="D26">
        <f t="shared" si="1"/>
        <v>35.767199999999995</v>
      </c>
      <c r="E26">
        <f t="shared" si="5"/>
        <v>453.26409999999998</v>
      </c>
    </row>
    <row r="27" spans="1:23" x14ac:dyDescent="0.25">
      <c r="A27">
        <v>23.7</v>
      </c>
      <c r="B27">
        <v>1.81</v>
      </c>
      <c r="C27">
        <f t="shared" si="0"/>
        <v>3.2761</v>
      </c>
      <c r="D27">
        <f t="shared" si="1"/>
        <v>42.896999999999998</v>
      </c>
      <c r="E27">
        <f t="shared" si="5"/>
        <v>561.68999999999994</v>
      </c>
    </row>
    <row r="28" spans="1:23" x14ac:dyDescent="0.25">
      <c r="A28">
        <v>26.1</v>
      </c>
      <c r="B28">
        <v>1.95</v>
      </c>
      <c r="C28">
        <f t="shared" si="0"/>
        <v>3.8024999999999998</v>
      </c>
      <c r="D28">
        <f t="shared" si="1"/>
        <v>50.895000000000003</v>
      </c>
      <c r="E28">
        <f t="shared" si="5"/>
        <v>681.21</v>
      </c>
    </row>
    <row r="29" spans="1:23" x14ac:dyDescent="0.25">
      <c r="A29">
        <v>28.5</v>
      </c>
      <c r="B29">
        <v>2.08</v>
      </c>
      <c r="C29">
        <f t="shared" si="0"/>
        <v>4.3264000000000005</v>
      </c>
      <c r="D29">
        <f t="shared" si="1"/>
        <v>59.28</v>
      </c>
      <c r="E29">
        <f t="shared" si="5"/>
        <v>812.25</v>
      </c>
    </row>
    <row r="30" spans="1:23" x14ac:dyDescent="0.25">
      <c r="A30">
        <v>26.09</v>
      </c>
      <c r="B30">
        <v>1.94</v>
      </c>
      <c r="C30">
        <f t="shared" si="0"/>
        <v>3.7635999999999998</v>
      </c>
      <c r="D30">
        <f t="shared" si="1"/>
        <v>50.614599999999996</v>
      </c>
      <c r="E30">
        <f t="shared" si="5"/>
        <v>680.68809999999996</v>
      </c>
    </row>
    <row r="31" spans="1:23" x14ac:dyDescent="0.25">
      <c r="A31">
        <v>23.68</v>
      </c>
      <c r="B31">
        <v>1.81</v>
      </c>
      <c r="C31">
        <f t="shared" si="0"/>
        <v>3.2761</v>
      </c>
      <c r="D31">
        <f t="shared" si="1"/>
        <v>42.860799999999998</v>
      </c>
      <c r="E31">
        <f t="shared" si="5"/>
        <v>560.74239999999998</v>
      </c>
    </row>
    <row r="32" spans="1:23" x14ac:dyDescent="0.25">
      <c r="A32">
        <v>21.28</v>
      </c>
      <c r="B32">
        <v>1.68</v>
      </c>
      <c r="C32">
        <f t="shared" si="0"/>
        <v>2.8223999999999996</v>
      </c>
      <c r="D32">
        <f t="shared" si="1"/>
        <v>35.750399999999999</v>
      </c>
      <c r="E32">
        <f t="shared" si="5"/>
        <v>452.83840000000004</v>
      </c>
    </row>
    <row r="33" spans="1:5" x14ac:dyDescent="0.25">
      <c r="A33">
        <v>18.87</v>
      </c>
      <c r="B33">
        <v>1.55</v>
      </c>
      <c r="C33">
        <f t="shared" si="0"/>
        <v>2.4025000000000003</v>
      </c>
      <c r="D33">
        <f t="shared" si="1"/>
        <v>29.248500000000003</v>
      </c>
      <c r="E33">
        <f t="shared" si="5"/>
        <v>356.07690000000002</v>
      </c>
    </row>
    <row r="34" spans="1:5" x14ac:dyDescent="0.25">
      <c r="A34">
        <v>16.47</v>
      </c>
      <c r="B34">
        <v>1.41</v>
      </c>
      <c r="C34">
        <f t="shared" si="0"/>
        <v>1.9880999999999998</v>
      </c>
      <c r="D34">
        <f t="shared" si="1"/>
        <v>23.222699999999996</v>
      </c>
      <c r="E34">
        <f t="shared" si="5"/>
        <v>271.26089999999994</v>
      </c>
    </row>
    <row r="35" spans="1:5" x14ac:dyDescent="0.25">
      <c r="A35">
        <v>14.07</v>
      </c>
      <c r="B35">
        <v>1.27</v>
      </c>
      <c r="C35">
        <f t="shared" si="0"/>
        <v>1.6129</v>
      </c>
      <c r="D35">
        <f t="shared" si="1"/>
        <v>17.8689</v>
      </c>
      <c r="E35">
        <f t="shared" si="5"/>
        <v>197.9649</v>
      </c>
    </row>
    <row r="36" spans="1:5" x14ac:dyDescent="0.25">
      <c r="A36">
        <v>11.66</v>
      </c>
      <c r="B36">
        <v>1.1299999999999999</v>
      </c>
      <c r="C36">
        <f t="shared" si="0"/>
        <v>1.2768999999999997</v>
      </c>
      <c r="D36">
        <f t="shared" si="1"/>
        <v>13.175799999999999</v>
      </c>
      <c r="E36">
        <f t="shared" si="5"/>
        <v>135.9556</v>
      </c>
    </row>
    <row r="37" spans="1:5" x14ac:dyDescent="0.25">
      <c r="A37">
        <v>9.26</v>
      </c>
      <c r="B37">
        <v>0.99</v>
      </c>
      <c r="C37">
        <f t="shared" si="0"/>
        <v>0.98009999999999997</v>
      </c>
      <c r="D37">
        <f t="shared" si="1"/>
        <v>9.1673999999999989</v>
      </c>
      <c r="E37">
        <f t="shared" si="5"/>
        <v>85.747599999999991</v>
      </c>
    </row>
    <row r="38" spans="1:5" x14ac:dyDescent="0.25">
      <c r="A38">
        <v>6.85</v>
      </c>
      <c r="B38">
        <v>0.84</v>
      </c>
      <c r="C38">
        <f t="shared" si="0"/>
        <v>0.70559999999999989</v>
      </c>
      <c r="D38">
        <f t="shared" si="1"/>
        <v>5.7539999999999996</v>
      </c>
      <c r="E38">
        <f t="shared" si="5"/>
        <v>46.922499999999992</v>
      </c>
    </row>
    <row r="39" spans="1:5" x14ac:dyDescent="0.25">
      <c r="A39">
        <v>9.25</v>
      </c>
      <c r="B39">
        <v>0.99</v>
      </c>
      <c r="C39">
        <f t="shared" si="0"/>
        <v>0.98009999999999997</v>
      </c>
      <c r="D39">
        <f t="shared" si="1"/>
        <v>9.1575000000000006</v>
      </c>
      <c r="E39">
        <f t="shared" si="5"/>
        <v>85.5625</v>
      </c>
    </row>
    <row r="40" spans="1:5" x14ac:dyDescent="0.25">
      <c r="A40">
        <v>11.66</v>
      </c>
      <c r="B40">
        <v>1.1299999999999999</v>
      </c>
      <c r="C40">
        <f t="shared" si="0"/>
        <v>1.2768999999999997</v>
      </c>
      <c r="D40">
        <f t="shared" si="1"/>
        <v>13.175799999999999</v>
      </c>
      <c r="E40">
        <f t="shared" si="5"/>
        <v>135.9556</v>
      </c>
    </row>
    <row r="41" spans="1:5" x14ac:dyDescent="0.25">
      <c r="A41">
        <v>14.07</v>
      </c>
      <c r="B41">
        <v>1.28</v>
      </c>
      <c r="C41">
        <f t="shared" si="0"/>
        <v>1.6384000000000001</v>
      </c>
      <c r="D41">
        <f t="shared" si="1"/>
        <v>18.009600000000002</v>
      </c>
      <c r="E41">
        <f t="shared" si="5"/>
        <v>197.9649</v>
      </c>
    </row>
    <row r="42" spans="1:5" x14ac:dyDescent="0.25">
      <c r="A42">
        <v>16.48</v>
      </c>
      <c r="B42">
        <v>1.41</v>
      </c>
      <c r="C42">
        <f t="shared" si="0"/>
        <v>1.9880999999999998</v>
      </c>
      <c r="D42">
        <f t="shared" si="1"/>
        <v>23.236799999999999</v>
      </c>
      <c r="E42">
        <f t="shared" si="5"/>
        <v>271.59039999999999</v>
      </c>
    </row>
    <row r="43" spans="1:5" x14ac:dyDescent="0.25">
      <c r="A43">
        <v>18.89</v>
      </c>
      <c r="B43">
        <v>1.54</v>
      </c>
      <c r="C43">
        <f t="shared" si="0"/>
        <v>2.3715999999999999</v>
      </c>
      <c r="D43">
        <f t="shared" si="1"/>
        <v>29.090600000000002</v>
      </c>
      <c r="E43">
        <f t="shared" si="5"/>
        <v>356.83210000000003</v>
      </c>
    </row>
    <row r="44" spans="1:5" x14ac:dyDescent="0.25">
      <c r="A44">
        <v>21.28</v>
      </c>
      <c r="B44">
        <v>1.68</v>
      </c>
      <c r="C44">
        <f t="shared" si="0"/>
        <v>2.8223999999999996</v>
      </c>
      <c r="D44">
        <f t="shared" si="1"/>
        <v>35.750399999999999</v>
      </c>
      <c r="E44">
        <f t="shared" si="5"/>
        <v>452.83840000000004</v>
      </c>
    </row>
    <row r="45" spans="1:5" x14ac:dyDescent="0.25">
      <c r="A45">
        <v>23.68</v>
      </c>
      <c r="B45">
        <v>1.82</v>
      </c>
      <c r="C45">
        <f t="shared" si="0"/>
        <v>3.3124000000000002</v>
      </c>
      <c r="D45">
        <f t="shared" si="1"/>
        <v>43.0976</v>
      </c>
      <c r="E45">
        <f t="shared" si="5"/>
        <v>560.74239999999998</v>
      </c>
    </row>
    <row r="46" spans="1:5" x14ac:dyDescent="0.25">
      <c r="A46">
        <v>26.09</v>
      </c>
      <c r="B46">
        <v>1.94</v>
      </c>
      <c r="C46">
        <f t="shared" si="0"/>
        <v>3.7635999999999998</v>
      </c>
      <c r="D46">
        <f t="shared" si="1"/>
        <v>50.614599999999996</v>
      </c>
      <c r="E46">
        <f t="shared" si="5"/>
        <v>680.68809999999996</v>
      </c>
    </row>
    <row r="47" spans="1:5" x14ac:dyDescent="0.25">
      <c r="A47">
        <v>28.5</v>
      </c>
      <c r="B47">
        <v>2.08</v>
      </c>
      <c r="C47">
        <f t="shared" si="0"/>
        <v>4.3264000000000005</v>
      </c>
      <c r="D47">
        <f t="shared" si="1"/>
        <v>59.28</v>
      </c>
      <c r="E47">
        <f t="shared" si="5"/>
        <v>812.25</v>
      </c>
    </row>
    <row r="48" spans="1:5" x14ac:dyDescent="0.25">
      <c r="A48">
        <v>26.09</v>
      </c>
      <c r="B48">
        <v>1.95</v>
      </c>
      <c r="C48">
        <f t="shared" si="0"/>
        <v>3.8024999999999998</v>
      </c>
      <c r="D48">
        <f t="shared" si="1"/>
        <v>50.875499999999995</v>
      </c>
      <c r="E48">
        <f t="shared" si="5"/>
        <v>680.68809999999996</v>
      </c>
    </row>
    <row r="49" spans="1:5" x14ac:dyDescent="0.25">
      <c r="A49">
        <v>23.69</v>
      </c>
      <c r="B49">
        <v>1.82</v>
      </c>
      <c r="C49">
        <f t="shared" si="0"/>
        <v>3.3124000000000002</v>
      </c>
      <c r="D49">
        <f t="shared" si="1"/>
        <v>43.115800000000007</v>
      </c>
      <c r="E49">
        <f t="shared" si="5"/>
        <v>561.2161000000001</v>
      </c>
    </row>
    <row r="50" spans="1:5" x14ac:dyDescent="0.25">
      <c r="A50">
        <v>21.29</v>
      </c>
      <c r="B50">
        <v>1.68</v>
      </c>
      <c r="C50">
        <f t="shared" si="0"/>
        <v>2.8223999999999996</v>
      </c>
      <c r="D50">
        <f t="shared" si="1"/>
        <v>35.767199999999995</v>
      </c>
      <c r="E50">
        <f t="shared" si="5"/>
        <v>453.26409999999998</v>
      </c>
    </row>
    <row r="51" spans="1:5" x14ac:dyDescent="0.25">
      <c r="A51">
        <v>18.89</v>
      </c>
      <c r="B51">
        <v>1.55</v>
      </c>
      <c r="C51">
        <f t="shared" si="0"/>
        <v>2.4025000000000003</v>
      </c>
      <c r="D51">
        <f t="shared" si="1"/>
        <v>29.279500000000002</v>
      </c>
      <c r="E51">
        <f t="shared" si="5"/>
        <v>356.83210000000003</v>
      </c>
    </row>
    <row r="52" spans="1:5" x14ac:dyDescent="0.25">
      <c r="A52">
        <v>16.48</v>
      </c>
      <c r="B52">
        <v>1.41</v>
      </c>
      <c r="C52">
        <f t="shared" si="0"/>
        <v>1.9880999999999998</v>
      </c>
      <c r="D52">
        <f t="shared" si="1"/>
        <v>23.236799999999999</v>
      </c>
      <c r="E52">
        <f t="shared" si="5"/>
        <v>271.59039999999999</v>
      </c>
    </row>
    <row r="53" spans="1:5" x14ac:dyDescent="0.25">
      <c r="A53">
        <v>14.08</v>
      </c>
      <c r="B53">
        <v>1.27</v>
      </c>
      <c r="C53">
        <f t="shared" si="0"/>
        <v>1.6129</v>
      </c>
      <c r="D53">
        <f t="shared" si="1"/>
        <v>17.881599999999999</v>
      </c>
      <c r="E53">
        <f t="shared" si="5"/>
        <v>198.24639999999999</v>
      </c>
    </row>
    <row r="54" spans="1:5" x14ac:dyDescent="0.25">
      <c r="A54">
        <v>11.67</v>
      </c>
      <c r="B54">
        <v>1.1399999999999999</v>
      </c>
      <c r="C54">
        <f t="shared" si="0"/>
        <v>1.2995999999999999</v>
      </c>
      <c r="D54">
        <f t="shared" si="1"/>
        <v>13.303799999999999</v>
      </c>
      <c r="E54">
        <f t="shared" si="5"/>
        <v>136.18889999999999</v>
      </c>
    </row>
    <row r="55" spans="1:5" x14ac:dyDescent="0.25">
      <c r="A55">
        <v>9.26</v>
      </c>
      <c r="B55">
        <v>0.99</v>
      </c>
      <c r="C55">
        <f t="shared" si="0"/>
        <v>0.98009999999999997</v>
      </c>
      <c r="D55">
        <f t="shared" si="1"/>
        <v>9.1673999999999989</v>
      </c>
      <c r="E55">
        <f t="shared" si="5"/>
        <v>85.747599999999991</v>
      </c>
    </row>
    <row r="56" spans="1:5" x14ac:dyDescent="0.25">
      <c r="A56">
        <v>6.85</v>
      </c>
      <c r="B56">
        <v>0.84</v>
      </c>
      <c r="C56">
        <f t="shared" si="0"/>
        <v>0.70559999999999989</v>
      </c>
      <c r="D56">
        <f t="shared" si="1"/>
        <v>5.7539999999999996</v>
      </c>
      <c r="E56">
        <f t="shared" si="5"/>
        <v>46.922499999999992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Arsenium Gisich</dc:creator>
  <cp:lastModifiedBy>Arsenium Gisich</cp:lastModifiedBy>
  <dcterms:created xsi:type="dcterms:W3CDTF">2021-10-14T17:01:56Z</dcterms:created>
  <dcterms:modified xsi:type="dcterms:W3CDTF">2021-10-14T21:24:58Z</dcterms:modified>
</cp:coreProperties>
</file>