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E9221181-243E-43B4-BD6C-3C0C10646501}" xr6:coauthVersionLast="47" xr6:coauthVersionMax="47" xr10:uidLastSave="{00000000-0000-0000-0000-000000000000}"/>
  <bookViews>
    <workbookView xWindow="-120" yWindow="-120" windowWidth="24240" windowHeight="13020" xr2:uid="{18B08C5F-6BAA-4B85-A609-907E5519B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0" i="1" l="1"/>
  <c r="I31" i="1"/>
  <c r="I32" i="1"/>
  <c r="I33" i="1"/>
  <c r="G39" i="1"/>
  <c r="G40" i="1"/>
  <c r="G30" i="1"/>
  <c r="G31" i="1"/>
  <c r="G32" i="1"/>
  <c r="G33" i="1"/>
  <c r="C23" i="1"/>
  <c r="C24" i="1"/>
  <c r="C25" i="1"/>
  <c r="M13" i="1" l="1"/>
  <c r="N12" i="1"/>
  <c r="M9" i="1"/>
  <c r="N11" i="1"/>
  <c r="M12" i="1"/>
  <c r="K12" i="1"/>
  <c r="L12" i="1" s="1"/>
  <c r="P12" i="1" s="1"/>
  <c r="M11" i="1"/>
  <c r="K11" i="1"/>
  <c r="L11" i="1" s="1"/>
  <c r="P11" i="1" s="1"/>
  <c r="N10" i="1"/>
  <c r="K13" i="1"/>
  <c r="L13" i="1" s="1"/>
  <c r="P13" i="1" s="1"/>
  <c r="N9" i="1"/>
  <c r="N13" i="1"/>
  <c r="K9" i="1"/>
  <c r="L9" i="1" s="1"/>
  <c r="P9" i="1" s="1"/>
  <c r="K10" i="1"/>
  <c r="L10" i="1" s="1"/>
  <c r="P10" i="1" s="1"/>
  <c r="N8" i="1"/>
  <c r="M10" i="1"/>
  <c r="M7" i="1"/>
  <c r="N5" i="1"/>
  <c r="K8" i="1"/>
  <c r="L8" i="1" s="1"/>
  <c r="P8" i="1" s="1"/>
  <c r="N7" i="1"/>
  <c r="K5" i="1"/>
  <c r="L5" i="1" s="1"/>
  <c r="P5" i="1" s="1"/>
  <c r="K7" i="1"/>
  <c r="L7" i="1" s="1"/>
  <c r="P7" i="1" s="1"/>
  <c r="G29" i="1"/>
  <c r="I29" i="1" s="1"/>
  <c r="G38" i="1" s="1"/>
  <c r="N6" i="1"/>
  <c r="M8" i="1"/>
  <c r="N4" i="1"/>
  <c r="M5" i="1"/>
  <c r="K6" i="1"/>
  <c r="L6" i="1" s="1"/>
  <c r="P6" i="1" s="1"/>
  <c r="M6" i="1"/>
  <c r="M4" i="1"/>
  <c r="K4" i="1"/>
  <c r="L4" i="1" s="1"/>
  <c r="P4" i="1" s="1"/>
  <c r="O6" i="1" l="1"/>
  <c r="O11" i="1"/>
  <c r="O4" i="1"/>
  <c r="O8" i="1"/>
  <c r="O7" i="1"/>
  <c r="O10" i="1"/>
  <c r="O13" i="1"/>
  <c r="O12" i="1"/>
  <c r="O5" i="1"/>
  <c r="O9" i="1"/>
</calcChain>
</file>

<file path=xl/sharedStrings.xml><?xml version="1.0" encoding="utf-8"?>
<sst xmlns="http://schemas.openxmlformats.org/spreadsheetml/2006/main" count="67" uniqueCount="57">
  <si>
    <t>s.no</t>
  </si>
  <si>
    <t>NAME</t>
  </si>
  <si>
    <t>HINDI</t>
  </si>
  <si>
    <t>ENGLISH</t>
  </si>
  <si>
    <t>MATH</t>
  </si>
  <si>
    <t>SCIENCE</t>
  </si>
  <si>
    <t>SST</t>
  </si>
  <si>
    <t>TOTA</t>
  </si>
  <si>
    <t>PAR%</t>
  </si>
  <si>
    <t>MIN</t>
  </si>
  <si>
    <t>MAX</t>
  </si>
  <si>
    <t>RANI</t>
  </si>
  <si>
    <t>RAM</t>
  </si>
  <si>
    <t xml:space="preserve">RAJU </t>
  </si>
  <si>
    <t>ROHIT</t>
  </si>
  <si>
    <t xml:space="preserve">RAVI </t>
  </si>
  <si>
    <t>ROSHAN</t>
  </si>
  <si>
    <t>ANSH</t>
  </si>
  <si>
    <t>DIPU</t>
  </si>
  <si>
    <t>DIPTI</t>
  </si>
  <si>
    <t>ROHANI</t>
  </si>
  <si>
    <t>PASS/FAIL</t>
  </si>
  <si>
    <t>GRAD</t>
  </si>
  <si>
    <t>FATHER N.</t>
  </si>
  <si>
    <t>MOTHER N.</t>
  </si>
  <si>
    <t>ROHIT SINGH</t>
  </si>
  <si>
    <t>SHRAWAN</t>
  </si>
  <si>
    <t xml:space="preserve">LAILT </t>
  </si>
  <si>
    <t>DILIP</t>
  </si>
  <si>
    <t xml:space="preserve">ANSH </t>
  </si>
  <si>
    <t xml:space="preserve"> DIPU </t>
  </si>
  <si>
    <t xml:space="preserve">ROHAN </t>
  </si>
  <si>
    <t xml:space="preserve">LALIT </t>
  </si>
  <si>
    <t xml:space="preserve">PREETI </t>
  </si>
  <si>
    <t xml:space="preserve">ROSHANI </t>
  </si>
  <si>
    <t>NEEKI</t>
  </si>
  <si>
    <t xml:space="preserve">SILAPA </t>
  </si>
  <si>
    <t xml:space="preserve">RANI  </t>
  </si>
  <si>
    <t>LALITA</t>
  </si>
  <si>
    <t xml:space="preserve">GEETA </t>
  </si>
  <si>
    <t>ROLL N.</t>
  </si>
  <si>
    <t>REEPORT CARD</t>
  </si>
  <si>
    <t>ROLL NO</t>
  </si>
  <si>
    <t xml:space="preserve">NAME </t>
  </si>
  <si>
    <t xml:space="preserve">FATHER NAME </t>
  </si>
  <si>
    <t xml:space="preserve">MOTHER NAME </t>
  </si>
  <si>
    <t>SUBJECT</t>
  </si>
  <si>
    <t>TOTAL MARKS</t>
  </si>
  <si>
    <t>PASSING MARKS</t>
  </si>
  <si>
    <t>OBTAIN MARK/20</t>
  </si>
  <si>
    <t>TOTAL</t>
  </si>
  <si>
    <t xml:space="preserve">ENGLISH </t>
  </si>
  <si>
    <t>GRADE</t>
  </si>
  <si>
    <t>RESULT</t>
  </si>
  <si>
    <t>OBTAIN MARK/100</t>
  </si>
  <si>
    <t xml:space="preserve">  </t>
  </si>
  <si>
    <t>MARSK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</si>
</sst>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6"/>
      <color theme="1" tint="0.14999847407452621"/>
      <name val="Algerian"/>
      <family val="5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48"/>
      <color theme="1"/>
      <name val="Algerian"/>
      <family val="5"/>
    </font>
    <font>
      <sz val="48"/>
      <color theme="1"/>
      <name val="Calibri"/>
      <family val="2"/>
      <scheme val="minor"/>
    </font>
    <font>
      <sz val="48"/>
      <color theme="8" tint="-0.249977111117893"/>
      <name val="Algerian"/>
      <family val="5"/>
    </font>
    <font>
      <sz val="48"/>
      <color theme="8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5" borderId="1" xfId="0" applyFont="1" applyFill="1" applyBorder="1"/>
    <xf numFmtId="0" fontId="4" fillId="6" borderId="1" xfId="0" applyFont="1" applyFill="1" applyBorder="1" applyAlignment="1">
      <alignment horizontal="left"/>
    </xf>
    <xf numFmtId="0" fontId="4" fillId="7" borderId="1" xfId="0" applyFont="1" applyFill="1" applyBorder="1"/>
    <xf numFmtId="0" fontId="4" fillId="8" borderId="1" xfId="0" applyFont="1" applyFill="1" applyBorder="1"/>
    <xf numFmtId="0" fontId="4" fillId="4" borderId="1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4" fillId="12" borderId="1" xfId="0" applyFont="1" applyFill="1" applyBorder="1"/>
    <xf numFmtId="0" fontId="4" fillId="6" borderId="1" xfId="0" applyFont="1" applyFill="1" applyBorder="1"/>
    <xf numFmtId="0" fontId="4" fillId="5" borderId="1" xfId="0" applyFont="1" applyFill="1" applyBorder="1"/>
    <xf numFmtId="0" fontId="6" fillId="0" borderId="0" xfId="0" applyFont="1"/>
    <xf numFmtId="0" fontId="7" fillId="14" borderId="0" xfId="0" applyFont="1" applyFill="1"/>
    <xf numFmtId="0" fontId="8" fillId="14" borderId="0" xfId="0" applyFont="1" applyFill="1"/>
    <xf numFmtId="0" fontId="0" fillId="14" borderId="0" xfId="0" applyFill="1"/>
    <xf numFmtId="0" fontId="0" fillId="15" borderId="0" xfId="0" applyFill="1"/>
    <xf numFmtId="0" fontId="5" fillId="15" borderId="0" xfId="0" applyFont="1" applyFill="1"/>
    <xf numFmtId="0" fontId="6" fillId="15" borderId="0" xfId="0" applyFont="1" applyFill="1"/>
    <xf numFmtId="0" fontId="4" fillId="13" borderId="1" xfId="0" applyFont="1" applyFill="1" applyBorder="1" applyAlignment="1">
      <alignment horizontal="left"/>
    </xf>
    <xf numFmtId="0" fontId="4" fillId="0" borderId="0" xfId="0" applyFont="1" applyBorder="1"/>
    <xf numFmtId="0" fontId="0" fillId="0" borderId="0" xfId="0" applyBorder="1"/>
    <xf numFmtId="0" fontId="4" fillId="11" borderId="2" xfId="0" applyFont="1" applyFill="1" applyBorder="1"/>
    <xf numFmtId="0" fontId="4" fillId="8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63AB-62E2-40E4-81CC-F6665C9E43F3}">
  <dimension ref="A2:P40"/>
  <sheetViews>
    <sheetView tabSelected="1" workbookViewId="0">
      <selection activeCell="D1" sqref="D1"/>
    </sheetView>
  </sheetViews>
  <sheetFormatPr defaultRowHeight="15" x14ac:dyDescent="0.25"/>
  <cols>
    <col min="2" max="2" width="16.28515625" customWidth="1"/>
    <col min="3" max="3" width="16.140625" customWidth="1"/>
    <col min="4" max="4" width="15.5703125" customWidth="1"/>
    <col min="5" max="5" width="13" customWidth="1"/>
    <col min="6" max="6" width="15.85546875" customWidth="1"/>
    <col min="7" max="8" width="19.7109375" customWidth="1"/>
    <col min="9" max="9" width="14.28515625" customWidth="1"/>
    <col min="15" max="15" width="19" customWidth="1"/>
  </cols>
  <sheetData>
    <row r="2" spans="1:16" ht="61.5" x14ac:dyDescent="0.9">
      <c r="E2" s="18" t="s">
        <v>56</v>
      </c>
      <c r="F2" s="19"/>
      <c r="G2" s="19"/>
      <c r="H2" s="20"/>
    </row>
    <row r="3" spans="1:16" ht="20.25" x14ac:dyDescent="0.3">
      <c r="A3" s="1" t="s">
        <v>0</v>
      </c>
      <c r="B3" s="1" t="s">
        <v>1</v>
      </c>
      <c r="C3" s="1" t="s">
        <v>23</v>
      </c>
      <c r="D3" s="1" t="s">
        <v>24</v>
      </c>
      <c r="E3" s="1" t="s">
        <v>40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21</v>
      </c>
      <c r="P3" s="1" t="s">
        <v>22</v>
      </c>
    </row>
    <row r="4" spans="1:16" x14ac:dyDescent="0.25">
      <c r="A4" s="2">
        <v>1</v>
      </c>
      <c r="B4" s="3" t="s">
        <v>11</v>
      </c>
      <c r="C4" s="3" t="s">
        <v>25</v>
      </c>
      <c r="D4" s="3" t="s">
        <v>33</v>
      </c>
      <c r="E4" s="3">
        <v>1</v>
      </c>
      <c r="F4" s="4">
        <v>75</v>
      </c>
      <c r="G4" s="4">
        <v>58</v>
      </c>
      <c r="H4" s="4">
        <v>38</v>
      </c>
      <c r="I4" s="4">
        <v>77</v>
      </c>
      <c r="J4" s="4">
        <v>54</v>
      </c>
      <c r="K4" s="5">
        <f>SUM(F4:J4)</f>
        <v>302</v>
      </c>
      <c r="L4" s="5">
        <f>K4/5</f>
        <v>60.4</v>
      </c>
      <c r="M4" s="6">
        <f>MIN(F4:J4)</f>
        <v>38</v>
      </c>
      <c r="N4" s="6">
        <f>MAX(F4:J4)</f>
        <v>77</v>
      </c>
      <c r="O4" s="7" t="str">
        <f>IF(L4&lt;33,"fail","pass")</f>
        <v>pass</v>
      </c>
      <c r="P4" s="7" t="str">
        <f>IF(L4&gt;70,"A",IF(L4&gt;60,"B",IF(L4&gt;50,"C",IF(L4&gt;40,"D"))))</f>
        <v>B</v>
      </c>
    </row>
    <row r="5" spans="1:16" x14ac:dyDescent="0.25">
      <c r="A5" s="2">
        <v>2</v>
      </c>
      <c r="B5" s="3" t="s">
        <v>12</v>
      </c>
      <c r="C5" s="3" t="s">
        <v>26</v>
      </c>
      <c r="D5" s="3" t="s">
        <v>34</v>
      </c>
      <c r="E5" s="3">
        <v>2</v>
      </c>
      <c r="F5" s="4">
        <v>62</v>
      </c>
      <c r="G5" s="4">
        <v>63</v>
      </c>
      <c r="H5" s="4">
        <v>42</v>
      </c>
      <c r="I5" s="4">
        <v>79</v>
      </c>
      <c r="J5" s="4">
        <v>35</v>
      </c>
      <c r="K5" s="5">
        <f t="shared" ref="K5:K13" si="0">SUM(F5:J5)</f>
        <v>281</v>
      </c>
      <c r="L5" s="5">
        <f t="shared" ref="L5:L13" si="1">K5/5</f>
        <v>56.2</v>
      </c>
      <c r="M5" s="6">
        <f t="shared" ref="M5:M13" si="2">MIN(F5:J5)</f>
        <v>35</v>
      </c>
      <c r="N5" s="6">
        <f t="shared" ref="N5:N13" si="3">MAX(F5:J5)</f>
        <v>79</v>
      </c>
      <c r="O5" s="7" t="str">
        <f t="shared" ref="O5:O13" si="4">IF(L5&lt;33,"fail","pass")</f>
        <v>pass</v>
      </c>
      <c r="P5" s="7" t="str">
        <f t="shared" ref="P5:P13" si="5">IF(L5&gt;70,"A",IF(L5&gt;60,"B",IF(L5&gt;50,"C",IF(L5&gt;40,"D"))))</f>
        <v>C</v>
      </c>
    </row>
    <row r="6" spans="1:16" x14ac:dyDescent="0.25">
      <c r="A6" s="2">
        <v>3</v>
      </c>
      <c r="B6" s="3" t="s">
        <v>13</v>
      </c>
      <c r="C6" s="3" t="s">
        <v>27</v>
      </c>
      <c r="D6" s="3" t="s">
        <v>19</v>
      </c>
      <c r="E6" s="3">
        <v>3</v>
      </c>
      <c r="F6" s="4">
        <v>57</v>
      </c>
      <c r="G6" s="4">
        <v>46</v>
      </c>
      <c r="H6" s="4">
        <v>76</v>
      </c>
      <c r="I6" s="4">
        <v>61</v>
      </c>
      <c r="J6" s="4">
        <v>65</v>
      </c>
      <c r="K6" s="5">
        <f t="shared" si="0"/>
        <v>305</v>
      </c>
      <c r="L6" s="5">
        <f t="shared" si="1"/>
        <v>61</v>
      </c>
      <c r="M6" s="6">
        <f t="shared" si="2"/>
        <v>46</v>
      </c>
      <c r="N6" s="6">
        <f t="shared" si="3"/>
        <v>76</v>
      </c>
      <c r="O6" s="7" t="str">
        <f t="shared" si="4"/>
        <v>pass</v>
      </c>
      <c r="P6" s="7" t="str">
        <f t="shared" si="5"/>
        <v>B</v>
      </c>
    </row>
    <row r="7" spans="1:16" x14ac:dyDescent="0.25">
      <c r="A7" s="2">
        <v>4</v>
      </c>
      <c r="B7" s="3" t="s">
        <v>14</v>
      </c>
      <c r="C7" s="3" t="s">
        <v>28</v>
      </c>
      <c r="D7" s="3" t="s">
        <v>35</v>
      </c>
      <c r="E7" s="3">
        <v>4</v>
      </c>
      <c r="F7" s="4">
        <v>80</v>
      </c>
      <c r="G7" s="4">
        <v>39</v>
      </c>
      <c r="H7" s="4">
        <v>41</v>
      </c>
      <c r="I7" s="4">
        <v>47</v>
      </c>
      <c r="J7" s="4">
        <v>33</v>
      </c>
      <c r="K7" s="5">
        <f t="shared" si="0"/>
        <v>240</v>
      </c>
      <c r="L7" s="5">
        <f t="shared" si="1"/>
        <v>48</v>
      </c>
      <c r="M7" s="6">
        <f t="shared" si="2"/>
        <v>33</v>
      </c>
      <c r="N7" s="6">
        <f t="shared" si="3"/>
        <v>80</v>
      </c>
      <c r="O7" s="7" t="str">
        <f t="shared" si="4"/>
        <v>pass</v>
      </c>
      <c r="P7" s="7" t="str">
        <f t="shared" si="5"/>
        <v>D</v>
      </c>
    </row>
    <row r="8" spans="1:16" x14ac:dyDescent="0.25">
      <c r="A8" s="2">
        <v>5</v>
      </c>
      <c r="B8" s="3" t="s">
        <v>15</v>
      </c>
      <c r="C8" s="3" t="s">
        <v>29</v>
      </c>
      <c r="D8" s="3" t="s">
        <v>36</v>
      </c>
      <c r="E8" s="3">
        <v>5</v>
      </c>
      <c r="F8" s="4">
        <v>70</v>
      </c>
      <c r="G8" s="4">
        <v>52</v>
      </c>
      <c r="H8" s="4">
        <v>44</v>
      </c>
      <c r="I8" s="4">
        <v>56</v>
      </c>
      <c r="J8" s="4">
        <v>77</v>
      </c>
      <c r="K8" s="5">
        <f t="shared" si="0"/>
        <v>299</v>
      </c>
      <c r="L8" s="5">
        <f t="shared" si="1"/>
        <v>59.8</v>
      </c>
      <c r="M8" s="6">
        <f t="shared" si="2"/>
        <v>44</v>
      </c>
      <c r="N8" s="6">
        <f t="shared" si="3"/>
        <v>77</v>
      </c>
      <c r="O8" s="7" t="str">
        <f t="shared" si="4"/>
        <v>pass</v>
      </c>
      <c r="P8" s="7" t="str">
        <f t="shared" si="5"/>
        <v>C</v>
      </c>
    </row>
    <row r="9" spans="1:16" x14ac:dyDescent="0.25">
      <c r="A9" s="2">
        <v>6</v>
      </c>
      <c r="B9" s="3" t="s">
        <v>17</v>
      </c>
      <c r="C9" s="3" t="s">
        <v>30</v>
      </c>
      <c r="D9" s="3" t="s">
        <v>37</v>
      </c>
      <c r="E9" s="3">
        <v>6</v>
      </c>
      <c r="F9" s="4">
        <v>42</v>
      </c>
      <c r="G9" s="4">
        <v>44</v>
      </c>
      <c r="H9" s="4">
        <v>62</v>
      </c>
      <c r="I9" s="4">
        <v>38</v>
      </c>
      <c r="J9" s="4">
        <v>61</v>
      </c>
      <c r="K9" s="5">
        <f t="shared" si="0"/>
        <v>247</v>
      </c>
      <c r="L9" s="5">
        <f t="shared" si="1"/>
        <v>49.4</v>
      </c>
      <c r="M9" s="6">
        <f t="shared" si="2"/>
        <v>38</v>
      </c>
      <c r="N9" s="6">
        <f t="shared" si="3"/>
        <v>62</v>
      </c>
      <c r="O9" s="7" t="str">
        <f t="shared" si="4"/>
        <v>pass</v>
      </c>
      <c r="P9" s="7" t="str">
        <f t="shared" si="5"/>
        <v>D</v>
      </c>
    </row>
    <row r="10" spans="1:16" x14ac:dyDescent="0.25">
      <c r="A10" s="2">
        <v>7</v>
      </c>
      <c r="B10" s="3" t="s">
        <v>16</v>
      </c>
      <c r="C10" s="3" t="s">
        <v>15</v>
      </c>
      <c r="D10" s="3" t="s">
        <v>38</v>
      </c>
      <c r="E10" s="3">
        <v>7</v>
      </c>
      <c r="F10" s="4">
        <v>70</v>
      </c>
      <c r="G10" s="4">
        <v>39</v>
      </c>
      <c r="H10" s="4">
        <v>61</v>
      </c>
      <c r="I10" s="4">
        <v>47</v>
      </c>
      <c r="J10" s="4">
        <v>54</v>
      </c>
      <c r="K10" s="5">
        <f t="shared" si="0"/>
        <v>271</v>
      </c>
      <c r="L10" s="5">
        <f t="shared" si="1"/>
        <v>54.2</v>
      </c>
      <c r="M10" s="6">
        <f t="shared" si="2"/>
        <v>39</v>
      </c>
      <c r="N10" s="6">
        <f t="shared" si="3"/>
        <v>70</v>
      </c>
      <c r="O10" s="7" t="str">
        <f t="shared" si="4"/>
        <v>pass</v>
      </c>
      <c r="P10" s="7" t="str">
        <f t="shared" si="5"/>
        <v>C</v>
      </c>
    </row>
    <row r="11" spans="1:16" x14ac:dyDescent="0.25">
      <c r="A11" s="2">
        <v>8</v>
      </c>
      <c r="B11" s="3" t="s">
        <v>18</v>
      </c>
      <c r="C11" s="3" t="s">
        <v>31</v>
      </c>
      <c r="D11" s="3" t="s">
        <v>39</v>
      </c>
      <c r="E11" s="3">
        <v>8</v>
      </c>
      <c r="F11" s="4">
        <v>67</v>
      </c>
      <c r="G11" s="4">
        <v>67</v>
      </c>
      <c r="H11" s="4">
        <v>60</v>
      </c>
      <c r="I11" s="4">
        <v>76</v>
      </c>
      <c r="J11" s="4">
        <v>55</v>
      </c>
      <c r="K11" s="5">
        <f t="shared" si="0"/>
        <v>325</v>
      </c>
      <c r="L11" s="5">
        <f t="shared" si="1"/>
        <v>65</v>
      </c>
      <c r="M11" s="6">
        <f t="shared" si="2"/>
        <v>55</v>
      </c>
      <c r="N11" s="6">
        <f t="shared" si="3"/>
        <v>76</v>
      </c>
      <c r="O11" s="7" t="str">
        <f t="shared" si="4"/>
        <v>pass</v>
      </c>
      <c r="P11" s="7" t="str">
        <f t="shared" si="5"/>
        <v>B</v>
      </c>
    </row>
    <row r="12" spans="1:16" x14ac:dyDescent="0.25">
      <c r="A12" s="2">
        <v>9</v>
      </c>
      <c r="B12" s="3" t="s">
        <v>19</v>
      </c>
      <c r="C12" s="3" t="s">
        <v>32</v>
      </c>
      <c r="D12" s="3" t="s">
        <v>19</v>
      </c>
      <c r="E12" s="3">
        <v>9</v>
      </c>
      <c r="F12" s="4">
        <v>73</v>
      </c>
      <c r="G12" s="4">
        <v>38</v>
      </c>
      <c r="H12" s="4">
        <v>79</v>
      </c>
      <c r="I12" s="4">
        <v>39</v>
      </c>
      <c r="J12" s="4">
        <v>49</v>
      </c>
      <c r="K12" s="5">
        <f t="shared" si="0"/>
        <v>278</v>
      </c>
      <c r="L12" s="5">
        <f t="shared" si="1"/>
        <v>55.6</v>
      </c>
      <c r="M12" s="6">
        <f t="shared" si="2"/>
        <v>38</v>
      </c>
      <c r="N12" s="6">
        <f t="shared" si="3"/>
        <v>79</v>
      </c>
      <c r="O12" s="7" t="str">
        <f t="shared" si="4"/>
        <v>pass</v>
      </c>
      <c r="P12" s="7" t="str">
        <f t="shared" si="5"/>
        <v>C</v>
      </c>
    </row>
    <row r="13" spans="1:16" x14ac:dyDescent="0.25">
      <c r="A13" s="2">
        <v>10</v>
      </c>
      <c r="B13" s="3" t="s">
        <v>20</v>
      </c>
      <c r="C13" s="3" t="s">
        <v>28</v>
      </c>
      <c r="D13" s="3" t="s">
        <v>35</v>
      </c>
      <c r="E13" s="3">
        <v>10</v>
      </c>
      <c r="F13" s="4">
        <v>33</v>
      </c>
      <c r="G13" s="4">
        <v>64</v>
      </c>
      <c r="H13" s="4">
        <v>36</v>
      </c>
      <c r="I13" s="4">
        <v>62</v>
      </c>
      <c r="J13" s="4">
        <v>68</v>
      </c>
      <c r="K13" s="5">
        <f t="shared" si="0"/>
        <v>263</v>
      </c>
      <c r="L13" s="5">
        <f t="shared" si="1"/>
        <v>52.6</v>
      </c>
      <c r="M13" s="6">
        <f t="shared" si="2"/>
        <v>33</v>
      </c>
      <c r="N13" s="6">
        <f t="shared" si="3"/>
        <v>68</v>
      </c>
      <c r="O13" s="7" t="str">
        <f t="shared" si="4"/>
        <v>pass</v>
      </c>
      <c r="P13" s="7" t="str">
        <f t="shared" si="5"/>
        <v>C</v>
      </c>
    </row>
    <row r="18" spans="2:10" ht="16.5" customHeight="1" x14ac:dyDescent="0.9">
      <c r="B18" t="s">
        <v>55</v>
      </c>
      <c r="E18" s="17"/>
      <c r="F18" s="17"/>
      <c r="G18" s="17"/>
      <c r="H18" s="17"/>
    </row>
    <row r="19" spans="2:10" ht="61.5" x14ac:dyDescent="0.9">
      <c r="D19" s="21"/>
      <c r="E19" s="22" t="s">
        <v>41</v>
      </c>
      <c r="F19" s="23"/>
      <c r="G19" s="23"/>
      <c r="H19" s="23"/>
    </row>
    <row r="22" spans="2:10" x14ac:dyDescent="0.25">
      <c r="B22" s="9" t="s">
        <v>42</v>
      </c>
      <c r="C22" s="8">
        <v>5</v>
      </c>
    </row>
    <row r="23" spans="2:10" x14ac:dyDescent="0.25">
      <c r="B23" s="9" t="s">
        <v>43</v>
      </c>
      <c r="C23" s="8" t="str">
        <f>VLOOKUP(C22,A3:P13,2,0)</f>
        <v xml:space="preserve">RAVI </v>
      </c>
    </row>
    <row r="24" spans="2:10" x14ac:dyDescent="0.25">
      <c r="B24" s="9" t="s">
        <v>44</v>
      </c>
      <c r="C24" s="8" t="str">
        <f>VLOOKUP(C22,A3:P13,3,0)</f>
        <v xml:space="preserve">ANSH </v>
      </c>
    </row>
    <row r="25" spans="2:10" x14ac:dyDescent="0.25">
      <c r="B25" s="9" t="s">
        <v>45</v>
      </c>
      <c r="C25" s="8" t="str">
        <f>VLOOKUP(C22,A3:P13,4,0)</f>
        <v xml:space="preserve">SILAPA </v>
      </c>
    </row>
    <row r="28" spans="2:10" x14ac:dyDescent="0.25">
      <c r="D28" s="10" t="s">
        <v>46</v>
      </c>
      <c r="E28" s="10" t="s">
        <v>47</v>
      </c>
      <c r="F28" s="10" t="s">
        <v>48</v>
      </c>
      <c r="G28" s="10" t="s">
        <v>54</v>
      </c>
      <c r="H28" s="10" t="s">
        <v>49</v>
      </c>
      <c r="I28" s="28" t="s">
        <v>50</v>
      </c>
    </row>
    <row r="29" spans="2:10" x14ac:dyDescent="0.25">
      <c r="D29" s="15" t="s">
        <v>2</v>
      </c>
      <c r="E29" s="12">
        <v>100</v>
      </c>
      <c r="F29" s="11">
        <v>33</v>
      </c>
      <c r="G29" s="13">
        <f>VLOOKUP(C22,A3:P13,6,)</f>
        <v>70</v>
      </c>
      <c r="H29" s="27">
        <v>20</v>
      </c>
      <c r="I29" s="14">
        <f>SUM(G29:H29)</f>
        <v>90</v>
      </c>
      <c r="J29" s="25"/>
    </row>
    <row r="30" spans="2:10" x14ac:dyDescent="0.25">
      <c r="D30" s="15" t="s">
        <v>51</v>
      </c>
      <c r="E30" s="12">
        <v>100</v>
      </c>
      <c r="F30" s="11">
        <v>33</v>
      </c>
      <c r="G30" s="13">
        <f>VLOOKUP(C22,A3:P13,7,)</f>
        <v>52</v>
      </c>
      <c r="H30" s="27">
        <v>20</v>
      </c>
      <c r="I30" s="14">
        <f t="shared" ref="I30:I33" si="6">SUM(G30:H30)</f>
        <v>72</v>
      </c>
      <c r="J30" s="25"/>
    </row>
    <row r="31" spans="2:10" x14ac:dyDescent="0.25">
      <c r="D31" s="15" t="s">
        <v>4</v>
      </c>
      <c r="E31" s="12">
        <v>100</v>
      </c>
      <c r="F31" s="11">
        <v>33</v>
      </c>
      <c r="G31" s="13">
        <f>VLOOKUP(C22,A3:P13,8,)</f>
        <v>44</v>
      </c>
      <c r="H31" s="27">
        <v>20</v>
      </c>
      <c r="I31" s="14">
        <f t="shared" si="6"/>
        <v>64</v>
      </c>
      <c r="J31" s="25"/>
    </row>
    <row r="32" spans="2:10" x14ac:dyDescent="0.25">
      <c r="D32" s="15" t="s">
        <v>5</v>
      </c>
      <c r="E32" s="12">
        <v>100</v>
      </c>
      <c r="F32" s="11">
        <v>33</v>
      </c>
      <c r="G32" s="13">
        <f>VLOOKUP(C22,A3:P13,9,)</f>
        <v>56</v>
      </c>
      <c r="H32" s="27">
        <v>20</v>
      </c>
      <c r="I32" s="14">
        <f t="shared" si="6"/>
        <v>76</v>
      </c>
      <c r="J32" s="26"/>
    </row>
    <row r="33" spans="4:10" x14ac:dyDescent="0.25">
      <c r="D33" s="15" t="s">
        <v>6</v>
      </c>
      <c r="E33" s="12">
        <v>100</v>
      </c>
      <c r="F33" s="11">
        <v>33</v>
      </c>
      <c r="G33" s="13">
        <f>VLOOKUP(C22,A3:P13,10,)</f>
        <v>77</v>
      </c>
      <c r="H33" s="27">
        <v>20</v>
      </c>
      <c r="I33" s="14">
        <f t="shared" si="6"/>
        <v>97</v>
      </c>
      <c r="J33" s="26"/>
    </row>
    <row r="38" spans="4:10" x14ac:dyDescent="0.25">
      <c r="F38" s="16" t="s">
        <v>50</v>
      </c>
      <c r="G38" s="24">
        <f>SUM(I29:I33)</f>
        <v>399</v>
      </c>
    </row>
    <row r="39" spans="4:10" x14ac:dyDescent="0.25">
      <c r="F39" s="16" t="s">
        <v>52</v>
      </c>
      <c r="G39" s="24" t="str">
        <f>VLOOKUP(C22,A3:P13,16,)</f>
        <v>C</v>
      </c>
    </row>
    <row r="40" spans="4:10" x14ac:dyDescent="0.25">
      <c r="F40" s="16" t="s">
        <v>53</v>
      </c>
      <c r="G40" s="24" t="str">
        <f>VLOOKUP(C22,A3:P13,15,0)</f>
        <v>pass</v>
      </c>
    </row>
  </sheetData>
  <dataValidations count="1">
    <dataValidation type="list" allowBlank="1" showInputMessage="1" showErrorMessage="1" sqref="C22" xr:uid="{8BD13813-502E-484C-8DAB-2E2B2188C681}">
      <formula1>$E$4:$E$13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2024-05-27T06:22:58Z</dcterms:created>
  <dcterms:modified xsi:type="dcterms:W3CDTF">2024-05-31T06:42:43Z</dcterms:modified>
</cp:coreProperties>
</file>