
<file path=[Content_Types].xml><?xml version="1.0" encoding="utf-8"?>
<Types xmlns="http://schemas.openxmlformats.org/package/2006/content-types">
  <Default Extension="png" ContentType="image/png"/>
  <Default Extension="rels" ContentType="application/vnd.openxmlformats-package.relationships+xml"/>
  <Default Extension="xlsrvcdf" ContentType="image/p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C:\Users\felipe.local\Videos\Controle de investimentos\"/>
    </mc:Choice>
  </mc:AlternateContent>
  <xr:revisionPtr revIDLastSave="0" documentId="8_{3C2D955D-90A2-481F-A13A-4FFC0DD6C8DE}" xr6:coauthVersionLast="47" xr6:coauthVersionMax="47" xr10:uidLastSave="{00000000-0000-0000-0000-000000000000}"/>
  <bookViews>
    <workbookView xWindow="-20610" yWindow="630" windowWidth="20730" windowHeight="11760" tabRatio="345" xr2:uid="{D63472A4-8300-4934-9C87-0EC792DCF89D}"/>
  </bookViews>
  <sheets>
    <sheet name="APP" sheetId="1" r:id="rId1"/>
    <sheet name="Planilha2" sheetId="2" r:id="rId2"/>
  </sheets>
  <definedNames>
    <definedName name="_xlnm._FilterDatabase" localSheetId="0" hidden="1">APP!$D$20:$F$20</definedName>
    <definedName name="aporte">APP!$F$14</definedName>
    <definedName name="patrimonio">APP!$F$17</definedName>
    <definedName name="qtd_anos">APP!$F$15</definedName>
    <definedName name="rendimento_carteira">APP!$F$10</definedName>
    <definedName name="salario">APP!$F$9</definedName>
    <definedName name="sugestao_investimento">APP!$D$11</definedName>
    <definedName name="taxa_mensal">APP!$F$16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 r="D11" i="1"/>
  <c r="F17" i="1"/>
  <c r="F18" i="1"/>
  <c r="E31" i="1"/>
  <c r="F31" i="1" s="1"/>
  <c r="E32" i="1"/>
  <c r="E33" i="1"/>
  <c r="E34" i="1"/>
  <c r="E35" i="1"/>
  <c r="E36" i="1"/>
  <c r="H4" i="2"/>
  <c r="A9" i="2"/>
  <c r="A10" i="2"/>
  <c r="A11" i="2"/>
  <c r="A12" i="2"/>
  <c r="A13" i="2"/>
  <c r="A14" i="2"/>
  <c r="A15" i="2"/>
  <c r="A16" i="2"/>
  <c r="A17" i="2"/>
  <c r="A18" i="2"/>
  <c r="A19" i="2"/>
  <c r="A20" i="2"/>
  <c r="A4" i="2"/>
  <c r="A5" i="2"/>
  <c r="A6" i="2"/>
  <c r="A7" i="2"/>
  <c r="A8" i="2"/>
  <c r="A3" i="2"/>
  <c r="E24" i="1"/>
  <c r="F24" i="1" s="1"/>
  <c r="E23" i="1"/>
  <c r="F23" i="1" s="1"/>
  <c r="E22" i="1"/>
  <c r="F22" i="1" s="1"/>
  <c r="E25" i="1"/>
  <c r="F25" i="1" s="1"/>
  <c r="E21" i="1"/>
  <c r="F21" i="1" s="1"/>
  <c r="F36" i="1" l="1"/>
  <c r="F34" i="1"/>
  <c r="F33" i="1"/>
  <c r="F35" i="1"/>
  <c r="F32" i="1"/>
  <c r="F37" i="1" l="1"/>
</calcChain>
</file>

<file path=xl/sharedStrings.xml><?xml version="1.0" encoding="utf-8"?>
<sst xmlns="http://schemas.openxmlformats.org/spreadsheetml/2006/main" count="70" uniqueCount="34">
  <si>
    <t>SUGESTÃO PARA INVESTIMENTO</t>
  </si>
  <si>
    <t>Seu Salário</t>
  </si>
  <si>
    <t>Rendimento Carteira</t>
  </si>
  <si>
    <t>INVESTIMENTO MENSAL</t>
  </si>
  <si>
    <t>Quanto deseja investir por mês?</t>
  </si>
  <si>
    <t>Por quantos anos?</t>
  </si>
  <si>
    <t>Qual a taxa de Rendimento mensal?</t>
  </si>
  <si>
    <t>Esse será seu patrimônio acumulado</t>
  </si>
  <si>
    <t>Esse será os dividendos Mensais</t>
  </si>
  <si>
    <t>CENÁRIOS</t>
  </si>
  <si>
    <t>DIVIDENDOS</t>
  </si>
  <si>
    <t>Quanto em 2 Anos?</t>
  </si>
  <si>
    <t>Quanto em 5 Anos?</t>
  </si>
  <si>
    <t>Quanto em 10 Anos?</t>
  </si>
  <si>
    <t>Quanto em 20 Anos?</t>
  </si>
  <si>
    <t>Quanto em 30 Anos?</t>
  </si>
  <si>
    <t xml:space="preserve">    SEU PERFIL</t>
  </si>
  <si>
    <t>Conservador</t>
  </si>
  <si>
    <t xml:space="preserve">    VALOR A SER INVESTIDO POR MÊS</t>
  </si>
  <si>
    <t>TIPO DE FII</t>
  </si>
  <si>
    <t>Percentual Sugerido</t>
  </si>
  <si>
    <t>Valores</t>
  </si>
  <si>
    <t>PAPEL</t>
  </si>
  <si>
    <t>TIJOLO</t>
  </si>
  <si>
    <t>HÍBRIDOS</t>
  </si>
  <si>
    <t>FOFs</t>
  </si>
  <si>
    <t>DESENVOLVIMENTO</t>
  </si>
  <si>
    <t>HOTELARIAS</t>
  </si>
  <si>
    <t>CHAVE</t>
  </si>
  <si>
    <t>PERFIL</t>
  </si>
  <si>
    <t>%</t>
  </si>
  <si>
    <t>Moderado-TIJOLO</t>
  </si>
  <si>
    <t>Moderado</t>
  </si>
  <si>
    <t>Agressivo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</si>
</sst>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R$&quot;\ #,##0.00;[Red]\-&quot;R$&quot;\ #,##0.00"/>
    <numFmt numFmtId="44" formatCode="_-&quot;R$&quot;\ * #,##0.00_-;\-&quot;R$&quot;\ * #,##0.00_-;_-&quot;R$&quot;\ * &quot;-&quot;??_-;_-@_-"/>
    <numFmt numFmtId="164" formatCode="&quot;R$&quot;\ #,##0.00"/>
  </numFmts>
  <fonts count="14">
    <font>
      <sz val="11"/>
      <color theme="1"/>
      <name val="Aptos Narrow"/>
      <family val="2"/>
      <scheme val="minor"/>
    </font>
    <font>
      <sz val="11"/>
      <color theme="1"/>
      <name val="Aptos Narrow"/>
      <family val="2"/>
      <scheme val="minor"/>
    </font>
    <font>
      <sz val="11"/>
      <color rgb="FF9C5700"/>
      <name val="Aptos Narrow"/>
      <family val="2"/>
      <scheme val="minor"/>
    </font>
    <font>
      <b/>
      <sz val="11"/>
      <color theme="1"/>
      <name val="Aptos Narrow"/>
      <family val="2"/>
      <scheme val="minor"/>
    </font>
    <font>
      <sz val="11"/>
      <color theme="0"/>
      <name val="Aptos Narrow"/>
      <family val="2"/>
      <scheme val="minor"/>
    </font>
    <font>
      <b/>
      <sz val="20"/>
      <color theme="0"/>
      <name val="Segoe UI Semibold"/>
      <family val="2"/>
    </font>
    <font>
      <b/>
      <sz val="12"/>
      <color theme="0"/>
      <name val="Segoe UI Semibold"/>
      <family val="2"/>
    </font>
    <font>
      <sz val="12"/>
      <color theme="1"/>
      <name val="Segoe UI"/>
      <family val="2"/>
    </font>
    <font>
      <sz val="11"/>
      <color theme="1"/>
      <name val="Segoe UI"/>
      <family val="2"/>
    </font>
    <font>
      <b/>
      <sz val="11"/>
      <color theme="1"/>
      <name val="Segoe UI"/>
      <family val="2"/>
    </font>
    <font>
      <b/>
      <sz val="12"/>
      <color theme="1"/>
      <name val="Segoe UI"/>
      <family val="2"/>
    </font>
    <font>
      <b/>
      <sz val="18"/>
      <color rgb="FF000000"/>
      <name val="Segoe UI Semibold"/>
      <family val="2"/>
    </font>
    <font>
      <b/>
      <sz val="14"/>
      <color theme="0"/>
      <name val="Segoe UI"/>
      <family val="2"/>
    </font>
    <font>
      <b/>
      <sz val="11"/>
      <color theme="0"/>
      <name val="Aptos Narrow"/>
      <family val="2"/>
      <scheme val="minor"/>
    </font>
  </fonts>
  <fills count="12">
    <fill>
      <patternFill patternType="none"/>
    </fill>
    <fill>
      <patternFill patternType="gray125"/>
    </fill>
    <fill>
      <patternFill patternType="solid">
        <fgColor rgb="FFFFEB9C"/>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3"/>
        <bgColor indexed="64"/>
      </patternFill>
    </fill>
    <fill>
      <patternFill patternType="solid">
        <fgColor theme="6" tint="0.39997558519241921"/>
        <bgColor indexed="64"/>
      </patternFill>
    </fill>
    <fill>
      <patternFill patternType="solid">
        <fgColor theme="2"/>
        <bgColor indexed="64"/>
      </patternFill>
    </fill>
  </fills>
  <borders count="3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style="thin">
        <color theme="2"/>
      </left>
      <right style="thin">
        <color theme="2"/>
      </right>
      <top style="thin">
        <color theme="2"/>
      </top>
      <bottom style="thin">
        <color theme="2"/>
      </bottom>
      <diagonal/>
    </border>
    <border>
      <left style="thin">
        <color rgb="FF000000"/>
      </left>
      <right style="thin">
        <color theme="2"/>
      </right>
      <top style="thin">
        <color rgb="FF000000"/>
      </top>
      <bottom style="thin">
        <color theme="2"/>
      </bottom>
      <diagonal/>
    </border>
    <border>
      <left style="thin">
        <color theme="2"/>
      </left>
      <right style="thin">
        <color theme="2"/>
      </right>
      <top style="thin">
        <color rgb="FF000000"/>
      </top>
      <bottom style="thin">
        <color theme="2"/>
      </bottom>
      <diagonal/>
    </border>
    <border>
      <left style="thin">
        <color theme="2"/>
      </left>
      <right style="thin">
        <color rgb="FF000000"/>
      </right>
      <top style="thin">
        <color rgb="FF000000"/>
      </top>
      <bottom style="thin">
        <color theme="2"/>
      </bottom>
      <diagonal/>
    </border>
    <border>
      <left style="thin">
        <color rgb="FF000000"/>
      </left>
      <right style="thin">
        <color theme="2"/>
      </right>
      <top style="thin">
        <color theme="2"/>
      </top>
      <bottom style="thin">
        <color theme="2"/>
      </bottom>
      <diagonal/>
    </border>
    <border>
      <left style="thin">
        <color theme="2"/>
      </left>
      <right style="thin">
        <color rgb="FF000000"/>
      </right>
      <top style="thin">
        <color theme="2"/>
      </top>
      <bottom style="thin">
        <color theme="2"/>
      </bottom>
      <diagonal/>
    </border>
    <border>
      <left style="thin">
        <color rgb="FF000000"/>
      </left>
      <right style="thin">
        <color theme="2"/>
      </right>
      <top style="thin">
        <color theme="2"/>
      </top>
      <bottom style="thin">
        <color rgb="FF000000"/>
      </bottom>
      <diagonal/>
    </border>
    <border>
      <left style="thin">
        <color theme="2"/>
      </left>
      <right style="thin">
        <color theme="2"/>
      </right>
      <top style="thin">
        <color theme="2"/>
      </top>
      <bottom style="thin">
        <color rgb="FF000000"/>
      </bottom>
      <diagonal/>
    </border>
    <border>
      <left style="thin">
        <color theme="2"/>
      </left>
      <right style="thin">
        <color rgb="FF000000"/>
      </right>
      <top style="thin">
        <color theme="2"/>
      </top>
      <bottom style="thin">
        <color rgb="FF000000"/>
      </bottom>
      <diagonal/>
    </border>
    <border>
      <left style="thin">
        <color rgb="FF000000"/>
      </left>
      <right style="thin">
        <color rgb="FF000000"/>
      </right>
      <top style="thin">
        <color rgb="FF000000"/>
      </top>
      <bottom/>
      <diagonal/>
    </border>
    <border>
      <left style="thin">
        <color theme="1" tint="0.499984740745262"/>
      </left>
      <right style="thin">
        <color rgb="FF000000"/>
      </right>
      <top style="thin">
        <color theme="1" tint="0.499984740745262"/>
      </top>
      <bottom/>
      <diagonal/>
    </border>
    <border>
      <left style="thin">
        <color rgb="FF000000"/>
      </left>
      <right style="thin">
        <color rgb="FF000000"/>
      </right>
      <top style="thin">
        <color theme="1" tint="0.499984740745262"/>
      </top>
      <bottom/>
      <diagonal/>
    </border>
    <border>
      <left style="thin">
        <color rgb="FF000000"/>
      </left>
      <right style="thin">
        <color theme="1" tint="0.499984740745262"/>
      </right>
      <top style="thin">
        <color theme="1" tint="0.499984740745262"/>
      </top>
      <bottom/>
      <diagonal/>
    </border>
    <border>
      <left style="thin">
        <color theme="1"/>
      </left>
      <right style="thin">
        <color theme="2"/>
      </right>
      <top style="thin">
        <color theme="1"/>
      </top>
      <bottom style="thin">
        <color theme="2"/>
      </bottom>
      <diagonal/>
    </border>
    <border>
      <left style="thin">
        <color theme="2"/>
      </left>
      <right style="thin">
        <color theme="2"/>
      </right>
      <top style="thin">
        <color theme="1"/>
      </top>
      <bottom style="thin">
        <color theme="2"/>
      </bottom>
      <diagonal/>
    </border>
    <border>
      <left style="thin">
        <color theme="2"/>
      </left>
      <right style="thin">
        <color theme="1"/>
      </right>
      <top style="thin">
        <color theme="1"/>
      </top>
      <bottom style="thin">
        <color theme="2"/>
      </bottom>
      <diagonal/>
    </border>
    <border>
      <left style="thin">
        <color theme="1"/>
      </left>
      <right style="thin">
        <color theme="2"/>
      </right>
      <top style="thin">
        <color theme="2"/>
      </top>
      <bottom style="thin">
        <color theme="2"/>
      </bottom>
      <diagonal/>
    </border>
    <border>
      <left style="thin">
        <color theme="2"/>
      </left>
      <right style="thin">
        <color theme="1"/>
      </right>
      <top style="thin">
        <color theme="2"/>
      </top>
      <bottom style="thin">
        <color theme="2"/>
      </bottom>
      <diagonal/>
    </border>
    <border>
      <left style="thin">
        <color theme="1"/>
      </left>
      <right style="thin">
        <color theme="2"/>
      </right>
      <top style="thin">
        <color theme="2"/>
      </top>
      <bottom style="thin">
        <color theme="1"/>
      </bottom>
      <diagonal/>
    </border>
    <border>
      <left style="thin">
        <color theme="2"/>
      </left>
      <right style="thin">
        <color theme="2"/>
      </right>
      <top style="thin">
        <color theme="2"/>
      </top>
      <bottom style="thin">
        <color theme="1"/>
      </bottom>
      <diagonal/>
    </border>
    <border>
      <left style="thin">
        <color theme="2"/>
      </left>
      <right style="thin">
        <color theme="1"/>
      </right>
      <top style="thin">
        <color theme="2"/>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cellStyleXfs>
  <cellXfs count="63">
    <xf numFmtId="0" fontId="0" fillId="0" borderId="0" xfId="0"/>
    <xf numFmtId="0" fontId="4" fillId="0" borderId="0" xfId="0" applyFont="1"/>
    <xf numFmtId="0" fontId="0" fillId="0" borderId="0" xfId="0" applyAlignment="1">
      <alignment horizontal="center"/>
    </xf>
    <xf numFmtId="9" fontId="0" fillId="0" borderId="0" xfId="0" applyNumberFormat="1" applyAlignment="1">
      <alignment horizontal="center"/>
    </xf>
    <xf numFmtId="0" fontId="2" fillId="2" borderId="0" xfId="3"/>
    <xf numFmtId="0" fontId="0" fillId="0" borderId="4" xfId="0" applyBorder="1"/>
    <xf numFmtId="0" fontId="0" fillId="0" borderId="4" xfId="0" applyBorder="1" applyAlignment="1">
      <alignment horizontal="center"/>
    </xf>
    <xf numFmtId="9" fontId="0" fillId="0" borderId="4" xfId="0" applyNumberFormat="1" applyBorder="1" applyAlignment="1">
      <alignment horizontal="center"/>
    </xf>
    <xf numFmtId="0" fontId="0" fillId="6" borderId="0" xfId="0" applyFill="1"/>
    <xf numFmtId="0" fontId="0" fillId="6" borderId="0" xfId="0" applyFill="1" applyAlignment="1">
      <alignment horizontal="center"/>
    </xf>
    <xf numFmtId="9" fontId="0" fillId="6" borderId="0" xfId="0" applyNumberFormat="1" applyFill="1" applyAlignment="1">
      <alignment horizontal="center"/>
    </xf>
    <xf numFmtId="9" fontId="2" fillId="2" borderId="0" xfId="2" applyFont="1" applyFill="1"/>
    <xf numFmtId="0" fontId="4" fillId="7" borderId="0" xfId="0" applyFont="1" applyFill="1"/>
    <xf numFmtId="0" fontId="4" fillId="7" borderId="0" xfId="0" applyFont="1" applyFill="1" applyAlignment="1">
      <alignment horizontal="center"/>
    </xf>
    <xf numFmtId="0" fontId="0" fillId="0" borderId="0" xfId="0" applyAlignment="1">
      <alignment vertical="center"/>
    </xf>
    <xf numFmtId="0" fontId="0" fillId="4" borderId="0" xfId="0" applyFont="1" applyFill="1" applyAlignment="1">
      <alignment vertical="center"/>
    </xf>
    <xf numFmtId="164" fontId="0" fillId="4" borderId="0" xfId="1" applyNumberFormat="1" applyFont="1" applyFill="1" applyAlignment="1">
      <alignment horizontal="center" vertical="center"/>
    </xf>
    <xf numFmtId="0" fontId="0" fillId="8" borderId="0" xfId="0" applyFill="1"/>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6" fillId="9" borderId="2" xfId="0" applyFont="1" applyFill="1" applyBorder="1" applyAlignment="1">
      <alignment horizontal="center" vertical="center" wrapText="1"/>
    </xf>
    <xf numFmtId="0" fontId="13" fillId="10" borderId="0" xfId="3" applyFont="1" applyFill="1" applyAlignment="1">
      <alignment vertical="center"/>
    </xf>
    <xf numFmtId="0" fontId="13" fillId="10" borderId="0" xfId="3" applyFont="1" applyFill="1" applyAlignment="1">
      <alignment horizontal="center" vertical="center"/>
    </xf>
    <xf numFmtId="0" fontId="7" fillId="4" borderId="5" xfId="0" applyFont="1" applyFill="1" applyBorder="1" applyAlignment="1">
      <alignment horizontal="left" indent="3"/>
    </xf>
    <xf numFmtId="0" fontId="7" fillId="4" borderId="9" xfId="0" applyFont="1" applyFill="1" applyBorder="1" applyAlignment="1">
      <alignment horizontal="left" indent="3"/>
    </xf>
    <xf numFmtId="10" fontId="8" fillId="0" borderId="10" xfId="0" applyNumberFormat="1" applyFont="1" applyBorder="1" applyAlignment="1">
      <alignment horizontal="center"/>
    </xf>
    <xf numFmtId="164" fontId="12" fillId="10" borderId="11" xfId="0" applyNumberFormat="1" applyFont="1" applyFill="1" applyBorder="1" applyAlignment="1">
      <alignment horizontal="center" vertical="center"/>
    </xf>
    <xf numFmtId="164" fontId="12" fillId="10" borderId="12" xfId="0" applyNumberFormat="1" applyFont="1" applyFill="1" applyBorder="1" applyAlignment="1">
      <alignment horizontal="center" vertical="center"/>
    </xf>
    <xf numFmtId="164" fontId="12" fillId="10" borderId="13" xfId="0" applyNumberFormat="1" applyFont="1" applyFill="1" applyBorder="1" applyAlignment="1">
      <alignment horizontal="center" vertical="center"/>
    </xf>
    <xf numFmtId="0" fontId="5" fillId="9" borderId="14" xfId="0" applyFont="1" applyFill="1" applyBorder="1" applyAlignment="1">
      <alignment horizontal="center" vertical="center"/>
    </xf>
    <xf numFmtId="0" fontId="10" fillId="3" borderId="5" xfId="0" applyFont="1" applyFill="1" applyBorder="1" applyAlignment="1">
      <alignment horizontal="left" indent="3"/>
    </xf>
    <xf numFmtId="0" fontId="11" fillId="8" borderId="15" xfId="0" applyFont="1" applyFill="1" applyBorder="1" applyAlignment="1">
      <alignment horizontal="center" vertical="center"/>
    </xf>
    <xf numFmtId="0" fontId="11" fillId="8" borderId="16" xfId="0" applyFont="1" applyFill="1" applyBorder="1" applyAlignment="1">
      <alignment horizontal="center" vertical="center"/>
    </xf>
    <xf numFmtId="0" fontId="11" fillId="8" borderId="17" xfId="0" applyFont="1" applyFill="1" applyBorder="1" applyAlignment="1">
      <alignment horizontal="center" vertical="center"/>
    </xf>
    <xf numFmtId="0" fontId="7" fillId="4" borderId="6" xfId="0" applyFont="1" applyFill="1" applyBorder="1" applyAlignment="1">
      <alignment horizontal="left" indent="3"/>
    </xf>
    <xf numFmtId="0" fontId="7" fillId="4" borderId="7" xfId="0" applyFont="1" applyFill="1" applyBorder="1" applyAlignment="1">
      <alignment horizontal="left" indent="3"/>
    </xf>
    <xf numFmtId="164" fontId="8" fillId="0" borderId="8" xfId="1" applyNumberFormat="1" applyFont="1" applyBorder="1" applyAlignment="1">
      <alignment horizontal="center"/>
    </xf>
    <xf numFmtId="164" fontId="9" fillId="0" borderId="8" xfId="0" applyNumberFormat="1" applyFont="1" applyBorder="1" applyAlignment="1">
      <alignment horizontal="center"/>
    </xf>
    <xf numFmtId="0" fontId="9" fillId="0" borderId="10" xfId="0" applyFont="1" applyBorder="1" applyAlignment="1">
      <alignment horizontal="center"/>
    </xf>
    <xf numFmtId="10" fontId="9" fillId="0" borderId="10" xfId="0" applyNumberFormat="1" applyFont="1" applyBorder="1" applyAlignment="1">
      <alignment horizontal="center"/>
    </xf>
    <xf numFmtId="0" fontId="10" fillId="3" borderId="9" xfId="0" applyFont="1" applyFill="1" applyBorder="1" applyAlignment="1">
      <alignment horizontal="left" indent="3"/>
    </xf>
    <xf numFmtId="8" fontId="9" fillId="3" borderId="10" xfId="0" applyNumberFormat="1" applyFont="1" applyFill="1" applyBorder="1" applyAlignment="1">
      <alignment horizontal="center"/>
    </xf>
    <xf numFmtId="0" fontId="10" fillId="3" borderId="11" xfId="0" applyFont="1" applyFill="1" applyBorder="1" applyAlignment="1">
      <alignment horizontal="left" indent="3"/>
    </xf>
    <xf numFmtId="0" fontId="10" fillId="3" borderId="12" xfId="0" applyFont="1" applyFill="1" applyBorder="1" applyAlignment="1">
      <alignment horizontal="left" indent="3"/>
    </xf>
    <xf numFmtId="8" fontId="9" fillId="3" borderId="13" xfId="0" applyNumberFormat="1" applyFont="1" applyFill="1" applyBorder="1" applyAlignment="1">
      <alignment horizontal="center"/>
    </xf>
    <xf numFmtId="164" fontId="8" fillId="3" borderId="5" xfId="0" applyNumberFormat="1" applyFont="1" applyFill="1" applyBorder="1" applyAlignment="1">
      <alignment horizontal="center"/>
    </xf>
    <xf numFmtId="0" fontId="7" fillId="3" borderId="18" xfId="0" applyFont="1" applyFill="1" applyBorder="1" applyAlignment="1">
      <alignment horizontal="left" indent="3"/>
    </xf>
    <xf numFmtId="164" fontId="8" fillId="3" borderId="19" xfId="0" applyNumberFormat="1" applyFont="1" applyFill="1" applyBorder="1" applyAlignment="1">
      <alignment horizontal="center"/>
    </xf>
    <xf numFmtId="164" fontId="8" fillId="3" borderId="20" xfId="0" applyNumberFormat="1" applyFont="1" applyFill="1" applyBorder="1" applyAlignment="1">
      <alignment horizontal="center"/>
    </xf>
    <xf numFmtId="0" fontId="7" fillId="3" borderId="21" xfId="0" applyFont="1" applyFill="1" applyBorder="1" applyAlignment="1">
      <alignment horizontal="left" indent="3"/>
    </xf>
    <xf numFmtId="164" fontId="8" fillId="3" borderId="22" xfId="0" applyNumberFormat="1" applyFont="1" applyFill="1" applyBorder="1" applyAlignment="1">
      <alignment horizontal="center"/>
    </xf>
    <xf numFmtId="0" fontId="7" fillId="3" borderId="23" xfId="0" applyFont="1" applyFill="1" applyBorder="1" applyAlignment="1">
      <alignment horizontal="left" indent="3"/>
    </xf>
    <xf numFmtId="164" fontId="8" fillId="3" borderId="24" xfId="0" applyNumberFormat="1" applyFont="1" applyFill="1" applyBorder="1" applyAlignment="1">
      <alignment horizontal="center"/>
    </xf>
    <xf numFmtId="164" fontId="8" fillId="3" borderId="25" xfId="0" applyNumberFormat="1" applyFont="1" applyFill="1" applyBorder="1" applyAlignment="1">
      <alignment horizontal="center"/>
    </xf>
    <xf numFmtId="0" fontId="3" fillId="5" borderId="26" xfId="0" applyFont="1" applyFill="1" applyBorder="1" applyAlignment="1">
      <alignment horizontal="center"/>
    </xf>
    <xf numFmtId="0" fontId="3" fillId="5" borderId="27" xfId="0" applyFont="1" applyFill="1" applyBorder="1" applyAlignment="1">
      <alignment horizontal="center"/>
    </xf>
    <xf numFmtId="0" fontId="3" fillId="5" borderId="28" xfId="0" applyFont="1" applyFill="1" applyBorder="1" applyAlignment="1">
      <alignment horizontal="center"/>
    </xf>
    <xf numFmtId="0" fontId="13" fillId="9" borderId="29" xfId="0" applyFont="1" applyFill="1" applyBorder="1"/>
    <xf numFmtId="0" fontId="13" fillId="9" borderId="30" xfId="0" applyFont="1" applyFill="1" applyBorder="1"/>
    <xf numFmtId="164" fontId="13" fillId="9" borderId="31" xfId="0" applyNumberFormat="1" applyFont="1" applyFill="1" applyBorder="1" applyAlignment="1">
      <alignment horizontal="center"/>
    </xf>
    <xf numFmtId="0" fontId="0" fillId="4" borderId="21" xfId="0" applyFill="1" applyBorder="1" applyAlignment="1">
      <alignment horizontal="center"/>
    </xf>
    <xf numFmtId="9" fontId="0" fillId="4" borderId="5" xfId="0" applyNumberFormat="1" applyFill="1" applyBorder="1" applyAlignment="1">
      <alignment horizontal="center"/>
    </xf>
    <xf numFmtId="164" fontId="0" fillId="11" borderId="22" xfId="0" applyNumberFormat="1" applyFill="1" applyBorder="1" applyAlignment="1">
      <alignment horizontal="center"/>
    </xf>
  </cellXfs>
  <cellStyles count="4">
    <cellStyle name="Moeda" xfId="1" builtinId="4"/>
    <cellStyle name="Neutro" xfId="3" builtinId="28"/>
    <cellStyle name="Normal" xfId="0" builtinId="0"/>
    <cellStyle name="Porcentagem" xfId="2" builtinId="5"/>
  </cellStyles>
  <dxfs count="0"/>
  <tableStyles count="0" defaultTableStyle="TableStyleMedium2" defaultPivotStyle="PivotStyleLight16"/>
  <colors>
    <mruColors>
      <color rgb="FFE2BD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APP!$E$30</c:f>
              <c:strCache>
                <c:ptCount val="1"/>
                <c:pt idx="0">
                  <c:v>Percentual Sugerido</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91EA-4B28-9319-8D4E1A6935D8}"/>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91EA-4B28-9319-8D4E1A6935D8}"/>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91EA-4B28-9319-8D4E1A6935D8}"/>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91EA-4B28-9319-8D4E1A6935D8}"/>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91EA-4B28-9319-8D4E1A6935D8}"/>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91EA-4B28-9319-8D4E1A6935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pt-BR"/>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APP!$D$31:$D$36</c:f>
              <c:strCache>
                <c:ptCount val="6"/>
                <c:pt idx="0">
                  <c:v>PAPEL</c:v>
                </c:pt>
                <c:pt idx="1">
                  <c:v>TIJOLO</c:v>
                </c:pt>
                <c:pt idx="2">
                  <c:v>HÍBRIDOS</c:v>
                </c:pt>
                <c:pt idx="3">
                  <c:v>FOFs</c:v>
                </c:pt>
                <c:pt idx="4">
                  <c:v>DESENVOLVIMENTO</c:v>
                </c:pt>
                <c:pt idx="5">
                  <c:v>HOTELARIAS</c:v>
                </c:pt>
              </c:strCache>
            </c:strRef>
          </c:cat>
          <c:val>
            <c:numRef>
              <c:f>APP!$E$31:$E$36</c:f>
              <c:numCache>
                <c:formatCode>0%</c:formatCode>
                <c:ptCount val="6"/>
                <c:pt idx="0">
                  <c:v>0.3</c:v>
                </c:pt>
                <c:pt idx="1">
                  <c:v>0.5</c:v>
                </c:pt>
                <c:pt idx="2">
                  <c:v>0.1</c:v>
                </c:pt>
                <c:pt idx="3">
                  <c:v>0.1</c:v>
                </c:pt>
                <c:pt idx="4">
                  <c:v>0</c:v>
                </c:pt>
                <c:pt idx="5">
                  <c:v>0</c:v>
                </c:pt>
              </c:numCache>
            </c:numRef>
          </c:val>
          <c:extLst>
            <c:ext xmlns:c16="http://schemas.microsoft.com/office/drawing/2014/chart" uri="{C3380CC4-5D6E-409C-BE32-E72D297353CC}">
              <c16:uniqueId val="{00000000-FA29-4386-8C2E-9F990CFD8A7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77523099644117"/>
          <c:y val="0.22113893726844006"/>
          <c:w val="0.24399056616958265"/>
          <c:h val="0.57071746934281986"/>
        </c:manualLayout>
      </c:layout>
      <c:overlay val="0"/>
      <c:spPr>
        <a:solidFill>
          <a:srgbClr val="FFFFFF"/>
        </a:solidFill>
        <a:ln>
          <a:solidFill>
            <a:srgbClr val="FFFFFF"/>
          </a:solidFill>
          <a:prstDash val="solid"/>
        </a:ln>
        <a:effectLst/>
      </c:spPr>
      <c:txPr>
        <a:bodyPr rot="0" spcFirstLastPara="1" vertOverflow="ellipsis" vert="horz" wrap="square" anchor="ctr" anchorCtr="1"/>
        <a:lstStyle/>
        <a:p>
          <a:pPr>
            <a:defRPr sz="1000" b="1" i="0" u="none" strike="noStrike" kern="1200" baseline="0">
              <a:solidFill>
                <a:srgbClr val="0E2841"/>
              </a:solidFill>
              <a:latin typeface="+mn-lt"/>
              <a:ea typeface="+mn-ea"/>
              <a:cs typeface="+mn-cs"/>
            </a:defRPr>
          </a:pPr>
          <a:endParaRPr lang="pt-BR"/>
        </a:p>
      </c:txPr>
    </c:legend>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xlsrvcdf"/><Relationship Id="rId2" Type="http://schemas.openxmlformats.org/officeDocument/2006/relationships/image" Target="../media/image1.xlsrvcdf"/><Relationship Id="rId1" Type="http://schemas.openxmlformats.org/officeDocument/2006/relationships/chart" Target="../charts/chart1.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317046</xdr:colOff>
      <xdr:row>37</xdr:row>
      <xdr:rowOff>97971</xdr:rowOff>
    </xdr:from>
    <xdr:to>
      <xdr:col>5</xdr:col>
      <xdr:colOff>892175</xdr:colOff>
      <xdr:row>50</xdr:row>
      <xdr:rowOff>35832</xdr:rowOff>
    </xdr:to>
    <xdr:graphicFrame macro="">
      <xdr:nvGraphicFramePr>
        <xdr:cNvPr id="6" name="Gráfico 5">
          <a:extLst>
            <a:ext uri="{FF2B5EF4-FFF2-40B4-BE49-F238E27FC236}">
              <a16:creationId xmlns:a16="http://schemas.microsoft.com/office/drawing/2014/main" id="{C4B8E7C0-F2C3-7792-03A6-894CBA5335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952500</xdr:colOff>
      <xdr:row>8</xdr:row>
      <xdr:rowOff>19050</xdr:rowOff>
    </xdr:from>
    <xdr:to>
      <xdr:col>4</xdr:col>
      <xdr:colOff>1123950</xdr:colOff>
      <xdr:row>8</xdr:row>
      <xdr:rowOff>190500</xdr:rowOff>
    </xdr:to>
    <xdr:pic>
      <xdr:nvPicPr>
        <xdr:cNvPr id="4" name="Imagem 3">
          <a:extLst>
            <a:ext uri="{FF2B5EF4-FFF2-40B4-BE49-F238E27FC236}">
              <a16:creationId xmlns:a16="http://schemas.microsoft.com/office/drawing/2014/main" id="{D6BCC717-FD62-8098-CCFF-8BCE929B39E9}"/>
            </a:ext>
            <a:ext uri="{147F2762-F138-4A5C-976F-8EAC2B608ADB}">
              <a16:predDERef xmlns:a16="http://schemas.microsoft.com/office/drawing/2014/main" pred="{C4B8E7C0-F2C3-7792-03A6-894CBA5335FE}"/>
            </a:ext>
          </a:extLst>
        </xdr:cNvPr>
        <xdr:cNvPicPr>
          <a:picLocks noChangeAspect="1"/>
        </xdr:cNvPicPr>
      </xdr:nvPicPr>
      <xdr:blipFill>
        <a:blip xmlns:r="http://schemas.openxmlformats.org/officeDocument/2006/relationships" r:embed="rId2"/>
        <a:stretch>
          <a:fillRect/>
        </a:stretch>
      </xdr:blipFill>
      <xdr:spPr>
        <a:xfrm>
          <a:off x="4438650" y="2181225"/>
          <a:ext cx="171450" cy="171450"/>
        </a:xfrm>
        <a:prstGeom prst="rect">
          <a:avLst/>
        </a:prstGeom>
      </xdr:spPr>
    </xdr:pic>
    <xdr:clientData/>
  </xdr:twoCellAnchor>
  <xdr:twoCellAnchor editAs="oneCell">
    <xdr:from>
      <xdr:col>4</xdr:col>
      <xdr:colOff>952500</xdr:colOff>
      <xdr:row>9</xdr:row>
      <xdr:rowOff>28575</xdr:rowOff>
    </xdr:from>
    <xdr:to>
      <xdr:col>4</xdr:col>
      <xdr:colOff>1123950</xdr:colOff>
      <xdr:row>9</xdr:row>
      <xdr:rowOff>200025</xdr:rowOff>
    </xdr:to>
    <xdr:pic>
      <xdr:nvPicPr>
        <xdr:cNvPr id="5" name="Imagem 4">
          <a:extLst>
            <a:ext uri="{FF2B5EF4-FFF2-40B4-BE49-F238E27FC236}">
              <a16:creationId xmlns:a16="http://schemas.microsoft.com/office/drawing/2014/main" id="{E1FE3904-20D2-4FC0-93D1-8D1A9DBA2CF7}"/>
            </a:ext>
            <a:ext uri="{147F2762-F138-4A5C-976F-8EAC2B608ADB}">
              <a16:predDERef xmlns:a16="http://schemas.microsoft.com/office/drawing/2014/main" pred="{D6BCC717-FD62-8098-CCFF-8BCE929B39E9}"/>
            </a:ext>
          </a:extLst>
        </xdr:cNvPr>
        <xdr:cNvPicPr>
          <a:picLocks noChangeAspect="1"/>
        </xdr:cNvPicPr>
      </xdr:nvPicPr>
      <xdr:blipFill>
        <a:blip xmlns:r="http://schemas.openxmlformats.org/officeDocument/2006/relationships" r:embed="rId2"/>
        <a:stretch>
          <a:fillRect/>
        </a:stretch>
      </xdr:blipFill>
      <xdr:spPr>
        <a:xfrm>
          <a:off x="4438650" y="2409825"/>
          <a:ext cx="171450" cy="171450"/>
        </a:xfrm>
        <a:prstGeom prst="rect">
          <a:avLst/>
        </a:prstGeom>
      </xdr:spPr>
    </xdr:pic>
    <xdr:clientData/>
  </xdr:twoCellAnchor>
  <xdr:twoCellAnchor editAs="oneCell">
    <xdr:from>
      <xdr:col>4</xdr:col>
      <xdr:colOff>923925</xdr:colOff>
      <xdr:row>13</xdr:row>
      <xdr:rowOff>28575</xdr:rowOff>
    </xdr:from>
    <xdr:to>
      <xdr:col>4</xdr:col>
      <xdr:colOff>1095375</xdr:colOff>
      <xdr:row>13</xdr:row>
      <xdr:rowOff>200025</xdr:rowOff>
    </xdr:to>
    <xdr:pic>
      <xdr:nvPicPr>
        <xdr:cNvPr id="7" name="Imagem 6">
          <a:extLst>
            <a:ext uri="{FF2B5EF4-FFF2-40B4-BE49-F238E27FC236}">
              <a16:creationId xmlns:a16="http://schemas.microsoft.com/office/drawing/2014/main" id="{641355E9-2AA7-4BC7-A5F3-8B3BA19B5784}"/>
            </a:ext>
            <a:ext uri="{147F2762-F138-4A5C-976F-8EAC2B608ADB}">
              <a16:predDERef xmlns:a16="http://schemas.microsoft.com/office/drawing/2014/main" pred="{E1FE3904-20D2-4FC0-93D1-8D1A9DBA2CF7}"/>
            </a:ext>
          </a:extLst>
        </xdr:cNvPr>
        <xdr:cNvPicPr>
          <a:picLocks noChangeAspect="1"/>
        </xdr:cNvPicPr>
      </xdr:nvPicPr>
      <xdr:blipFill>
        <a:blip xmlns:r="http://schemas.openxmlformats.org/officeDocument/2006/relationships" r:embed="rId2"/>
        <a:stretch>
          <a:fillRect/>
        </a:stretch>
      </xdr:blipFill>
      <xdr:spPr>
        <a:xfrm>
          <a:off x="4410075" y="3495675"/>
          <a:ext cx="171450" cy="171450"/>
        </a:xfrm>
        <a:prstGeom prst="rect">
          <a:avLst/>
        </a:prstGeom>
      </xdr:spPr>
    </xdr:pic>
    <xdr:clientData/>
  </xdr:twoCellAnchor>
  <xdr:twoCellAnchor editAs="oneCell">
    <xdr:from>
      <xdr:col>4</xdr:col>
      <xdr:colOff>923925</xdr:colOff>
      <xdr:row>14</xdr:row>
      <xdr:rowOff>28575</xdr:rowOff>
    </xdr:from>
    <xdr:to>
      <xdr:col>4</xdr:col>
      <xdr:colOff>1095375</xdr:colOff>
      <xdr:row>14</xdr:row>
      <xdr:rowOff>200025</xdr:rowOff>
    </xdr:to>
    <xdr:pic>
      <xdr:nvPicPr>
        <xdr:cNvPr id="8" name="Imagem 7">
          <a:extLst>
            <a:ext uri="{FF2B5EF4-FFF2-40B4-BE49-F238E27FC236}">
              <a16:creationId xmlns:a16="http://schemas.microsoft.com/office/drawing/2014/main" id="{C4BB2B8B-4A63-4930-8603-8B048903D713}"/>
            </a:ext>
            <a:ext uri="{147F2762-F138-4A5C-976F-8EAC2B608ADB}">
              <a16:predDERef xmlns:a16="http://schemas.microsoft.com/office/drawing/2014/main" pred="{641355E9-2AA7-4BC7-A5F3-8B3BA19B5784}"/>
            </a:ext>
          </a:extLst>
        </xdr:cNvPr>
        <xdr:cNvPicPr>
          <a:picLocks noChangeAspect="1"/>
        </xdr:cNvPicPr>
      </xdr:nvPicPr>
      <xdr:blipFill>
        <a:blip xmlns:r="http://schemas.openxmlformats.org/officeDocument/2006/relationships" r:embed="rId2"/>
        <a:stretch>
          <a:fillRect/>
        </a:stretch>
      </xdr:blipFill>
      <xdr:spPr>
        <a:xfrm>
          <a:off x="4410075" y="3714750"/>
          <a:ext cx="171450" cy="171450"/>
        </a:xfrm>
        <a:prstGeom prst="rect">
          <a:avLst/>
        </a:prstGeom>
      </xdr:spPr>
    </xdr:pic>
    <xdr:clientData/>
  </xdr:twoCellAnchor>
  <xdr:twoCellAnchor editAs="oneCell">
    <xdr:from>
      <xdr:col>4</xdr:col>
      <xdr:colOff>933450</xdr:colOff>
      <xdr:row>15</xdr:row>
      <xdr:rowOff>38100</xdr:rowOff>
    </xdr:from>
    <xdr:to>
      <xdr:col>4</xdr:col>
      <xdr:colOff>1104900</xdr:colOff>
      <xdr:row>15</xdr:row>
      <xdr:rowOff>209550</xdr:rowOff>
    </xdr:to>
    <xdr:pic>
      <xdr:nvPicPr>
        <xdr:cNvPr id="9" name="Imagem 8">
          <a:extLst>
            <a:ext uri="{FF2B5EF4-FFF2-40B4-BE49-F238E27FC236}">
              <a16:creationId xmlns:a16="http://schemas.microsoft.com/office/drawing/2014/main" id="{FE73BB39-0A10-4C4B-8087-D1D7868C8F36}"/>
            </a:ext>
            <a:ext uri="{147F2762-F138-4A5C-976F-8EAC2B608ADB}">
              <a16:predDERef xmlns:a16="http://schemas.microsoft.com/office/drawing/2014/main" pred="{C4BB2B8B-4A63-4930-8603-8B048903D713}"/>
            </a:ext>
          </a:extLst>
        </xdr:cNvPr>
        <xdr:cNvPicPr>
          <a:picLocks noChangeAspect="1"/>
        </xdr:cNvPicPr>
      </xdr:nvPicPr>
      <xdr:blipFill>
        <a:blip xmlns:r="http://schemas.openxmlformats.org/officeDocument/2006/relationships" r:embed="rId2"/>
        <a:stretch>
          <a:fillRect/>
        </a:stretch>
      </xdr:blipFill>
      <xdr:spPr>
        <a:xfrm>
          <a:off x="4419600" y="3943350"/>
          <a:ext cx="171450" cy="171450"/>
        </a:xfrm>
        <a:prstGeom prst="rect">
          <a:avLst/>
        </a:prstGeom>
      </xdr:spPr>
    </xdr:pic>
    <xdr:clientData/>
  </xdr:twoCellAnchor>
  <xdr:twoCellAnchor editAs="oneCell">
    <xdr:from>
      <xdr:col>5</xdr:col>
      <xdr:colOff>704850</xdr:colOff>
      <xdr:row>26</xdr:row>
      <xdr:rowOff>123825</xdr:rowOff>
    </xdr:from>
    <xdr:to>
      <xdr:col>5</xdr:col>
      <xdr:colOff>866775</xdr:colOff>
      <xdr:row>26</xdr:row>
      <xdr:rowOff>285750</xdr:rowOff>
    </xdr:to>
    <xdr:pic>
      <xdr:nvPicPr>
        <xdr:cNvPr id="10" name="Imagem 9">
          <a:extLst>
            <a:ext uri="{FF2B5EF4-FFF2-40B4-BE49-F238E27FC236}">
              <a16:creationId xmlns:a16="http://schemas.microsoft.com/office/drawing/2014/main" id="{512B0F3F-85E3-D7B3-F5A0-57595077A967}"/>
            </a:ext>
            <a:ext uri="{147F2762-F138-4A5C-976F-8EAC2B608ADB}">
              <a16:predDERef xmlns:a16="http://schemas.microsoft.com/office/drawing/2014/main" pred="{FE73BB39-0A10-4C4B-8087-D1D7868C8F36}"/>
            </a:ext>
          </a:extLst>
        </xdr:cNvPr>
        <xdr:cNvPicPr>
          <a:picLocks noChangeAspect="1"/>
        </xdr:cNvPicPr>
      </xdr:nvPicPr>
      <xdr:blipFill>
        <a:blip xmlns:r="http://schemas.openxmlformats.org/officeDocument/2006/relationships" r:embed="rId3"/>
        <a:stretch>
          <a:fillRect/>
        </a:stretch>
      </xdr:blipFill>
      <xdr:spPr>
        <a:xfrm>
          <a:off x="5353050" y="6753225"/>
          <a:ext cx="161925" cy="161925"/>
        </a:xfrm>
        <a:prstGeom prst="rect">
          <a:avLst/>
        </a:prstGeom>
      </xdr:spPr>
    </xdr:pic>
    <xdr:clientData/>
  </xdr:twoCellAnchor>
  <xdr:twoCellAnchor editAs="oneCell">
    <xdr:from>
      <xdr:col>2</xdr:col>
      <xdr:colOff>9525</xdr:colOff>
      <xdr:row>0</xdr:row>
      <xdr:rowOff>161925</xdr:rowOff>
    </xdr:from>
    <xdr:to>
      <xdr:col>6</xdr:col>
      <xdr:colOff>352425</xdr:colOff>
      <xdr:row>6</xdr:row>
      <xdr:rowOff>57150</xdr:rowOff>
    </xdr:to>
    <xdr:pic>
      <xdr:nvPicPr>
        <xdr:cNvPr id="18" name="Imagem 17">
          <a:extLst>
            <a:ext uri="{FF2B5EF4-FFF2-40B4-BE49-F238E27FC236}">
              <a16:creationId xmlns:a16="http://schemas.microsoft.com/office/drawing/2014/main" id="{66E3A3BE-076E-4ABF-9782-72E6D4A40275}"/>
            </a:ext>
            <a:ext uri="{147F2762-F138-4A5C-976F-8EAC2B608ADB}">
              <a16:predDERef xmlns:a16="http://schemas.microsoft.com/office/drawing/2014/main" pred="{512B0F3F-85E3-D7B3-F5A0-57595077A967}"/>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568" t="6105" r="2432" b="18058"/>
        <a:stretch>
          <a:fillRect/>
        </a:stretch>
      </xdr:blipFill>
      <xdr:spPr>
        <a:xfrm>
          <a:off x="9525" y="161925"/>
          <a:ext cx="6296025" cy="15621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0B514-4758-45B7-9E7C-BEE6ADE55698}">
  <dimension ref="C2:J54"/>
  <sheetViews>
    <sheetView showGridLines="0" tabSelected="1" topLeftCell="C18" zoomScale="110" zoomScaleNormal="110" workbookViewId="0">
      <selection activeCell="E27" sqref="E27:F27"/>
    </sheetView>
  </sheetViews>
  <sheetFormatPr defaultColWidth="0" defaultRowHeight="15" customHeight="1"/>
  <cols>
    <col min="1" max="2" width="8.7109375" hidden="1"/>
    <col min="3" max="3" width="5.42578125" customWidth="1"/>
    <col min="4" max="4" width="46.85546875" customWidth="1"/>
    <col min="5" max="5" width="17.42578125" bestFit="1" customWidth="1"/>
    <col min="6" max="6" width="15" customWidth="1"/>
    <col min="7" max="7" width="5.42578125" customWidth="1"/>
    <col min="8" max="8" width="1.7109375" hidden="1" customWidth="1"/>
    <col min="9" max="9" width="49.28515625" hidden="1" customWidth="1"/>
    <col min="10" max="10" width="41.85546875" hidden="1" customWidth="1"/>
    <col min="11" max="16384" width="8.7109375" hidden="1"/>
  </cols>
  <sheetData>
    <row r="2" spans="4:6" s="17" customFormat="1" ht="23.25" customHeight="1"/>
    <row r="3" spans="4:6" s="17" customFormat="1" ht="23.25" customHeight="1"/>
    <row r="4" spans="4:6" s="17" customFormat="1" ht="23.25" customHeight="1"/>
    <row r="5" spans="4:6" s="17" customFormat="1" ht="23.25" customHeight="1"/>
    <row r="6" spans="4:6" s="17" customFormat="1" ht="23.25" customHeight="1"/>
    <row r="7" spans="4:6"/>
    <row r="8" spans="4:6" ht="26.25">
      <c r="D8" s="31" t="s">
        <v>0</v>
      </c>
      <c r="E8" s="32"/>
      <c r="F8" s="33"/>
    </row>
    <row r="9" spans="4:6" ht="17.25">
      <c r="D9" s="34" t="s">
        <v>1</v>
      </c>
      <c r="E9" s="35"/>
      <c r="F9" s="36">
        <v>1620</v>
      </c>
    </row>
    <row r="10" spans="4:6" ht="17.25">
      <c r="D10" s="24" t="s">
        <v>2</v>
      </c>
      <c r="E10" s="23"/>
      <c r="F10" s="25">
        <v>6.0000000000000001E-3</v>
      </c>
    </row>
    <row r="11" spans="4:6" ht="24.75" customHeight="1">
      <c r="D11" s="26">
        <f>F9*30%</f>
        <v>486</v>
      </c>
      <c r="E11" s="27"/>
      <c r="F11" s="28"/>
    </row>
    <row r="12" spans="4:6"/>
    <row r="13" spans="4:6" ht="28.5" customHeight="1">
      <c r="D13" s="29" t="s">
        <v>3</v>
      </c>
      <c r="E13" s="29"/>
      <c r="F13" s="29"/>
    </row>
    <row r="14" spans="4:6" ht="17.25">
      <c r="D14" s="34" t="s">
        <v>4</v>
      </c>
      <c r="E14" s="35"/>
      <c r="F14" s="37">
        <v>600</v>
      </c>
    </row>
    <row r="15" spans="4:6" ht="17.25">
      <c r="D15" s="24" t="s">
        <v>5</v>
      </c>
      <c r="E15" s="23"/>
      <c r="F15" s="38">
        <v>5</v>
      </c>
    </row>
    <row r="16" spans="4:6" ht="17.25">
      <c r="D16" s="24" t="s">
        <v>6</v>
      </c>
      <c r="E16" s="23"/>
      <c r="F16" s="39">
        <v>1.0789999999999999E-2</v>
      </c>
    </row>
    <row r="17" spans="3:10" ht="17.45" customHeight="1">
      <c r="D17" s="40" t="s">
        <v>7</v>
      </c>
      <c r="E17" s="30"/>
      <c r="F17" s="41">
        <f>FV(taxa_mensal,qtd_anos*12,aporte*-1)</f>
        <v>50266.148399092584</v>
      </c>
    </row>
    <row r="18" spans="3:10" ht="18" customHeight="1">
      <c r="D18" s="42" t="s">
        <v>8</v>
      </c>
      <c r="E18" s="43"/>
      <c r="F18" s="44">
        <f>patrimonio*rendimento_carteira</f>
        <v>301.59689039455549</v>
      </c>
    </row>
    <row r="19" spans="3:10"/>
    <row r="20" spans="3:10" ht="35.25">
      <c r="D20" s="18" t="s">
        <v>9</v>
      </c>
      <c r="E20" s="19"/>
      <c r="F20" s="20" t="s">
        <v>10</v>
      </c>
    </row>
    <row r="21" spans="3:10" ht="17.25">
      <c r="C21" s="1">
        <v>2</v>
      </c>
      <c r="D21" s="46" t="s">
        <v>11</v>
      </c>
      <c r="E21" s="47">
        <f>FV($F$16,$C21*12,$F$14*-1)</f>
        <v>16336.57637858713</v>
      </c>
      <c r="F21" s="48">
        <f>E21*rendimento_carteira</f>
        <v>98.01945827152278</v>
      </c>
    </row>
    <row r="22" spans="3:10" ht="17.25">
      <c r="C22" s="1">
        <v>5</v>
      </c>
      <c r="D22" s="49" t="s">
        <v>12</v>
      </c>
      <c r="E22" s="45">
        <f>FV($F$16,$C22*12,$F$14*-1)</f>
        <v>50266.148399092584</v>
      </c>
      <c r="F22" s="50">
        <f>E22*rendimento_carteira</f>
        <v>301.59689039455549</v>
      </c>
    </row>
    <row r="23" spans="3:10" ht="17.25">
      <c r="C23" s="1">
        <v>10</v>
      </c>
      <c r="D23" s="49" t="s">
        <v>13</v>
      </c>
      <c r="E23" s="45">
        <f>FV($F$16,$C23*12,$F$14*-1)</f>
        <v>145970.52751810331</v>
      </c>
      <c r="F23" s="50">
        <f>E23*rendimento_carteira</f>
        <v>875.82316510861983</v>
      </c>
    </row>
    <row r="24" spans="3:10" ht="17.25">
      <c r="C24" s="1">
        <v>20</v>
      </c>
      <c r="D24" s="49" t="s">
        <v>14</v>
      </c>
      <c r="E24" s="45">
        <f>FV($F$16,$C24*12,$F$14*-1)</f>
        <v>675119.04005824833</v>
      </c>
      <c r="F24" s="50">
        <f>E24*rendimento_carteira</f>
        <v>4050.71424034949</v>
      </c>
    </row>
    <row r="25" spans="3:10" ht="17.25">
      <c r="C25" s="1">
        <v>30</v>
      </c>
      <c r="D25" s="51" t="s">
        <v>15</v>
      </c>
      <c r="E25" s="52">
        <f>FV($F$16,$C25*12,$F$14*-1)</f>
        <v>2593301.7930028285</v>
      </c>
      <c r="F25" s="53">
        <f>E25*rendimento_carteira</f>
        <v>15559.810758016971</v>
      </c>
    </row>
    <row r="27" spans="3:10" ht="30" customHeight="1">
      <c r="D27" s="21" t="s">
        <v>16</v>
      </c>
      <c r="E27" s="22" t="s">
        <v>17</v>
      </c>
      <c r="F27" s="22"/>
    </row>
    <row r="28" spans="3:10" ht="21.75" customHeight="1">
      <c r="C28" s="14"/>
      <c r="D28" s="15" t="s">
        <v>18</v>
      </c>
      <c r="E28" s="16">
        <f>aporte</f>
        <v>600</v>
      </c>
      <c r="F28" s="16"/>
      <c r="G28" s="14"/>
      <c r="H28" s="14"/>
      <c r="I28" s="14"/>
      <c r="J28" s="14"/>
    </row>
    <row r="29" spans="3:10"/>
    <row r="30" spans="3:10">
      <c r="D30" s="54" t="s">
        <v>19</v>
      </c>
      <c r="E30" s="55" t="s">
        <v>20</v>
      </c>
      <c r="F30" s="56" t="s">
        <v>21</v>
      </c>
    </row>
    <row r="31" spans="3:10">
      <c r="D31" s="60" t="s">
        <v>22</v>
      </c>
      <c r="E31" s="61">
        <f>VLOOKUP($E$27&amp;"-"&amp;D31,Planilha2!$A:$D,4,FALSE)</f>
        <v>0.3</v>
      </c>
      <c r="F31" s="62">
        <f>E31*$E$28</f>
        <v>180</v>
      </c>
    </row>
    <row r="32" spans="3:10">
      <c r="D32" s="60" t="s">
        <v>23</v>
      </c>
      <c r="E32" s="61">
        <f>VLOOKUP($E$27&amp;"-"&amp;D32,Planilha2!$A:$D,4,FALSE)</f>
        <v>0.5</v>
      </c>
      <c r="F32" s="62">
        <f>E32*$E$28</f>
        <v>300</v>
      </c>
    </row>
    <row r="33" spans="4:6">
      <c r="D33" s="60" t="s">
        <v>24</v>
      </c>
      <c r="E33" s="61">
        <f>VLOOKUP($E$27&amp;"-"&amp;D33,Planilha2!$A:$D,4,FALSE)</f>
        <v>0.1</v>
      </c>
      <c r="F33" s="62">
        <f>E33*$E$28</f>
        <v>60</v>
      </c>
    </row>
    <row r="34" spans="4:6">
      <c r="D34" s="60" t="s">
        <v>25</v>
      </c>
      <c r="E34" s="61">
        <f>VLOOKUP($E$27&amp;"-"&amp;D34,Planilha2!$A:$D,4,FALSE)</f>
        <v>0.1</v>
      </c>
      <c r="F34" s="62">
        <f>E34*$E$28</f>
        <v>60</v>
      </c>
    </row>
    <row r="35" spans="4:6">
      <c r="D35" s="60" t="s">
        <v>26</v>
      </c>
      <c r="E35" s="61">
        <f>VLOOKUP($E$27&amp;"-"&amp;D35,Planilha2!$A:$D,4,FALSE)</f>
        <v>0</v>
      </c>
      <c r="F35" s="62">
        <f>E35*$E$28</f>
        <v>0</v>
      </c>
    </row>
    <row r="36" spans="4:6">
      <c r="D36" s="60" t="s">
        <v>27</v>
      </c>
      <c r="E36" s="61">
        <f>VLOOKUP($E$27&amp;"-"&amp;D36,Planilha2!$A:$D,4,FALSE)</f>
        <v>0</v>
      </c>
      <c r="F36" s="62">
        <f>E36*$E$28</f>
        <v>0</v>
      </c>
    </row>
    <row r="37" spans="4:6">
      <c r="D37" s="57"/>
      <c r="E37" s="58"/>
      <c r="F37" s="59">
        <f>SUM(F31:F36)</f>
        <v>600</v>
      </c>
    </row>
    <row r="44" spans="4:6"/>
    <row r="45" spans="4:6"/>
    <row r="46" spans="4:6"/>
    <row r="47" spans="4:6"/>
    <row r="48" spans="4:6"/>
    <row r="49"/>
    <row r="50"/>
    <row r="51"/>
    <row r="52"/>
    <row r="53"/>
    <row r="54"/>
  </sheetData>
  <protectedRanges>
    <protectedRange sqref="F10" name="Range1"/>
    <protectedRange sqref="F9" name="Range2"/>
    <protectedRange sqref="F14" name="Range3"/>
    <protectedRange sqref="F15:F16" name="Range4"/>
  </protectedRanges>
  <autoFilter ref="D20:F25" xr:uid="{E6A0B514-4758-45B7-9E7C-BEE6ADE55698}">
    <filterColumn colId="0" showButton="0"/>
  </autoFilter>
  <mergeCells count="13">
    <mergeCell ref="E27:F27"/>
    <mergeCell ref="E28:F28"/>
    <mergeCell ref="D9:E9"/>
    <mergeCell ref="D8:F8"/>
    <mergeCell ref="D11:F11"/>
    <mergeCell ref="D10:E10"/>
    <mergeCell ref="D17:E17"/>
    <mergeCell ref="D20:E20"/>
    <mergeCell ref="D14:E14"/>
    <mergeCell ref="D15:E15"/>
    <mergeCell ref="D16:E16"/>
    <mergeCell ref="D18:E18"/>
    <mergeCell ref="D13:F13"/>
  </mergeCells>
  <dataValidations count="8">
    <dataValidation type="list" allowBlank="1" showInputMessage="1" showErrorMessage="1" sqref="E27" xr:uid="{25FB6157-0D6F-4288-BDF6-1C9F16279EC9}">
      <formula1>"Conservador, Moderado, Agressivo"</formula1>
    </dataValidation>
    <dataValidation allowBlank="1" showInputMessage="1" showErrorMessage="1" promptTitle="O que são fundos de papel?" prompt="São fundos imobiliários (FIIs) que investem em títulos do mercado imobiliário. Esses títulos podem ser CRIs (Certificados de Recebíveis Imobiliários), LCIs (Letras de Crédito Imobiliário), LHs (Letras Hipotecárias) ou outros direitos sobre imóveis." sqref="D31" xr:uid="{3AD679FB-3BAE-497C-A0F5-F32238431279}"/>
    <dataValidation allowBlank="1" showInputMessage="1" showErrorMessage="1" promptTitle="O que são fundos de tijolo?" prompt="Fundos de tijolo são os fundos que compram as propriedades já construídas e prontas, a fim de alugar ou obter valorização desses imóveis no futuro. " sqref="D32" xr:uid="{A63397DF-5C64-49AC-88EF-F5EA39DC25CB}"/>
    <dataValidation allowBlank="1" showInputMessage="1" showErrorMessage="1" promptTitle="O que são FIIs Híbridos?" prompt="Os FIIs Híbridos são Fundos Imobiliários que, como o próprio nome já diz, investem em uma mescla de ativos do setor imobiliário. " sqref="D33" xr:uid="{3C0E9DC2-0A78-4DEC-AEFA-78E00C076F7A}"/>
    <dataValidation allowBlank="1" showInputMessage="1" showErrorMessage="1" prompt="FOFs é uma sigla para Fundos de Fundos e são fundos imobiliários que buscam investir em cotas de outros fundos." sqref="D34" xr:uid="{7AD2FA6E-CBAE-43CE-AF0B-094F302E31C3}"/>
    <dataValidation allowBlank="1" showInputMessage="1" showErrorMessage="1" prompt="os fundos de desenvolvimento são uma subcategoria do segmento de FIIs que apoiam, encorajam e facilitam a compra de imóveis para sua posterior locação e venda. " sqref="D35" xr:uid="{8DF12BFF-ABA4-4D4C-B270-42DD8CFDBE9B}"/>
    <dataValidation allowBlank="1" showInputMessage="1" showErrorMessage="1" prompt="Esses fundos investem em empreendimentos imobiliarios relacionados ao setor hoteleiro" sqref="D36" xr:uid="{57AEE5C7-4A56-48C1-8F13-3A1C04F1927E}"/>
    <dataValidation allowBlank="1" showInputMessage="1" showErrorMessage="1" prompt="Altere o valor na tabela &quot;Investimento Mensal&quot;" sqref="E28:F28" xr:uid="{5C6EE577-D5C2-4471-96D3-CA8F612549E7}"/>
  </dataValidation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A6F9-1A8F-494B-BC52-78E26FF12D4E}">
  <dimension ref="A2:H21"/>
  <sheetViews>
    <sheetView showGridLines="0" zoomScale="115" zoomScaleNormal="115" workbookViewId="0">
      <selection activeCell="C7" sqref="C7"/>
    </sheetView>
  </sheetViews>
  <sheetFormatPr defaultRowHeight="14.45"/>
  <cols>
    <col min="1" max="1" width="29.140625" bestFit="1" customWidth="1"/>
    <col min="2" max="2" width="11.5703125" bestFit="1" customWidth="1"/>
    <col min="3" max="3" width="17.7109375" bestFit="1" customWidth="1"/>
    <col min="7" max="7" width="15.42578125" bestFit="1" customWidth="1"/>
  </cols>
  <sheetData>
    <row r="2" spans="1:8">
      <c r="A2" s="12" t="s">
        <v>28</v>
      </c>
      <c r="B2" s="12" t="s">
        <v>29</v>
      </c>
      <c r="C2" s="13" t="s">
        <v>19</v>
      </c>
      <c r="D2" s="13" t="s">
        <v>30</v>
      </c>
    </row>
    <row r="3" spans="1:8">
      <c r="A3" t="str">
        <f>B3&amp;"-"&amp;C3</f>
        <v>Conservador-PAPEL</v>
      </c>
      <c r="B3" t="s">
        <v>17</v>
      </c>
      <c r="C3" s="2" t="s">
        <v>22</v>
      </c>
      <c r="D3" s="3">
        <v>0.3</v>
      </c>
      <c r="H3" t="s">
        <v>30</v>
      </c>
    </row>
    <row r="4" spans="1:8">
      <c r="A4" t="str">
        <f t="shared" ref="A4:A20" si="0">B4&amp;"-"&amp;C4</f>
        <v>Conservador-TIJOLO</v>
      </c>
      <c r="B4" t="s">
        <v>17</v>
      </c>
      <c r="C4" s="2" t="s">
        <v>23</v>
      </c>
      <c r="D4" s="3">
        <v>0.5</v>
      </c>
      <c r="G4" s="4" t="s">
        <v>31</v>
      </c>
      <c r="H4" s="11">
        <f>VLOOKUP(G4,$A:$D,4,FALSE)</f>
        <v>0.35</v>
      </c>
    </row>
    <row r="5" spans="1:8">
      <c r="A5" t="str">
        <f t="shared" si="0"/>
        <v>Conservador-HÍBRIDOS</v>
      </c>
      <c r="B5" t="s">
        <v>17</v>
      </c>
      <c r="C5" s="2" t="s">
        <v>24</v>
      </c>
      <c r="D5" s="3">
        <v>0.1</v>
      </c>
    </row>
    <row r="6" spans="1:8">
      <c r="A6" t="str">
        <f t="shared" si="0"/>
        <v>Conservador-FOFs</v>
      </c>
      <c r="B6" t="s">
        <v>17</v>
      </c>
      <c r="C6" s="2" t="s">
        <v>25</v>
      </c>
      <c r="D6" s="3">
        <v>0.1</v>
      </c>
    </row>
    <row r="7" spans="1:8">
      <c r="A7" t="str">
        <f t="shared" si="0"/>
        <v>Conservador-DESENVOLVIMENTO</v>
      </c>
      <c r="B7" t="s">
        <v>17</v>
      </c>
      <c r="C7" s="2" t="s">
        <v>26</v>
      </c>
      <c r="D7" s="3">
        <v>0</v>
      </c>
    </row>
    <row r="8" spans="1:8" ht="15" thickBot="1">
      <c r="A8" s="5" t="str">
        <f t="shared" si="0"/>
        <v>Conservador-HOTELARIAS</v>
      </c>
      <c r="B8" s="5" t="s">
        <v>17</v>
      </c>
      <c r="C8" s="6" t="s">
        <v>27</v>
      </c>
      <c r="D8" s="7">
        <v>0</v>
      </c>
    </row>
    <row r="9" spans="1:8">
      <c r="A9" t="str">
        <f t="shared" si="0"/>
        <v>Moderado-PAPEL</v>
      </c>
      <c r="B9" t="s">
        <v>32</v>
      </c>
      <c r="C9" s="2" t="s">
        <v>22</v>
      </c>
      <c r="D9" s="3">
        <v>0.32</v>
      </c>
    </row>
    <row r="10" spans="1:8">
      <c r="A10" s="8" t="str">
        <f t="shared" si="0"/>
        <v>Moderado-TIJOLO</v>
      </c>
      <c r="B10" s="8" t="s">
        <v>32</v>
      </c>
      <c r="C10" s="9" t="s">
        <v>23</v>
      </c>
      <c r="D10" s="10">
        <v>0.35</v>
      </c>
    </row>
    <row r="11" spans="1:8">
      <c r="A11" t="str">
        <f t="shared" si="0"/>
        <v>Moderado-HÍBRIDOS</v>
      </c>
      <c r="B11" t="s">
        <v>32</v>
      </c>
      <c r="C11" s="2" t="s">
        <v>24</v>
      </c>
      <c r="D11" s="3">
        <v>0.08</v>
      </c>
    </row>
    <row r="12" spans="1:8">
      <c r="A12" t="str">
        <f t="shared" si="0"/>
        <v>Moderado-FOFs</v>
      </c>
      <c r="B12" t="s">
        <v>32</v>
      </c>
      <c r="C12" s="2" t="s">
        <v>25</v>
      </c>
      <c r="D12" s="3">
        <v>0.05</v>
      </c>
    </row>
    <row r="13" spans="1:8">
      <c r="A13" t="str">
        <f t="shared" si="0"/>
        <v>Moderado-DESENVOLVIMENTO</v>
      </c>
      <c r="B13" t="s">
        <v>32</v>
      </c>
      <c r="C13" s="2" t="s">
        <v>26</v>
      </c>
      <c r="D13" s="3">
        <v>0.1</v>
      </c>
    </row>
    <row r="14" spans="1:8" ht="15" thickBot="1">
      <c r="A14" s="5" t="str">
        <f t="shared" si="0"/>
        <v>Moderado-HOTELARIAS</v>
      </c>
      <c r="B14" s="5" t="s">
        <v>32</v>
      </c>
      <c r="C14" s="6" t="s">
        <v>27</v>
      </c>
      <c r="D14" s="7">
        <v>0.1</v>
      </c>
    </row>
    <row r="15" spans="1:8">
      <c r="A15" t="str">
        <f t="shared" si="0"/>
        <v>Agressivo-PAPEL</v>
      </c>
      <c r="B15" t="s">
        <v>33</v>
      </c>
      <c r="C15" s="2" t="s">
        <v>22</v>
      </c>
      <c r="D15" s="3">
        <v>0.5</v>
      </c>
    </row>
    <row r="16" spans="1:8">
      <c r="A16" t="str">
        <f t="shared" si="0"/>
        <v>Agressivo-TIJOLO</v>
      </c>
      <c r="B16" t="s">
        <v>33</v>
      </c>
      <c r="C16" s="2" t="s">
        <v>23</v>
      </c>
      <c r="D16" s="3">
        <v>0.1</v>
      </c>
    </row>
    <row r="17" spans="1:4">
      <c r="A17" t="str">
        <f t="shared" si="0"/>
        <v>Agressivo-HÍBRIDOS</v>
      </c>
      <c r="B17" t="s">
        <v>33</v>
      </c>
      <c r="C17" s="2" t="s">
        <v>24</v>
      </c>
      <c r="D17" s="3">
        <v>0.05</v>
      </c>
    </row>
    <row r="18" spans="1:4">
      <c r="A18" t="str">
        <f t="shared" si="0"/>
        <v>Agressivo-FOFs</v>
      </c>
      <c r="B18" t="s">
        <v>33</v>
      </c>
      <c r="C18" s="2" t="s">
        <v>25</v>
      </c>
      <c r="D18" s="3">
        <v>0.05</v>
      </c>
    </row>
    <row r="19" spans="1:4">
      <c r="A19" t="str">
        <f t="shared" si="0"/>
        <v>Agressivo-DESENVOLVIMENTO</v>
      </c>
      <c r="B19" t="s">
        <v>33</v>
      </c>
      <c r="C19" s="2" t="s">
        <v>26</v>
      </c>
      <c r="D19" s="3">
        <v>0.2</v>
      </c>
    </row>
    <row r="20" spans="1:4">
      <c r="A20" t="str">
        <f t="shared" si="0"/>
        <v>Agressivo-HOTELARIAS</v>
      </c>
      <c r="B20" t="s">
        <v>33</v>
      </c>
      <c r="C20" s="2" t="s">
        <v>27</v>
      </c>
      <c r="D20" s="3">
        <v>0.1</v>
      </c>
    </row>
    <row r="21" spans="1:4">
      <c r="D21" s="2"/>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D0D6DD-E6DB-45C8-8F90-E314C090C085}"/>
</file>

<file path=customXml/itemProps2.xml><?xml version="1.0" encoding="utf-8"?>
<ds:datastoreItem xmlns:ds="http://schemas.openxmlformats.org/officeDocument/2006/customXml" ds:itemID="{C32110DE-3D77-470C-9CED-65521C30E3F6}"/>
</file>

<file path=customXml/itemProps3.xml><?xml version="1.0" encoding="utf-8"?>
<ds:datastoreItem xmlns:ds="http://schemas.openxmlformats.org/officeDocument/2006/customXml" ds:itemID="{62BBC473-00BC-48E4-BFA3-FE8E2B1F001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 Silva Aguiar</dc:creator>
  <cp:keywords/>
  <dc:description/>
  <cp:lastModifiedBy/>
  <cp:revision/>
  <dcterms:created xsi:type="dcterms:W3CDTF">2025-04-16T18:38:03Z</dcterms:created>
  <dcterms:modified xsi:type="dcterms:W3CDTF">2025-06-06T02:58:23Z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