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Analysis\08 Reporting\0 Templates + Calc\"/>
    </mc:Choice>
  </mc:AlternateContent>
  <xr:revisionPtr revIDLastSave="0" documentId="13_ncr:1_{2392DD7A-6F6C-4A46-A52B-33B0A2BB20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6" r:id="rId1"/>
    <sheet name="Details" sheetId="1" r:id="rId2"/>
    <sheet name="Estimator Summary" sheetId="2" r:id="rId3"/>
    <sheet name="Client Summary" sheetId="5" r:id="rId4"/>
  </sheets>
  <definedNames>
    <definedName name="_xlnm._FilterDatabase" localSheetId="1" hidden="1">Details!$A$1:$BN$120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6" l="1"/>
  <c r="J13" i="6"/>
  <c r="J14" i="6"/>
  <c r="J15" i="6"/>
  <c r="J16" i="6"/>
  <c r="J11" i="6"/>
  <c r="K13" i="6"/>
  <c r="E15" i="6"/>
  <c r="E11" i="6"/>
  <c r="K16" i="6"/>
  <c r="D11" i="6"/>
  <c r="M3" i="6"/>
  <c r="M2" i="6"/>
  <c r="J3" i="6"/>
  <c r="J2" i="6"/>
  <c r="G3" i="6"/>
  <c r="G2" i="6"/>
  <c r="E3" i="6"/>
  <c r="E2" i="6"/>
  <c r="D3" i="6"/>
  <c r="D2" i="6"/>
  <c r="L16" i="6" l="1"/>
  <c r="L13" i="6"/>
  <c r="K15" i="6"/>
  <c r="L15" i="6" s="1"/>
  <c r="H2" i="6"/>
  <c r="I2" i="6" s="1"/>
  <c r="H3" i="6"/>
  <c r="I3" i="6" s="1"/>
  <c r="F11" i="6"/>
  <c r="E16" i="6"/>
  <c r="K14" i="6"/>
  <c r="L14" i="6" s="1"/>
  <c r="E14" i="6"/>
  <c r="K12" i="6"/>
  <c r="L12" i="6" s="1"/>
  <c r="D16" i="6"/>
  <c r="D15" i="6"/>
  <c r="F15" i="6" s="1"/>
  <c r="E13" i="6"/>
  <c r="D14" i="6"/>
  <c r="E12" i="6"/>
  <c r="D13" i="6"/>
  <c r="K11" i="6"/>
  <c r="L11" i="6" s="1"/>
  <c r="D12" i="6"/>
  <c r="K3" i="6" l="1"/>
  <c r="N3" i="6" s="1"/>
  <c r="O3" i="6" s="1"/>
  <c r="K2" i="6"/>
  <c r="N2" i="6" s="1"/>
  <c r="O2" i="6" s="1"/>
  <c r="F13" i="6"/>
  <c r="F14" i="6"/>
  <c r="F12" i="6"/>
  <c r="F16" i="6"/>
  <c r="L3" i="6" l="1"/>
  <c r="L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tc={60C56C53-AF82-4D97-BA12-C4878C804A7B}</author>
  </authors>
  <commentList>
    <comment ref="O1" authorId="0" shapeId="0" xr:uid="{60C56C53-AF82-4D97-BA12-C4878C804A7B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- total costs + total OH + agency / sales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tc={65F391DA-E4E7-4993-B127-E68C13756FA0}</author>
  </authors>
  <commentList>
    <comment ref="O1" authorId="0" shapeId="0" xr:uid="{65F391DA-E4E7-4993-B127-E68C13756FA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- total costs + total OH + agency / sales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9F141-906C-4F47-A766-36741CE6C26C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<sst xmlns="http://schemas.openxmlformats.org/spreadsheetml/2006/main" count="117" uniqueCount="84">
  <si>
    <t>Total_OH</t>
  </si>
  <si>
    <t>Estimate_No</t>
  </si>
  <si>
    <t>Made_From_Template</t>
  </si>
  <si>
    <t>Estimate_Created</t>
  </si>
  <si>
    <t>Job_Created</t>
  </si>
  <si>
    <t>Estimator</t>
  </si>
  <si>
    <t>Umbrella_Co</t>
  </si>
  <si>
    <t>Product</t>
  </si>
  <si>
    <t>Quantity</t>
  </si>
  <si>
    <t>Customer_Name</t>
  </si>
  <si>
    <t>KA_Team</t>
  </si>
  <si>
    <t>End_Customer</t>
  </si>
  <si>
    <t>Job_Description</t>
  </si>
  <si>
    <t>Required</t>
  </si>
  <si>
    <t>Paper_Sub_Total</t>
  </si>
  <si>
    <t>Paper_MarkUp_Percent</t>
  </si>
  <si>
    <t>Paper_Markup</t>
  </si>
  <si>
    <t>Studio_Mat_Sub_Total</t>
  </si>
  <si>
    <t>Studio_Mat_MarkUp_Percent</t>
  </si>
  <si>
    <t>Studio_Mat_MarkUp</t>
  </si>
  <si>
    <t>Studio_Lab_Sub_Total</t>
  </si>
  <si>
    <t>Studio_Lab_MarkUp_Percent</t>
  </si>
  <si>
    <t>Studio_Lab_MarkUp</t>
  </si>
  <si>
    <t>Studio_Lab_OH_Sub_Total</t>
  </si>
  <si>
    <t>Outwork_Sub_Total</t>
  </si>
  <si>
    <t>Outwork_MarkUp_Percent</t>
  </si>
  <si>
    <t>Outwork_MarkUp</t>
  </si>
  <si>
    <t>Other_Mat_Sub_Total</t>
  </si>
  <si>
    <t>Other_Mat_MarkUp_Percent</t>
  </si>
  <si>
    <t>Other_Mat_MarkUp</t>
  </si>
  <si>
    <t>Printing_Lab_Sub_Total</t>
  </si>
  <si>
    <t>Printing_OH_Sub_Total</t>
  </si>
  <si>
    <t>Printing_Sub_Total</t>
  </si>
  <si>
    <t>Printing_MarkUp_Percent</t>
  </si>
  <si>
    <t>Printing_MarkUp</t>
  </si>
  <si>
    <t>Finishing_Lab_Sub_Total</t>
  </si>
  <si>
    <t>Finishing_OH_Sub_Total</t>
  </si>
  <si>
    <t>Finishing_Sub_Total</t>
  </si>
  <si>
    <t>Finishing_MarkUp_Percent</t>
  </si>
  <si>
    <t>Finishing_MarkUp</t>
  </si>
  <si>
    <t>Carriage_Sub_Total</t>
  </si>
  <si>
    <t>Carriage_MarkUp_Percent</t>
  </si>
  <si>
    <t>Carriage_MarkUp</t>
  </si>
  <si>
    <t>SalesPrice</t>
  </si>
  <si>
    <t>Total 3rd Party Costs (CoS)</t>
  </si>
  <si>
    <t>Agency Com Perc</t>
  </si>
  <si>
    <t>Agency Comm. Value</t>
  </si>
  <si>
    <t>Contribution Value (After Agency Comm.)</t>
  </si>
  <si>
    <t>Contribution %</t>
  </si>
  <si>
    <t>Direct Labour</t>
  </si>
  <si>
    <t>Gross Margin Value</t>
  </si>
  <si>
    <t>Margin %</t>
  </si>
  <si>
    <t>Nett Margin Value</t>
  </si>
  <si>
    <t>Nett Margin %</t>
  </si>
  <si>
    <t>Row Labels</t>
  </si>
  <si>
    <t>(blank)</t>
  </si>
  <si>
    <t>Grand Total</t>
  </si>
  <si>
    <t>Count of Estimate_Created</t>
  </si>
  <si>
    <t>Sum of SalesPrice</t>
  </si>
  <si>
    <t>Sum of Contribution Value (After Agency Comm.)</t>
  </si>
  <si>
    <t>Count of Job_Created</t>
  </si>
  <si>
    <t>Sum of ContributionPercent</t>
  </si>
  <si>
    <t>Sum of Gross Margin Value</t>
  </si>
  <si>
    <t>Sum of Gross Margin Percent</t>
  </si>
  <si>
    <t>Sum of Nett Margin Value</t>
  </si>
  <si>
    <t>Sum of Nett Margin Percent</t>
  </si>
  <si>
    <t>Sum of GrossMarginPercent</t>
  </si>
  <si>
    <t>Sum of NettMargin Percent</t>
  </si>
  <si>
    <t>Count of Estimate_No</t>
  </si>
  <si>
    <t>Total Estimates Created</t>
  </si>
  <si>
    <t>Total Jobs Created</t>
  </si>
  <si>
    <t>Estimate Value</t>
  </si>
  <si>
    <t>Jobs Value</t>
  </si>
  <si>
    <t>Contribution%</t>
  </si>
  <si>
    <t>Contribution Value</t>
  </si>
  <si>
    <t>KA1</t>
  </si>
  <si>
    <t>KA2</t>
  </si>
  <si>
    <t>KA3</t>
  </si>
  <si>
    <t>KA4</t>
  </si>
  <si>
    <t>BD1</t>
  </si>
  <si>
    <t>BD2</t>
  </si>
  <si>
    <t>Price_per_Unit</t>
  </si>
  <si>
    <t>Type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</si>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</sst>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2" fillId="0" borderId="0" xfId="0" applyFont="1" applyAlignment="1">
      <alignment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9" fontId="2" fillId="3" borderId="0" xfId="1" applyFont="1" applyFill="1" applyAlignment="1">
      <alignment horizontal="center" vertical="center" wrapText="1"/>
    </xf>
    <xf numFmtId="9" fontId="2" fillId="4" borderId="0" xfId="1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9" fontId="2" fillId="5" borderId="0" xfId="1" applyFont="1" applyFill="1" applyAlignment="1">
      <alignment horizontal="center" vertical="center" wrapText="1"/>
    </xf>
    <xf numFmtId="165" fontId="0" fillId="0" borderId="0" xfId="1" applyNumberFormat="1" applyFont="1"/>
    <xf numFmtId="164" fontId="0" fillId="0" borderId="0" xfId="0" applyNumberFormat="1"/>
    <xf numFmtId="164" fontId="2" fillId="4" borderId="0" xfId="1" applyNumberFormat="1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1" applyFont="1"/>
    <xf numFmtId="165" fontId="0" fillId="0" borderId="0" xfId="0" applyNumberFormat="1"/>
    <xf numFmtId="2" fontId="2" fillId="5" borderId="0" xfId="1" applyNumberFormat="1" applyFont="1" applyFill="1" applyAlignment="1">
      <alignment horizontal="center" vertical="center" wrapText="1"/>
    </xf>
    <xf numFmtId="2" fontId="2" fillId="4" borderId="0" xfId="1" applyNumberFormat="1" applyFont="1" applyFill="1" applyAlignment="1">
      <alignment horizontal="center" vertical="center" wrapText="1"/>
    </xf>
    <xf numFmtId="2" fontId="2" fillId="3" borderId="0" xfId="1" applyNumberFormat="1" applyFont="1" applyFill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164" fontId="2" fillId="6" borderId="2" xfId="0" applyNumberFormat="1" applyFont="1" applyFill="1" applyBorder="1" applyAlignment="1">
      <alignment vertical="center"/>
    </xf>
    <xf numFmtId="164" fontId="2" fillId="6" borderId="2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164" fontId="2" fillId="6" borderId="5" xfId="0" applyNumberFormat="1" applyFont="1" applyFill="1" applyBorder="1" applyAlignment="1">
      <alignment vertical="center"/>
    </xf>
    <xf numFmtId="164" fontId="2" fillId="6" borderId="5" xfId="1" applyNumberFormat="1" applyFont="1" applyFill="1" applyBorder="1" applyAlignment="1">
      <alignment vertical="center"/>
    </xf>
    <xf numFmtId="22" fontId="0" fillId="0" borderId="0" xfId="0" applyNumberFormat="1"/>
    <xf numFmtId="14" fontId="2" fillId="0" borderId="0" xfId="0" applyNumberFormat="1" applyFont="1" applyAlignment="1">
      <alignment wrapText="1"/>
    </xf>
    <xf numFmtId="14" fontId="0" fillId="0" borderId="0" xfId="0" applyNumberFormat="1"/>
    <xf numFmtId="22" fontId="2" fillId="0" borderId="0" xfId="0" applyNumberFormat="1" applyFont="1" applyAlignment="1">
      <alignment wrapText="1"/>
    </xf>
    <xf numFmtId="164" fontId="2" fillId="3" borderId="0" xfId="1" applyNumberFormat="1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0" fontId="2" fillId="3" borderId="0" xfId="1" applyNumberFormat="1" applyFont="1" applyFill="1" applyAlignment="1">
      <alignment horizontal="center" vertical="center" wrapText="1"/>
    </xf>
    <xf numFmtId="10" fontId="0" fillId="0" borderId="0" xfId="1" applyNumberFormat="1" applyFont="1"/>
    <xf numFmtId="10" fontId="2" fillId="4" borderId="0" xfId="1" applyNumberFormat="1" applyFont="1" applyFill="1" applyAlignment="1">
      <alignment horizontal="center" vertical="center" wrapText="1"/>
    </xf>
    <xf numFmtId="10" fontId="2" fillId="5" borderId="0" xfId="1" applyNumberFormat="1" applyFont="1" applyFill="1" applyAlignment="1">
      <alignment horizontal="center" vertical="center" wrapText="1"/>
    </xf>
    <xf numFmtId="10" fontId="2" fillId="6" borderId="2" xfId="1" applyNumberFormat="1" applyFont="1" applyFill="1" applyBorder="1" applyAlignment="1">
      <alignment vertical="center"/>
    </xf>
    <xf numFmtId="10" fontId="2" fillId="6" borderId="5" xfId="1" applyNumberFormat="1" applyFont="1" applyFill="1" applyBorder="1" applyAlignment="1">
      <alignment vertical="center"/>
    </xf>
    <xf numFmtId="10" fontId="2" fillId="6" borderId="3" xfId="1" applyNumberFormat="1" applyFont="1" applyFill="1" applyBorder="1" applyAlignment="1">
      <alignment vertical="center"/>
    </xf>
    <xf numFmtId="10" fontId="2" fillId="6" borderId="6" xfId="1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%"/>
    </dxf>
    <dxf>
      <numFmt numFmtId="165" formatCode="0.0%"/>
    </dxf>
    <dxf>
      <numFmt numFmtId="165" formatCode="0.0%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£&quot;#,##0.00"/>
    </dxf>
    <dxf>
      <numFmt numFmtId="14" formatCode="0.00%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Orders Created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10-473D-873E-1C651D6350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10-473D-873E-1C651D6350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10-473D-873E-1C651D6350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10-473D-873E-1C651D6350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10-473D-873E-1C651D6350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10-473D-873E-1C651D63505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Overview!$I$11:$I$16</c:f>
              <c:strCache>
                <c:ptCount val="6"/>
                <c:pt idx="0">
                  <c:v>KA1</c:v>
                </c:pt>
                <c:pt idx="1">
                  <c:v>KA2</c:v>
                </c:pt>
                <c:pt idx="2">
                  <c:v>KA3</c:v>
                </c:pt>
                <c:pt idx="3">
                  <c:v>KA4</c:v>
                </c:pt>
                <c:pt idx="4">
                  <c:v>BD1</c:v>
                </c:pt>
                <c:pt idx="5">
                  <c:v>BD2</c:v>
                </c:pt>
              </c:strCache>
            </c:strRef>
          </c:cat>
          <c:val>
            <c:numRef>
              <c:f>Overview!$J$11:$J$16</c:f>
              <c:numCache>
                <c:formatCode>"£"#,##0.00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E-414C-9EEB-AF6352917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Estimates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A-4496-BBA2-CB2808C436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A-4496-BBA2-CB2808C436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A-4496-BBA2-CB2808C436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A-4496-BBA2-CB2808C436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A-4496-BBA2-CB2808C436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94A-4496-BBA2-CB2808C4366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Overview!$C$11:$C$16</c:f>
              <c:strCache>
                <c:ptCount val="6"/>
                <c:pt idx="0">
                  <c:v>KA1</c:v>
                </c:pt>
                <c:pt idx="1">
                  <c:v>KA2</c:v>
                </c:pt>
                <c:pt idx="2">
                  <c:v>KA3</c:v>
                </c:pt>
                <c:pt idx="3">
                  <c:v>KA4</c:v>
                </c:pt>
                <c:pt idx="4">
                  <c:v>BD1</c:v>
                </c:pt>
                <c:pt idx="5">
                  <c:v>BD2</c:v>
                </c:pt>
              </c:strCache>
            </c:strRef>
          </c:cat>
          <c:val>
            <c:numRef>
              <c:f>Overview!$D$11:$D$16</c:f>
              <c:numCache>
                <c:formatCode>"£"#,##0.00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94A-4496-BBA2-CB2808C43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201084</xdr:colOff>
      <xdr:row>6</xdr:row>
      <xdr:rowOff>4233</xdr:rowOff>
    </xdr:from>
    <xdr:to>
      <xdr:col>12</xdr:col>
      <xdr:colOff>592667</xdr:colOff>
      <xdr:row>20</xdr:row>
      <xdr:rowOff>80433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6CE5F8-9FA4-061C-C5B4-EBFE5F786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31749</xdr:colOff>
      <xdr:row>5</xdr:row>
      <xdr:rowOff>179917</xdr:rowOff>
    </xdr:from>
    <xdr:to>
      <xdr:col>7</xdr:col>
      <xdr:colOff>31749</xdr:colOff>
      <xdr:row>20</xdr:row>
      <xdr:rowOff>65617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38C79B-F5DA-4C88-A86E-47924A453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igail Davies" id="{5191F673-F0F1-4E5F-8E01-015C46F44B44}" userId="S::adavies@gardners.onmicrosoft.com::f80310ce-e958-4edb-a893-09371245e1b7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gail Davies" refreshedDate="44728.389751388888" createdVersion="8" refreshedVersion="8" minRefreshableVersion="3" recordCount="120" xr:uid="{F8E4CD79-9C23-41B3-8E7B-F9EAA4D8714E}">
  <cacheSource type="worksheet">
    <worksheetSource ref="A1:BD500" sheet="Details"/>
  </cacheSource>
  <cacheFields count="68">
    <cacheField name="Customer_Name" numFmtId="0">
      <sharedItems containsNonDate="0" containsString="0" containsBlank="1"/>
    </cacheField>
    <cacheField name="Job_Description" numFmtId="0">
      <sharedItems containsNonDate="0" containsString="0" containsBlank="1"/>
    </cacheField>
    <cacheField name="Estimator" numFmtId="0">
      <sharedItems containsNonDate="0" containsBlank="1" count="11">
        <m/>
        <s v="Herbert.M" u="1"/>
        <s v="Jan Cames" u="1"/>
        <s v="Brockway.L" u="1"/>
        <s v="Collins.A" u="1"/>
        <s v="Daniels.M" u="1"/>
        <s v="Ceely.D" u="1"/>
        <s v="Kelly.A" u="1"/>
        <s v="Houlgrave.A" u="1"/>
        <s v="Wong.F" u="1"/>
        <s v="Jones.S" u="1"/>
      </sharedItems>
    </cacheField>
    <cacheField name="SalesPrice" numFmtId="164">
      <sharedItems containsNonDate="0" containsString="0" containsBlank="1"/>
    </cacheField>
    <cacheField name="Total 3rd Party Costs (CoS)" numFmtId="164">
      <sharedItems containsNonDate="0" containsString="0" containsBlank="1"/>
    </cacheField>
    <cacheField name="Agency Com Perc" numFmtId="10">
      <sharedItems containsNonDate="0" containsString="0" containsBlank="1"/>
    </cacheField>
    <cacheField name="Agency Comm. Value" numFmtId="164">
      <sharedItems containsNonDate="0" containsString="0" containsBlank="1"/>
    </cacheField>
    <cacheField name="Contribution Value (After Agency Comm.)" numFmtId="164">
      <sharedItems containsNonDate="0" containsString="0" containsBlank="1"/>
    </cacheField>
    <cacheField name="Contribution %" numFmtId="10">
      <sharedItems containsNonDate="0" containsString="0" containsBlank="1"/>
    </cacheField>
    <cacheField name="Direct Labour" numFmtId="164">
      <sharedItems containsNonDate="0" containsString="0" containsBlank="1"/>
    </cacheField>
    <cacheField name="Gross Margin Value" numFmtId="164">
      <sharedItems containsNonDate="0" containsString="0" containsBlank="1"/>
    </cacheField>
    <cacheField name="Margin %" numFmtId="10">
      <sharedItems containsNonDate="0" containsString="0" containsBlank="1"/>
    </cacheField>
    <cacheField name="Total_OH" numFmtId="164">
      <sharedItems containsNonDate="0" containsString="0" containsBlank="1"/>
    </cacheField>
    <cacheField name="Nett Margin Value" numFmtId="164">
      <sharedItems containsNonDate="0" containsString="0" containsBlank="1"/>
    </cacheField>
    <cacheField name="Nett Margin %" numFmtId="10">
      <sharedItems containsNonDate="0" containsString="0" containsBlank="1"/>
    </cacheField>
    <cacheField name="Estimate_No" numFmtId="0">
      <sharedItems containsNonDate="0" containsString="0" containsBlank="1"/>
    </cacheField>
    <cacheField name="Job_Created" numFmtId="0">
      <sharedItems containsNonDate="0" containsString="0" containsBlank="1"/>
    </cacheField>
    <cacheField name="Made_From_Template" numFmtId="0">
      <sharedItems containsNonDate="0" containsString="0" containsBlank="1"/>
    </cacheField>
    <cacheField name="Estimate_Created" numFmtId="22">
      <sharedItems containsNonDate="0" containsDate="1" containsString="0" containsBlank="1" minDate="1905-01-01T00:00:00" maxDate="1905-01-01T00:00:00" count="1">
        <m/>
      </sharedItems>
      <fieldGroup par="59" base="18">
        <rangePr groupBy="seconds" startDate="1905-01-01T00:00:00" endDate="1905-01-01T00:00:00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1/01/1905"/>
        </groupItems>
      </fieldGroup>
    </cacheField>
    <cacheField name="Umbrella_Co" numFmtId="0">
      <sharedItems containsNonDate="0" containsBlank="1" count="18">
        <m/>
        <s v="KA2 - Development" u="1"/>
        <s v="B&amp;Q" u="1"/>
        <s v="Xerox" u="1"/>
        <s v="BlowUP Media" u="1"/>
        <s v="House" u="1"/>
        <s v="Local Authority (A)" u="1"/>
        <s v="N2O" u="1"/>
        <s v="Tesco - In store" u="1"/>
        <s v="Independent Vetcare Ltd" u="1"/>
        <s v="Global Ireland" u="1"/>
        <s v="ITG" u="1"/>
        <s v="Wembley Park" u="1"/>
        <s v="Base10" u="1"/>
        <s v="BD1 Develoment" u="1"/>
        <s v="BD2 Develoment" u="1"/>
        <s v="Smile Direct" u="1"/>
        <s v="HHG" u="1"/>
      </sharedItems>
    </cacheField>
    <cacheField name="Product" numFmtId="0">
      <sharedItems containsNonDate="0" containsString="0" containsBlank="1"/>
    </cacheField>
    <cacheField name="Quantity" numFmtId="0">
      <sharedItems containsNonDate="0" containsString="0" containsBlank="1"/>
    </cacheField>
    <cacheField name="KA_Team" numFmtId="0">
      <sharedItems containsNonDate="0" containsBlank="1" count="7">
        <m/>
        <s v="KA1" u="1"/>
        <s v="KA2" u="1"/>
        <s v="KA3" u="1"/>
        <s v="KA4" u="1"/>
        <s v="BD1" u="1"/>
        <s v="BD2" u="1"/>
      </sharedItems>
    </cacheField>
    <cacheField name="End_Customer" numFmtId="0">
      <sharedItems containsNonDate="0" containsString="0" containsBlank="1"/>
    </cacheField>
    <cacheField name="Required" numFmtId="14">
      <sharedItems containsNonDate="0" containsString="0" containsBlank="1"/>
    </cacheField>
    <cacheField name="Price_per_Unit" numFmtId="0">
      <sharedItems containsNonDate="0" containsString="0" containsBlank="1"/>
    </cacheField>
    <cacheField name="Paper_Sub_Total" numFmtId="0">
      <sharedItems containsNonDate="0" containsString="0" containsBlank="1"/>
    </cacheField>
    <cacheField name="Paper_MarkUp_Percent" numFmtId="0">
      <sharedItems containsNonDate="0" containsString="0" containsBlank="1"/>
    </cacheField>
    <cacheField name="Paper_Markup" numFmtId="0">
      <sharedItems containsNonDate="0" containsString="0" containsBlank="1"/>
    </cacheField>
    <cacheField name="Studio_Mat_Sub_Total" numFmtId="0">
      <sharedItems containsNonDate="0" containsString="0" containsBlank="1"/>
    </cacheField>
    <cacheField name="Studio_Mat_MarkUp_Percent" numFmtId="0">
      <sharedItems containsNonDate="0" containsString="0" containsBlank="1"/>
    </cacheField>
    <cacheField name="Studio_Mat_MarkUp" numFmtId="0">
      <sharedItems containsNonDate="0" containsString="0" containsBlank="1"/>
    </cacheField>
    <cacheField name="Studio_Lab_Sub_Total" numFmtId="0">
      <sharedItems containsNonDate="0" containsString="0" containsBlank="1"/>
    </cacheField>
    <cacheField name="Studio_Lab_MarkUp_Percent" numFmtId="0">
      <sharedItems containsNonDate="0" containsString="0" containsBlank="1"/>
    </cacheField>
    <cacheField name="Studio_Lab_MarkUp" numFmtId="0">
      <sharedItems containsNonDate="0" containsString="0" containsBlank="1"/>
    </cacheField>
    <cacheField name="Studio_Lab_OH_Sub_Total" numFmtId="0">
      <sharedItems containsNonDate="0" containsString="0" containsBlank="1"/>
    </cacheField>
    <cacheField name="Outwork_Sub_Total" numFmtId="0">
      <sharedItems containsNonDate="0" containsString="0" containsBlank="1"/>
    </cacheField>
    <cacheField name="Outwork_MarkUp_Percent" numFmtId="0">
      <sharedItems containsNonDate="0" containsString="0" containsBlank="1"/>
    </cacheField>
    <cacheField name="Outwork_MarkUp" numFmtId="0">
      <sharedItems containsNonDate="0" containsString="0" containsBlank="1"/>
    </cacheField>
    <cacheField name="Other_Mat_Sub_Total" numFmtId="0">
      <sharedItems containsNonDate="0" containsString="0" containsBlank="1"/>
    </cacheField>
    <cacheField name="Other_Mat_MarkUp_Percent" numFmtId="0">
      <sharedItems containsNonDate="0" containsString="0" containsBlank="1"/>
    </cacheField>
    <cacheField name="Other_Mat_MarkUp" numFmtId="0">
      <sharedItems containsNonDate="0" containsString="0" containsBlank="1"/>
    </cacheField>
    <cacheField name="Printing_Lab_Sub_Total" numFmtId="0">
      <sharedItems containsNonDate="0" containsString="0" containsBlank="1"/>
    </cacheField>
    <cacheField name="Printing_OH_Sub_Total" numFmtId="0">
      <sharedItems containsNonDate="0" containsString="0" containsBlank="1"/>
    </cacheField>
    <cacheField name="Printing_Sub_Total" numFmtId="0">
      <sharedItems containsNonDate="0" containsString="0" containsBlank="1"/>
    </cacheField>
    <cacheField name="Printing_MarkUp_Percent" numFmtId="0">
      <sharedItems containsNonDate="0" containsString="0" containsBlank="1"/>
    </cacheField>
    <cacheField name="Printing_MarkUp" numFmtId="0">
      <sharedItems containsNonDate="0" containsString="0" containsBlank="1"/>
    </cacheField>
    <cacheField name="Finishing_Lab_Sub_Total" numFmtId="0">
      <sharedItems containsNonDate="0" containsString="0" containsBlank="1"/>
    </cacheField>
    <cacheField name="Finishing_OH_Sub_Total" numFmtId="0">
      <sharedItems containsNonDate="0" containsString="0" containsBlank="1"/>
    </cacheField>
    <cacheField name="Finishing_Sub_Total" numFmtId="0">
      <sharedItems containsNonDate="0" containsString="0" containsBlank="1"/>
    </cacheField>
    <cacheField name="Finishing_MarkUp_Percent" numFmtId="0">
      <sharedItems containsNonDate="0" containsString="0" containsBlank="1"/>
    </cacheField>
    <cacheField name="Finishing_MarkUp" numFmtId="0">
      <sharedItems containsNonDate="0" containsString="0" containsBlank="1"/>
    </cacheField>
    <cacheField name="Carriage_Sub_Total" numFmtId="0">
      <sharedItems containsNonDate="0" containsString="0" containsBlank="1"/>
    </cacheField>
    <cacheField name="Carriage_MarkUp_Percent" numFmtId="0">
      <sharedItems containsNonDate="0" containsString="0" containsBlank="1"/>
    </cacheField>
    <cacheField name="Carriage_MarkUp" numFmtId="0">
      <sharedItems containsNonDate="0" containsString="0" containsBlank="1"/>
    </cacheField>
    <cacheField name="Total_MarkUp_Percent" numFmtId="0">
      <sharedItems containsNonDate="0" containsString="0" containsBlank="1"/>
    </cacheField>
    <cacheField name="Total_MarkUp" numFmtId="0">
      <sharedItems containsNonDate="0" containsString="0" containsBlank="1"/>
    </cacheField>
    <cacheField name="Type" numFmtId="0">
      <sharedItems containsNonDate="0" containsString="0" containsBlank="1" count="1">
        <m/>
      </sharedItems>
    </cacheField>
    <cacheField name="Minutes" numFmtId="0" databaseField="0">
      <fieldGroup base="18">
        <rangePr groupBy="minutes" startDate="1905-01-01T00:00:00" endDate="1905-01-01T00:00:00"/>
        <groupItems count="62">
          <s v="&lt;01/01/190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1/01/1905"/>
        </groupItems>
      </fieldGroup>
    </cacheField>
    <cacheField name="Hours" numFmtId="0" databaseField="0">
      <fieldGroup base="18">
        <rangePr groupBy="hours" startDate="1905-01-01T00:00:00" endDate="1905-01-01T00:00:00"/>
        <groupItems count="26">
          <s v="&lt;01/01/1905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1/01/1905"/>
        </groupItems>
      </fieldGroup>
    </cacheField>
    <cacheField name="Gross Margin Percent" numFmtId="0" formula="IFERROR('Gross Margin Value'/SalesPrice,0)" databaseField="0"/>
    <cacheField name="Nett Margin Percent" numFmtId="0" formula=" IFERROR('Nett Margin Value'/SalesPrice,0)" databaseField="0"/>
    <cacheField name="Contribution Percent" numFmtId="0" formula="IFERROR('Contribution Value (After Agency Comm.)'/SalesPrice,0)" databaseField="0"/>
    <cacheField name="ContributionPercent" numFmtId="0" formula="IFERROR('Contribution Value (After Agency Comm.)'/SalesPrice,0)" databaseField="0"/>
    <cacheField name="NettMarginPercent" numFmtId="0" formula=" IFERROR('Nett Margin Value'/SalesPrice,0)" databaseField="0"/>
    <cacheField name="Field1" numFmtId="0" formula=" 0" databaseField="0"/>
    <cacheField name="GrossMarginPercent" numFmtId="0" formula="IFERROR('Gross Margin Value'/SalesPrice,0)" databaseField="0"/>
    <cacheField name="NettMargin Percent" numFmtId="0" formula=" IFERROR('Nett Margin Value'/SalesPrice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m/>
    <m/>
    <x v="0"/>
    <m/>
    <m/>
    <m/>
    <m/>
    <m/>
    <m/>
    <m/>
    <m/>
    <m/>
    <m/>
    <m/>
    <m/>
    <m/>
    <m/>
    <m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40509-8128-4C75-93BB-2AEE42CEB58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I6" firstHeaderRow="0" firstDataRow="1" firstDataCol="1" rowPageCount="1" colPageCount="1"/>
  <pivotFields count="68">
    <pivotField showAll="0"/>
    <pivotField showAll="0"/>
    <pivotField axis="axisRow" showAll="0">
      <items count="12">
        <item x="0"/>
        <item m="1" x="3"/>
        <item m="1" x="5"/>
        <item m="1" x="4"/>
        <item m="1" x="6"/>
        <item m="1" x="1"/>
        <item m="1" x="10"/>
        <item m="1" x="9"/>
        <item m="1" x="8"/>
        <item m="1" x="2"/>
        <item m="1" x="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Row" showAll="0" sortType="ascending">
      <items count="8">
        <item m="1" x="5"/>
        <item m="1" x="6"/>
        <item m="1" x="1"/>
        <item m="1" x="2"/>
        <item m="1" x="3"/>
        <item m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>
      <items count="63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x="0"/>
        <item x="61"/>
        <item t="default"/>
      </items>
    </pivotField>
    <pivotField showAll="0">
      <items count="2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22"/>
    <field x="2"/>
  </rowFields>
  <rowItems count="3">
    <i>
      <x v="6"/>
    </i>
    <i r="1">
      <x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57" hier="-1"/>
  </pageFields>
  <dataFields count="8">
    <dataField name="Count of Estimate_Created" fld="18" subtotal="count" baseField="0" baseItem="0"/>
    <dataField name="Count of Job_Created" fld="16" subtotal="count" baseField="0" baseItem="0"/>
    <dataField name="Sum of SalesPrice" fld="3" baseField="0" baseItem="0" numFmtId="164"/>
    <dataField name="Sum of Contribution Value (After Agency Comm.)" fld="7" baseField="0" baseItem="0" numFmtId="164"/>
    <dataField name="Sum of Gross Margin Value" fld="10" baseField="0" baseItem="0" numFmtId="164"/>
    <dataField name="Sum of Gross Margin Percent" fld="60" baseField="0" baseItem="0" numFmtId="10"/>
    <dataField name="Sum of Nett Margin Value" fld="13" baseField="0" baseItem="0"/>
    <dataField name="Sum of Nett Margin Percent" fld="61" baseField="0" baseItem="0" numFmtId="10"/>
  </dataFields>
  <formats count="8">
    <format dxfId="29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5">
      <pivotArea outline="0" fieldPosition="0">
        <references count="1">
          <reference field="4294967294" count="1">
            <x v="5"/>
          </reference>
        </references>
      </pivotArea>
    </format>
    <format dxfId="24">
      <pivotArea dataOnly="0" outline="0" fieldPosition="0">
        <references count="1">
          <reference field="4294967294" count="1">
            <x v="6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560E1-281C-4A14-B14B-EBEFE4180EC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J6" firstHeaderRow="0" firstDataRow="1" firstDataCol="1" rowPageCount="1" colPageCount="1"/>
  <pivotFields count="68"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axis="axisRow" showAll="0">
      <items count="19">
        <item x="0"/>
        <item m="1" x="5"/>
        <item m="1" x="12"/>
        <item m="1" x="10"/>
        <item m="1" x="8"/>
        <item m="1" x="17"/>
        <item m="1" x="9"/>
        <item m="1" x="11"/>
        <item m="1" x="1"/>
        <item m="1" x="7"/>
        <item m="1" x="13"/>
        <item m="1" x="16"/>
        <item m="1" x="3"/>
        <item m="1" x="14"/>
        <item m="1" x="2"/>
        <item m="1" x="4"/>
        <item m="1" x="15"/>
        <item m="1" x="6"/>
        <item t="default"/>
      </items>
    </pivotField>
    <pivotField showAll="0"/>
    <pivotField showAll="0"/>
    <pivotField axis="axisRow" showAll="0" sortType="ascending">
      <items count="8">
        <item m="1" x="5"/>
        <item m="1" x="6"/>
        <item m="1" x="1"/>
        <item m="1" x="2"/>
        <item m="1" x="3"/>
        <item m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22"/>
    <field x="19"/>
  </rowFields>
  <rowItems count="3">
    <i>
      <x v="6"/>
    </i>
    <i r="1"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57" hier="-1"/>
  </pageFields>
  <dataFields count="9">
    <dataField name="Count of Estimate_No" fld="15" subtotal="count" baseField="0" baseItem="0"/>
    <dataField name="Count of Job_Created" fld="16" subtotal="count" baseField="0" baseItem="0"/>
    <dataField name="Sum of SalesPrice" fld="3" baseField="0" baseItem="0" numFmtId="164"/>
    <dataField name="Sum of Contribution Value (After Agency Comm.)" fld="7" baseField="0" baseItem="0" numFmtId="164"/>
    <dataField name="Sum of ContributionPercent" fld="63" baseField="0" baseItem="0" numFmtId="10"/>
    <dataField name="Sum of Gross Margin Value" fld="10" baseField="0" baseItem="0" numFmtId="164"/>
    <dataField name="Sum of GrossMarginPercent" fld="66" baseField="0" baseItem="0" numFmtId="165"/>
    <dataField name="Sum of Nett Margin Value" fld="13" baseField="0" baseItem="0" numFmtId="164"/>
    <dataField name="Sum of NettMargin Percent" fld="67" baseField="0" baseItem="0"/>
  </dataFields>
  <formats count="13">
    <format dxfId="2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4-13T13:28:07.29" personId="{5191F673-F0F1-4E5F-8E01-015C46F44B44}" id="{60C56C53-AF82-4D97-BA12-C4878C804A7B}">
    <text>Sales - total costs + total OH + agency / sales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4-13T13:28:07.29" personId="{5191F673-F0F1-4E5F-8E01-015C46F44B44}" id="{65F391DA-E4E7-4993-B127-E68C13756FA0}">
    <text>Sales - total costs + total OH + agency / sales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5E30-F273-4B15-A1C9-CECEB648DE1D}">
  <dimension ref="A1:O25"/>
  <sheetViews>
    <sheetView zoomScale="90" zoomScaleNormal="90" workbookViewId="0">
      <selection activeCell="H25" sqref="H25"/>
    </sheetView>
  </sheetViews>
  <sheetFormatPr defaultRowHeight="15" x14ac:dyDescent="0.25"/>
  <cols>
    <col min="4" max="15" width="12.5703125" customWidth="1"/>
  </cols>
  <sheetData>
    <row r="1" spans="1:15" ht="64.5" customHeight="1" x14ac:dyDescent="0.25">
      <c r="D1" s="3" t="s">
        <v>43</v>
      </c>
      <c r="E1" s="4" t="s">
        <v>44</v>
      </c>
      <c r="F1" s="5" t="s">
        <v>45</v>
      </c>
      <c r="G1" s="4" t="s">
        <v>46</v>
      </c>
      <c r="H1" s="6" t="s">
        <v>47</v>
      </c>
      <c r="I1" s="21" t="s">
        <v>48</v>
      </c>
      <c r="J1" s="12" t="s">
        <v>49</v>
      </c>
      <c r="K1" s="7" t="s">
        <v>50</v>
      </c>
      <c r="L1" s="20" t="s">
        <v>51</v>
      </c>
      <c r="M1" s="8" t="s">
        <v>0</v>
      </c>
      <c r="N1" s="9" t="s">
        <v>52</v>
      </c>
      <c r="O1" s="19" t="s">
        <v>53</v>
      </c>
    </row>
    <row r="2" spans="1:15" s="26" customFormat="1" ht="21" customHeight="1" x14ac:dyDescent="0.25">
      <c r="A2" s="22" t="s">
        <v>69</v>
      </c>
      <c r="B2" s="23"/>
      <c r="C2" s="23"/>
      <c r="D2" s="24">
        <f>SUM(Details!$D:$D)</f>
        <v>0</v>
      </c>
      <c r="E2" s="24">
        <f>SUM(Details!$E:$E)</f>
        <v>0</v>
      </c>
      <c r="F2" s="23"/>
      <c r="G2" s="24">
        <f>SUM(Details!$G:$G)</f>
        <v>0</v>
      </c>
      <c r="H2" s="25">
        <f>D2-E2-G2</f>
        <v>0</v>
      </c>
      <c r="I2" s="41">
        <f>IFERROR(SUM($H2/$D2),0)</f>
        <v>0</v>
      </c>
      <c r="J2" s="24">
        <f>SUM(Details!$J:$J)</f>
        <v>0</v>
      </c>
      <c r="K2" s="25">
        <f>H2-J2</f>
        <v>0</v>
      </c>
      <c r="L2" s="41">
        <f>IFERROR(SUM($K2/$D2),0)</f>
        <v>0</v>
      </c>
      <c r="M2" s="24">
        <f>SUM(Details!$M:$M)</f>
        <v>0</v>
      </c>
      <c r="N2" s="25">
        <f>K2-M2</f>
        <v>0</v>
      </c>
      <c r="O2" s="43">
        <f>IFERROR(SUM($N2/$D2),0)</f>
        <v>0</v>
      </c>
    </row>
    <row r="3" spans="1:15" s="26" customFormat="1" ht="20.100000000000001" customHeight="1" x14ac:dyDescent="0.25">
      <c r="A3" s="27" t="s">
        <v>70</v>
      </c>
      <c r="B3" s="28"/>
      <c r="C3" s="28"/>
      <c r="D3" s="29">
        <f>SUMIF(Details!$Q:$Q,"&lt;&gt;",Details!$D:$D)</f>
        <v>0</v>
      </c>
      <c r="E3" s="29">
        <f>SUMIF(Details!$Q:$Q,"&lt;&gt;",Details!$E:$E)</f>
        <v>0</v>
      </c>
      <c r="F3" s="28"/>
      <c r="G3" s="29">
        <f>SUMIF(Details!$Q:$Q,"&lt;&gt;",Details!$G:$G)</f>
        <v>0</v>
      </c>
      <c r="H3" s="30">
        <f>D3-E3-G3</f>
        <v>0</v>
      </c>
      <c r="I3" s="42">
        <f>IFERROR(SUM($H3/$D3),0)</f>
        <v>0</v>
      </c>
      <c r="J3" s="29">
        <f>SUMIF(Details!$Q:$Q,"&lt;&gt;",Details!$J:$J)</f>
        <v>0</v>
      </c>
      <c r="K3" s="30">
        <f>H3-J3</f>
        <v>0</v>
      </c>
      <c r="L3" s="42">
        <f>IFERROR(SUM($K3/$D3),0)</f>
        <v>0</v>
      </c>
      <c r="M3" s="29">
        <f>SUMIF(Details!$Q:$Q,"&lt;&gt;",Details!$M:$M)</f>
        <v>0</v>
      </c>
      <c r="N3" s="30">
        <f>K3-M3</f>
        <v>0</v>
      </c>
      <c r="O3" s="44">
        <f>IFERROR(SUM($N3/$D3),0)</f>
        <v>0</v>
      </c>
    </row>
    <row r="10" spans="1:15" x14ac:dyDescent="0.25">
      <c r="D10" t="s">
        <v>71</v>
      </c>
      <c r="E10" t="s">
        <v>74</v>
      </c>
      <c r="F10" t="s">
        <v>73</v>
      </c>
      <c r="J10" t="s">
        <v>72</v>
      </c>
      <c r="K10" t="s">
        <v>74</v>
      </c>
      <c r="L10" t="s">
        <v>73</v>
      </c>
    </row>
    <row r="11" spans="1:15" x14ac:dyDescent="0.25">
      <c r="C11" t="s">
        <v>75</v>
      </c>
      <c r="D11" s="11">
        <f>SUMIF(Details!$W:$W,Overview!$C11,Details!$D:$D)</f>
        <v>0</v>
      </c>
      <c r="E11" s="11">
        <f>SUMIF(Details!$W:$W,Overview!$C11,Details!$H:$H)</f>
        <v>0</v>
      </c>
      <c r="F11" s="17">
        <f>IFERROR(E11/D11,0)</f>
        <v>0</v>
      </c>
      <c r="I11" t="s">
        <v>75</v>
      </c>
      <c r="J11" s="11">
        <f>SUMIFS(Details!$D:$D,Details!$W:$W,Overview!$I11,Details!$Q:$Q,"&lt;&gt;")</f>
        <v>0</v>
      </c>
      <c r="K11" s="11">
        <f>SUMIFS(Details!$H:$H,Details!$W:$W,Overview!$I11,Details!$Q:$Q,"&lt;&gt;")</f>
        <v>0</v>
      </c>
      <c r="L11" s="17">
        <f>IFERROR(K11/J11,0)</f>
        <v>0</v>
      </c>
    </row>
    <row r="12" spans="1:15" x14ac:dyDescent="0.25">
      <c r="C12" t="s">
        <v>76</v>
      </c>
      <c r="D12" s="11">
        <f>SUMIF(Details!$W:$W,Overview!$C12,Details!$D:$D)</f>
        <v>0</v>
      </c>
      <c r="E12" s="11">
        <f>SUMIF(Details!$W:$W,Overview!$C12,Details!$H:$H)</f>
        <v>0</v>
      </c>
      <c r="F12" s="17">
        <f t="shared" ref="F12:F16" si="0">IFERROR(E12/D12,0)</f>
        <v>0</v>
      </c>
      <c r="I12" t="s">
        <v>76</v>
      </c>
      <c r="J12" s="11">
        <f>SUMIFS(Details!$D:$D,Details!$W:$W,Overview!$I12,Details!$Q:$Q,"&lt;&gt;")</f>
        <v>0</v>
      </c>
      <c r="K12" s="11">
        <f>SUMIFS(Details!$H:$H,Details!$W:$W,Overview!$I12,Details!$Q:$Q,"&lt;&gt;")</f>
        <v>0</v>
      </c>
      <c r="L12" s="17">
        <f t="shared" ref="L12:L16" si="1">IFERROR(K12/J12,0)</f>
        <v>0</v>
      </c>
    </row>
    <row r="13" spans="1:15" x14ac:dyDescent="0.25">
      <c r="C13" t="s">
        <v>77</v>
      </c>
      <c r="D13" s="11">
        <f>SUMIF(Details!$W:$W,Overview!$C13,Details!$D:$D)</f>
        <v>0</v>
      </c>
      <c r="E13" s="11">
        <f>SUMIF(Details!$W:$W,Overview!$C13,Details!$H:$H)</f>
        <v>0</v>
      </c>
      <c r="F13" s="17">
        <f t="shared" si="0"/>
        <v>0</v>
      </c>
      <c r="I13" t="s">
        <v>77</v>
      </c>
      <c r="J13" s="11">
        <f>SUMIFS(Details!$D:$D,Details!$W:$W,Overview!$I13,Details!$Q:$Q,"&lt;&gt;")</f>
        <v>0</v>
      </c>
      <c r="K13" s="11">
        <f>SUMIFS(Details!$H:$H,Details!$W:$W,Overview!$I13,Details!$Q:$Q,"&lt;&gt;")</f>
        <v>0</v>
      </c>
      <c r="L13" s="17">
        <f t="shared" si="1"/>
        <v>0</v>
      </c>
    </row>
    <row r="14" spans="1:15" x14ac:dyDescent="0.25">
      <c r="C14" t="s">
        <v>78</v>
      </c>
      <c r="D14" s="11">
        <f>SUMIF(Details!$W:$W,Overview!$C14,Details!$D:$D)</f>
        <v>0</v>
      </c>
      <c r="E14" s="11">
        <f>SUMIF(Details!$W:$W,Overview!$C14,Details!$H:$H)</f>
        <v>0</v>
      </c>
      <c r="F14" s="17">
        <f t="shared" si="0"/>
        <v>0</v>
      </c>
      <c r="I14" t="s">
        <v>78</v>
      </c>
      <c r="J14" s="11">
        <f>SUMIFS(Details!$D:$D,Details!$W:$W,Overview!$I14,Details!$Q:$Q,"&lt;&gt;")</f>
        <v>0</v>
      </c>
      <c r="K14" s="11">
        <f>SUMIFS(Details!$H:$H,Details!$W:$W,Overview!$I14,Details!$Q:$Q,"&lt;&gt;")</f>
        <v>0</v>
      </c>
      <c r="L14" s="17">
        <f t="shared" si="1"/>
        <v>0</v>
      </c>
    </row>
    <row r="15" spans="1:15" x14ac:dyDescent="0.25">
      <c r="C15" t="s">
        <v>79</v>
      </c>
      <c r="D15" s="11">
        <f>SUMIF(Details!$W:$W,Overview!$C15,Details!$D:$D)</f>
        <v>0</v>
      </c>
      <c r="E15" s="11">
        <f>SUMIF(Details!$W:$W,Overview!$C15,Details!$H:$H)</f>
        <v>0</v>
      </c>
      <c r="F15" s="17">
        <f t="shared" si="0"/>
        <v>0</v>
      </c>
      <c r="I15" t="s">
        <v>79</v>
      </c>
      <c r="J15" s="11">
        <f>SUMIFS(Details!$D:$D,Details!$W:$W,Overview!$I15,Details!$Q:$Q,"&lt;&gt;")</f>
        <v>0</v>
      </c>
      <c r="K15" s="11">
        <f>SUMIFS(Details!$H:$H,Details!$W:$W,Overview!$I15,Details!$Q:$Q,"&lt;&gt;")</f>
        <v>0</v>
      </c>
      <c r="L15" s="17">
        <f t="shared" si="1"/>
        <v>0</v>
      </c>
    </row>
    <row r="16" spans="1:15" x14ac:dyDescent="0.25">
      <c r="C16" t="s">
        <v>80</v>
      </c>
      <c r="D16" s="11">
        <f>SUMIF(Details!$W:$W,Overview!$C16,Details!$D:$D)</f>
        <v>0</v>
      </c>
      <c r="E16" s="11">
        <f>SUMIF(Details!$W:$W,Overview!$C16,Details!$H:$H)</f>
        <v>0</v>
      </c>
      <c r="F16" s="17">
        <f t="shared" si="0"/>
        <v>0</v>
      </c>
      <c r="I16" t="s">
        <v>80</v>
      </c>
      <c r="J16" s="11">
        <f>SUMIFS(Details!$D:$D,Details!$W:$W,Overview!$I16,Details!$Q:$Q,"&lt;&gt;")</f>
        <v>0</v>
      </c>
      <c r="K16" s="11">
        <f>SUMIFS(Details!$H:$H,Details!$W:$W,Overview!$I16,Details!$Q:$Q,"&lt;&gt;")</f>
        <v>0</v>
      </c>
      <c r="L16" s="17">
        <f t="shared" si="1"/>
        <v>0</v>
      </c>
    </row>
    <row r="20" spans="10:10" x14ac:dyDescent="0.25">
      <c r="J20" s="11"/>
    </row>
    <row r="21" spans="10:10" x14ac:dyDescent="0.25">
      <c r="J21" s="11"/>
    </row>
    <row r="22" spans="10:10" x14ac:dyDescent="0.25">
      <c r="J22" s="11"/>
    </row>
    <row r="23" spans="10:10" x14ac:dyDescent="0.25">
      <c r="J23" s="11"/>
    </row>
    <row r="24" spans="10:10" x14ac:dyDescent="0.25">
      <c r="J24" s="11"/>
    </row>
    <row r="25" spans="10:10" x14ac:dyDescent="0.25">
      <c r="J25" s="11"/>
    </row>
  </sheetData>
  <phoneticPr fontId="3" type="noConversion"/>
  <conditionalFormatting sqref="H2:I2">
    <cfRule type="cellIs" dxfId="8" priority="7" operator="lessThan">
      <formula>0</formula>
    </cfRule>
  </conditionalFormatting>
  <conditionalFormatting sqref="H3:I3">
    <cfRule type="cellIs" dxfId="7" priority="6" operator="lessThan">
      <formula>0</formula>
    </cfRule>
  </conditionalFormatting>
  <conditionalFormatting sqref="K2:L2">
    <cfRule type="cellIs" dxfId="6" priority="5" operator="lessThan">
      <formula>0</formula>
    </cfRule>
  </conditionalFormatting>
  <conditionalFormatting sqref="K3:L3">
    <cfRule type="cellIs" dxfId="5" priority="4" operator="lessThan">
      <formula>0</formula>
    </cfRule>
  </conditionalFormatting>
  <conditionalFormatting sqref="N2:O2">
    <cfRule type="cellIs" dxfId="4" priority="3" operator="lessThan">
      <formula>0</formula>
    </cfRule>
  </conditionalFormatting>
  <conditionalFormatting sqref="N3:O3">
    <cfRule type="cellIs" dxfId="3" priority="2" operator="lessThan">
      <formula>0</formula>
    </cfRule>
  </conditionalFormatting>
  <conditionalFormatting sqref="H1:O1">
    <cfRule type="cellIs" dxfId="2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0"/>
  <sheetViews>
    <sheetView tabSelected="1" zoomScale="90" zoomScaleNormal="90" workbookViewId="0">
      <pane ySplit="1" topLeftCell="A2" activePane="bottomLeft" state="frozen"/>
      <selection pane="bottomLeft" activeCell="AZ9" sqref="AZ9"/>
    </sheetView>
  </sheetViews>
  <sheetFormatPr defaultRowHeight="15" x14ac:dyDescent="0.25"/>
  <cols>
    <col min="1" max="1" width="36.28515625" customWidth="1"/>
    <col min="2" max="2" width="21.85546875" customWidth="1"/>
    <col min="3" max="3" width="11.42578125" customWidth="1"/>
    <col min="4" max="4" width="11.85546875" style="11" customWidth="1"/>
    <col min="5" max="5" width="14.85546875" style="11" customWidth="1"/>
    <col min="6" max="6" width="11.5703125" style="38" customWidth="1"/>
    <col min="7" max="7" width="12.42578125" style="11" customWidth="1"/>
    <col min="8" max="8" width="15" style="11" customWidth="1"/>
    <col min="9" max="9" width="12.5703125" style="38" customWidth="1"/>
    <col min="10" max="10" width="10.85546875" style="11" customWidth="1"/>
    <col min="11" max="11" width="14" style="11" customWidth="1"/>
    <col min="12" max="12" width="10.7109375" style="38" customWidth="1"/>
    <col min="13" max="13" width="10.85546875" style="11" customWidth="1"/>
    <col min="14" max="14" width="12.28515625" style="11" customWidth="1"/>
    <col min="15" max="15" width="10.85546875" style="38" customWidth="1"/>
    <col min="16" max="16" width="12.85546875" customWidth="1"/>
    <col min="17" max="17" width="11.85546875" customWidth="1"/>
    <col min="18" max="18" width="15" customWidth="1"/>
    <col min="19" max="19" width="22.5703125" style="31" customWidth="1"/>
    <col min="25" max="25" width="16.42578125" style="33" customWidth="1"/>
    <col min="26" max="26" width="16.42578125" customWidth="1"/>
  </cols>
  <sheetData>
    <row r="1" spans="1:56" s="2" customFormat="1" ht="60" x14ac:dyDescent="0.25">
      <c r="A1" s="2" t="s">
        <v>9</v>
      </c>
      <c r="B1" s="2" t="s">
        <v>12</v>
      </c>
      <c r="C1" s="2" t="s">
        <v>5</v>
      </c>
      <c r="D1" s="3" t="s">
        <v>43</v>
      </c>
      <c r="E1" s="4" t="s">
        <v>44</v>
      </c>
      <c r="F1" s="37" t="s">
        <v>45</v>
      </c>
      <c r="G1" s="4" t="s">
        <v>46</v>
      </c>
      <c r="H1" s="35" t="s">
        <v>47</v>
      </c>
      <c r="I1" s="37" t="s">
        <v>48</v>
      </c>
      <c r="J1" s="12" t="s">
        <v>49</v>
      </c>
      <c r="K1" s="12" t="s">
        <v>50</v>
      </c>
      <c r="L1" s="39" t="s">
        <v>51</v>
      </c>
      <c r="M1" s="8" t="s">
        <v>0</v>
      </c>
      <c r="N1" s="36" t="s">
        <v>52</v>
      </c>
      <c r="O1" s="40" t="s">
        <v>53</v>
      </c>
      <c r="P1" s="2" t="s">
        <v>1</v>
      </c>
      <c r="Q1" s="2" t="s">
        <v>4</v>
      </c>
      <c r="R1" s="2" t="s">
        <v>2</v>
      </c>
      <c r="S1" s="34" t="s">
        <v>3</v>
      </c>
      <c r="T1" s="2" t="s">
        <v>6</v>
      </c>
      <c r="U1" s="2" t="s">
        <v>7</v>
      </c>
      <c r="V1" s="2" t="s">
        <v>8</v>
      </c>
      <c r="W1" s="2" t="s">
        <v>10</v>
      </c>
      <c r="X1" s="2" t="s">
        <v>11</v>
      </c>
      <c r="Y1" s="32" t="s">
        <v>13</v>
      </c>
      <c r="Z1" s="2" t="s">
        <v>81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82</v>
      </c>
    </row>
    <row r="2" spans="1:56" x14ac:dyDescent="0.25">
      <c r="P2" s="1"/>
      <c r="Q2" s="1"/>
    </row>
    <row r="3" spans="1:56" x14ac:dyDescent="0.25">
      <c r="P3" s="1"/>
    </row>
    <row r="4" spans="1:56" x14ac:dyDescent="0.25">
      <c r="P4" s="1"/>
      <c r="Q4" s="1"/>
    </row>
    <row r="5" spans="1:56" x14ac:dyDescent="0.25">
      <c r="P5" s="1"/>
      <c r="Q5" s="1"/>
    </row>
    <row r="6" spans="1:56" x14ac:dyDescent="0.25">
      <c r="P6" s="1"/>
      <c r="Q6" s="1"/>
    </row>
    <row r="7" spans="1:56" x14ac:dyDescent="0.25">
      <c r="P7" s="1"/>
      <c r="Q7" s="1"/>
    </row>
    <row r="8" spans="1:56" x14ac:dyDescent="0.25">
      <c r="P8" s="1"/>
    </row>
    <row r="9" spans="1:56" x14ac:dyDescent="0.25">
      <c r="P9" s="1"/>
      <c r="Q9" s="1"/>
    </row>
    <row r="10" spans="1:56" x14ac:dyDescent="0.25">
      <c r="P10" s="1"/>
    </row>
    <row r="11" spans="1:56" x14ac:dyDescent="0.25">
      <c r="P11" s="1"/>
      <c r="Q11" s="1"/>
    </row>
    <row r="12" spans="1:56" x14ac:dyDescent="0.25">
      <c r="P12" s="1"/>
    </row>
    <row r="13" spans="1:56" x14ac:dyDescent="0.25">
      <c r="P13" s="1"/>
      <c r="Q13" s="1"/>
    </row>
    <row r="14" spans="1:56" x14ac:dyDescent="0.25">
      <c r="P14" s="1"/>
    </row>
    <row r="15" spans="1:56" x14ac:dyDescent="0.25">
      <c r="P15" s="1"/>
      <c r="Q15" s="1"/>
    </row>
    <row r="16" spans="1:56" x14ac:dyDescent="0.25">
      <c r="P16" s="1"/>
      <c r="Q16" s="1"/>
    </row>
    <row r="17" spans="16:17" x14ac:dyDescent="0.25">
      <c r="P17" s="1"/>
    </row>
    <row r="18" spans="16:17" x14ac:dyDescent="0.25">
      <c r="P18" s="1"/>
      <c r="Q18" s="1"/>
    </row>
    <row r="19" spans="16:17" x14ac:dyDescent="0.25">
      <c r="P19" s="1"/>
    </row>
    <row r="20" spans="16:17" x14ac:dyDescent="0.25">
      <c r="P20" s="1"/>
      <c r="Q20" s="1"/>
    </row>
    <row r="21" spans="16:17" x14ac:dyDescent="0.25">
      <c r="P21" s="1"/>
    </row>
    <row r="22" spans="16:17" x14ac:dyDescent="0.25">
      <c r="P22" s="1"/>
      <c r="Q22" s="1"/>
    </row>
    <row r="23" spans="16:17" x14ac:dyDescent="0.25">
      <c r="P23" s="1"/>
      <c r="Q23" s="1"/>
    </row>
    <row r="24" spans="16:17" x14ac:dyDescent="0.25">
      <c r="P24" s="1"/>
    </row>
    <row r="25" spans="16:17" x14ac:dyDescent="0.25">
      <c r="P25" s="1"/>
    </row>
    <row r="26" spans="16:17" x14ac:dyDescent="0.25">
      <c r="P26" s="1"/>
    </row>
    <row r="27" spans="16:17" x14ac:dyDescent="0.25">
      <c r="P27" s="1"/>
      <c r="Q27" s="1"/>
    </row>
    <row r="28" spans="16:17" x14ac:dyDescent="0.25">
      <c r="P28" s="1"/>
    </row>
    <row r="29" spans="16:17" x14ac:dyDescent="0.25">
      <c r="P29" s="1"/>
      <c r="Q29" s="1"/>
    </row>
    <row r="30" spans="16:17" x14ac:dyDescent="0.25">
      <c r="P30" s="1"/>
    </row>
    <row r="31" spans="16:17" x14ac:dyDescent="0.25">
      <c r="P31" s="1"/>
    </row>
    <row r="32" spans="16:17" x14ac:dyDescent="0.25">
      <c r="P32" s="1"/>
      <c r="Q32" s="1"/>
    </row>
    <row r="33" spans="16:17" x14ac:dyDescent="0.25">
      <c r="P33" s="1"/>
    </row>
    <row r="34" spans="16:17" x14ac:dyDescent="0.25">
      <c r="P34" s="1"/>
      <c r="Q34" s="1"/>
    </row>
    <row r="35" spans="16:17" x14ac:dyDescent="0.25">
      <c r="P35" s="1"/>
    </row>
    <row r="36" spans="16:17" x14ac:dyDescent="0.25">
      <c r="P36" s="1"/>
    </row>
    <row r="37" spans="16:17" x14ac:dyDescent="0.25">
      <c r="P37" s="1"/>
      <c r="Q37" s="1"/>
    </row>
    <row r="38" spans="16:17" x14ac:dyDescent="0.25">
      <c r="P38" s="1"/>
      <c r="Q38" s="1"/>
    </row>
    <row r="39" spans="16:17" x14ac:dyDescent="0.25">
      <c r="P39" s="1"/>
      <c r="Q39" s="1"/>
    </row>
    <row r="40" spans="16:17" x14ac:dyDescent="0.25">
      <c r="P40" s="1"/>
      <c r="Q40" s="1"/>
    </row>
    <row r="41" spans="16:17" x14ac:dyDescent="0.25">
      <c r="P41" s="1"/>
      <c r="Q41" s="1"/>
    </row>
    <row r="42" spans="16:17" x14ac:dyDescent="0.25">
      <c r="P42" s="1"/>
    </row>
    <row r="43" spans="16:17" x14ac:dyDescent="0.25">
      <c r="P43" s="1"/>
    </row>
    <row r="44" spans="16:17" x14ac:dyDescent="0.25">
      <c r="P44" s="1"/>
    </row>
    <row r="45" spans="16:17" x14ac:dyDescent="0.25">
      <c r="P45" s="1"/>
      <c r="Q45" s="1"/>
    </row>
    <row r="46" spans="16:17" x14ac:dyDescent="0.25">
      <c r="P46" s="1"/>
    </row>
    <row r="47" spans="16:17" x14ac:dyDescent="0.25">
      <c r="P47" s="1"/>
    </row>
    <row r="48" spans="16:17" x14ac:dyDescent="0.25">
      <c r="P48" s="1"/>
      <c r="Q48" s="1"/>
    </row>
    <row r="49" spans="16:17" x14ac:dyDescent="0.25">
      <c r="P49" s="1"/>
    </row>
    <row r="50" spans="16:17" x14ac:dyDescent="0.25">
      <c r="P50" s="1"/>
    </row>
    <row r="51" spans="16:17" x14ac:dyDescent="0.25">
      <c r="P51" s="1"/>
    </row>
    <row r="52" spans="16:17" x14ac:dyDescent="0.25">
      <c r="P52" s="1"/>
    </row>
    <row r="53" spans="16:17" x14ac:dyDescent="0.25">
      <c r="P53" s="1"/>
    </row>
    <row r="54" spans="16:17" x14ac:dyDescent="0.25">
      <c r="P54" s="1"/>
    </row>
    <row r="55" spans="16:17" x14ac:dyDescent="0.25">
      <c r="P55" s="1"/>
      <c r="Q55" s="1"/>
    </row>
    <row r="56" spans="16:17" x14ac:dyDescent="0.25">
      <c r="P56" s="1"/>
    </row>
    <row r="57" spans="16:17" x14ac:dyDescent="0.25">
      <c r="P57" s="1"/>
    </row>
    <row r="58" spans="16:17" x14ac:dyDescent="0.25">
      <c r="P58" s="1"/>
    </row>
    <row r="59" spans="16:17" x14ac:dyDescent="0.25">
      <c r="P59" s="1"/>
    </row>
    <row r="60" spans="16:17" x14ac:dyDescent="0.25">
      <c r="P60" s="1"/>
    </row>
    <row r="61" spans="16:17" x14ac:dyDescent="0.25">
      <c r="P61" s="1"/>
    </row>
    <row r="62" spans="16:17" x14ac:dyDescent="0.25">
      <c r="P62" s="1"/>
      <c r="Q62" s="1"/>
    </row>
    <row r="63" spans="16:17" x14ac:dyDescent="0.25">
      <c r="P63" s="1"/>
    </row>
    <row r="64" spans="16:17" x14ac:dyDescent="0.25">
      <c r="P64" s="1"/>
    </row>
    <row r="65" spans="16:17" x14ac:dyDescent="0.25">
      <c r="P65" s="1"/>
    </row>
    <row r="66" spans="16:17" x14ac:dyDescent="0.25">
      <c r="P66" s="1"/>
    </row>
    <row r="67" spans="16:17" x14ac:dyDescent="0.25">
      <c r="P67" s="1"/>
    </row>
    <row r="68" spans="16:17" x14ac:dyDescent="0.25">
      <c r="P68" s="1"/>
    </row>
    <row r="69" spans="16:17" x14ac:dyDescent="0.25">
      <c r="P69" s="1"/>
    </row>
    <row r="70" spans="16:17" x14ac:dyDescent="0.25">
      <c r="P70" s="1"/>
      <c r="Q70" s="1"/>
    </row>
    <row r="71" spans="16:17" x14ac:dyDescent="0.25">
      <c r="P71" s="1"/>
    </row>
    <row r="72" spans="16:17" x14ac:dyDescent="0.25">
      <c r="P72" s="1"/>
    </row>
    <row r="73" spans="16:17" x14ac:dyDescent="0.25">
      <c r="P73" s="1"/>
    </row>
    <row r="74" spans="16:17" x14ac:dyDescent="0.25">
      <c r="P74" s="1"/>
      <c r="Q74" s="1"/>
    </row>
    <row r="75" spans="16:17" x14ac:dyDescent="0.25">
      <c r="P75" s="1"/>
    </row>
    <row r="76" spans="16:17" x14ac:dyDescent="0.25">
      <c r="P76" s="1"/>
      <c r="Q76" s="1"/>
    </row>
    <row r="77" spans="16:17" x14ac:dyDescent="0.25">
      <c r="P77" s="1"/>
    </row>
    <row r="78" spans="16:17" x14ac:dyDescent="0.25">
      <c r="P78" s="1"/>
      <c r="Q78" s="1"/>
    </row>
    <row r="79" spans="16:17" x14ac:dyDescent="0.25">
      <c r="P79" s="1"/>
    </row>
    <row r="80" spans="16:17" x14ac:dyDescent="0.25">
      <c r="P80" s="1"/>
    </row>
    <row r="81" spans="16:17" x14ac:dyDescent="0.25">
      <c r="P81" s="1"/>
    </row>
    <row r="82" spans="16:17" x14ac:dyDescent="0.25">
      <c r="P82" s="1"/>
    </row>
    <row r="83" spans="16:17" x14ac:dyDescent="0.25">
      <c r="P83" s="1"/>
    </row>
    <row r="84" spans="16:17" x14ac:dyDescent="0.25">
      <c r="P84" s="1"/>
    </row>
    <row r="85" spans="16:17" x14ac:dyDescent="0.25">
      <c r="P85" s="1"/>
    </row>
    <row r="86" spans="16:17" x14ac:dyDescent="0.25">
      <c r="P86" s="1"/>
    </row>
    <row r="87" spans="16:17" x14ac:dyDescent="0.25">
      <c r="P87" s="1"/>
    </row>
    <row r="88" spans="16:17" x14ac:dyDescent="0.25">
      <c r="P88" s="1"/>
      <c r="Q88" s="1"/>
    </row>
    <row r="89" spans="16:17" x14ac:dyDescent="0.25">
      <c r="P89" s="1"/>
    </row>
    <row r="90" spans="16:17" x14ac:dyDescent="0.25">
      <c r="P90" s="1"/>
    </row>
    <row r="91" spans="16:17" x14ac:dyDescent="0.25">
      <c r="P91" s="1"/>
    </row>
    <row r="92" spans="16:17" x14ac:dyDescent="0.25">
      <c r="P92" s="1"/>
    </row>
    <row r="93" spans="16:17" x14ac:dyDescent="0.25">
      <c r="P93" s="1"/>
    </row>
    <row r="94" spans="16:17" x14ac:dyDescent="0.25">
      <c r="P94" s="1"/>
    </row>
    <row r="95" spans="16:17" x14ac:dyDescent="0.25">
      <c r="P95" s="1"/>
    </row>
    <row r="96" spans="16:17" x14ac:dyDescent="0.25">
      <c r="P96" s="1"/>
      <c r="Q96" s="1"/>
    </row>
    <row r="97" spans="16:17" x14ac:dyDescent="0.25">
      <c r="P97" s="1"/>
    </row>
    <row r="98" spans="16:17" x14ac:dyDescent="0.25">
      <c r="P98" s="1"/>
    </row>
    <row r="99" spans="16:17" x14ac:dyDescent="0.25">
      <c r="P99" s="1"/>
      <c r="Q99" s="1"/>
    </row>
    <row r="100" spans="16:17" x14ac:dyDescent="0.25">
      <c r="P100" s="1"/>
      <c r="Q100" s="1"/>
    </row>
    <row r="101" spans="16:17" x14ac:dyDescent="0.25">
      <c r="P101" s="1"/>
      <c r="Q101" s="1"/>
    </row>
    <row r="102" spans="16:17" x14ac:dyDescent="0.25">
      <c r="P102" s="1"/>
    </row>
    <row r="103" spans="16:17" x14ac:dyDescent="0.25">
      <c r="P103" s="1"/>
    </row>
    <row r="104" spans="16:17" x14ac:dyDescent="0.25">
      <c r="P104" s="1"/>
    </row>
    <row r="105" spans="16:17" x14ac:dyDescent="0.25">
      <c r="P105" s="1"/>
    </row>
    <row r="106" spans="16:17" x14ac:dyDescent="0.25">
      <c r="P106" s="1"/>
      <c r="Q106" s="1"/>
    </row>
    <row r="107" spans="16:17" x14ac:dyDescent="0.25">
      <c r="P107" s="1"/>
    </row>
    <row r="108" spans="16:17" x14ac:dyDescent="0.25">
      <c r="P108" s="1"/>
    </row>
    <row r="109" spans="16:17" x14ac:dyDescent="0.25">
      <c r="P109" s="1"/>
    </row>
    <row r="110" spans="16:17" x14ac:dyDescent="0.25">
      <c r="P110" s="1"/>
    </row>
    <row r="111" spans="16:17" x14ac:dyDescent="0.25">
      <c r="P111" s="1"/>
    </row>
    <row r="112" spans="16:17" x14ac:dyDescent="0.25">
      <c r="P112" s="1"/>
    </row>
    <row r="113" spans="16:17" x14ac:dyDescent="0.25">
      <c r="P113" s="1"/>
    </row>
    <row r="114" spans="16:17" x14ac:dyDescent="0.25">
      <c r="P114" s="1"/>
    </row>
    <row r="115" spans="16:17" x14ac:dyDescent="0.25">
      <c r="P115" s="1"/>
      <c r="Q115" s="1"/>
    </row>
    <row r="116" spans="16:17" x14ac:dyDescent="0.25">
      <c r="P116" s="1"/>
    </row>
    <row r="117" spans="16:17" x14ac:dyDescent="0.25">
      <c r="P117" s="1"/>
    </row>
    <row r="118" spans="16:17" x14ac:dyDescent="0.25">
      <c r="P118" s="1"/>
      <c r="Q118" s="1"/>
    </row>
    <row r="119" spans="16:17" x14ac:dyDescent="0.25">
      <c r="P119" s="1"/>
    </row>
    <row r="120" spans="16:17" x14ac:dyDescent="0.25">
      <c r="P120" s="1"/>
    </row>
  </sheetData>
  <autoFilter ref="A1:BN120" xr:uid="{00000000-0001-0000-0000-000000000000}">
    <sortState xmlns:xlrd2="http://schemas.microsoft.com/office/spreadsheetml/2017/richdata2" ref="A2:BD32">
      <sortCondition ref="A1:A120"/>
    </sortState>
  </autoFilter>
  <conditionalFormatting sqref="H1:O1">
    <cfRule type="cellIs" dxfId="1" priority="11" operator="lessThan">
      <formula>0</formula>
    </cfRule>
  </conditionalFormatting>
  <conditionalFormatting sqref="H1:O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2A6F-8009-4AE7-9419-9A9E6D5B0CF9}">
  <dimension ref="A1:J30"/>
  <sheetViews>
    <sheetView zoomScale="90" zoomScaleNormal="90"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13.28515625" bestFit="1" customWidth="1"/>
    <col min="2" max="2" width="25.140625" bestFit="1" customWidth="1"/>
    <col min="3" max="3" width="20.28515625" bestFit="1" customWidth="1"/>
    <col min="4" max="4" width="16.7109375" style="11" bestFit="1" customWidth="1"/>
    <col min="5" max="5" width="45.5703125" style="11" bestFit="1" customWidth="1"/>
    <col min="6" max="6" width="25.28515625" bestFit="1" customWidth="1"/>
    <col min="7" max="7" width="27.140625" style="11" bestFit="1" customWidth="1"/>
    <col min="8" max="8" width="24.28515625" bestFit="1" customWidth="1"/>
    <col min="9" max="9" width="26.140625" bestFit="1" customWidth="1"/>
    <col min="10" max="10" width="24.85546875" style="16" bestFit="1" customWidth="1"/>
  </cols>
  <sheetData>
    <row r="1" spans="1:10" x14ac:dyDescent="0.25">
      <c r="A1" s="13" t="s">
        <v>82</v>
      </c>
      <c r="B1" t="s">
        <v>83</v>
      </c>
      <c r="D1"/>
      <c r="E1"/>
      <c r="G1"/>
      <c r="J1"/>
    </row>
    <row r="2" spans="1:10" x14ac:dyDescent="0.25">
      <c r="D2"/>
      <c r="E2"/>
      <c r="G2"/>
      <c r="J2"/>
    </row>
    <row r="3" spans="1:10" x14ac:dyDescent="0.25">
      <c r="A3" s="13" t="s">
        <v>54</v>
      </c>
      <c r="B3" t="s">
        <v>57</v>
      </c>
      <c r="C3" t="s">
        <v>60</v>
      </c>
      <c r="D3" s="11" t="s">
        <v>58</v>
      </c>
      <c r="E3" s="11" t="s">
        <v>59</v>
      </c>
      <c r="F3" s="11" t="s">
        <v>62</v>
      </c>
      <c r="G3" t="s">
        <v>63</v>
      </c>
      <c r="H3" s="11" t="s">
        <v>64</v>
      </c>
      <c r="I3" s="16" t="s">
        <v>65</v>
      </c>
      <c r="J3"/>
    </row>
    <row r="4" spans="1:10" x14ac:dyDescent="0.25">
      <c r="A4" s="14" t="s">
        <v>55</v>
      </c>
      <c r="B4" s="1"/>
      <c r="C4" s="1"/>
      <c r="F4" s="11"/>
      <c r="G4" s="16">
        <v>0</v>
      </c>
      <c r="H4" s="11"/>
      <c r="I4" s="16">
        <v>0</v>
      </c>
      <c r="J4"/>
    </row>
    <row r="5" spans="1:10" x14ac:dyDescent="0.25">
      <c r="A5" s="15" t="s">
        <v>55</v>
      </c>
      <c r="B5" s="1"/>
      <c r="C5" s="1"/>
      <c r="F5" s="11"/>
      <c r="G5" s="16">
        <v>0</v>
      </c>
      <c r="H5" s="11"/>
      <c r="I5" s="16">
        <v>0</v>
      </c>
      <c r="J5"/>
    </row>
    <row r="6" spans="1:10" x14ac:dyDescent="0.25">
      <c r="A6" s="14" t="s">
        <v>56</v>
      </c>
      <c r="B6" s="1"/>
      <c r="C6" s="1"/>
      <c r="F6" s="11"/>
      <c r="G6" s="16">
        <v>0</v>
      </c>
      <c r="H6" s="11"/>
      <c r="I6" s="16">
        <v>0</v>
      </c>
      <c r="J6"/>
    </row>
    <row r="7" spans="1:10" x14ac:dyDescent="0.25">
      <c r="D7"/>
      <c r="E7"/>
      <c r="G7"/>
      <c r="J7"/>
    </row>
    <row r="8" spans="1:10" x14ac:dyDescent="0.25">
      <c r="D8"/>
      <c r="E8"/>
      <c r="G8"/>
      <c r="J8"/>
    </row>
    <row r="9" spans="1:10" x14ac:dyDescent="0.25">
      <c r="D9"/>
      <c r="E9"/>
      <c r="G9"/>
      <c r="J9"/>
    </row>
    <row r="10" spans="1:10" x14ac:dyDescent="0.25">
      <c r="D10"/>
      <c r="E10"/>
      <c r="G10"/>
      <c r="J10"/>
    </row>
    <row r="11" spans="1:10" x14ac:dyDescent="0.25">
      <c r="D11"/>
      <c r="E11"/>
      <c r="G11"/>
      <c r="J11"/>
    </row>
    <row r="12" spans="1:10" x14ac:dyDescent="0.25">
      <c r="D12"/>
      <c r="E12"/>
      <c r="G12"/>
      <c r="J12"/>
    </row>
    <row r="13" spans="1:10" x14ac:dyDescent="0.25">
      <c r="D13"/>
      <c r="E13"/>
      <c r="G13"/>
      <c r="J13"/>
    </row>
    <row r="14" spans="1:10" x14ac:dyDescent="0.25">
      <c r="D14"/>
      <c r="E14"/>
      <c r="G14"/>
      <c r="J14"/>
    </row>
    <row r="15" spans="1:10" x14ac:dyDescent="0.25">
      <c r="D15"/>
      <c r="E15"/>
      <c r="G15"/>
      <c r="J15"/>
    </row>
    <row r="16" spans="1:10" x14ac:dyDescent="0.25">
      <c r="D16"/>
      <c r="E16"/>
      <c r="G16"/>
      <c r="J16"/>
    </row>
    <row r="17" spans="4:7" customFormat="1" x14ac:dyDescent="0.25"/>
    <row r="18" spans="4:7" customFormat="1" x14ac:dyDescent="0.25"/>
    <row r="19" spans="4:7" customFormat="1" x14ac:dyDescent="0.25"/>
    <row r="20" spans="4:7" customFormat="1" x14ac:dyDescent="0.25"/>
    <row r="21" spans="4:7" customFormat="1" x14ac:dyDescent="0.25"/>
    <row r="22" spans="4:7" customFormat="1" x14ac:dyDescent="0.25"/>
    <row r="23" spans="4:7" customFormat="1" x14ac:dyDescent="0.25"/>
    <row r="24" spans="4:7" customFormat="1" x14ac:dyDescent="0.25"/>
    <row r="25" spans="4:7" customFormat="1" x14ac:dyDescent="0.25"/>
    <row r="26" spans="4:7" customFormat="1" x14ac:dyDescent="0.25"/>
    <row r="27" spans="4:7" customFormat="1" x14ac:dyDescent="0.25"/>
    <row r="28" spans="4:7" customFormat="1" x14ac:dyDescent="0.25"/>
    <row r="29" spans="4:7" customFormat="1" x14ac:dyDescent="0.25"/>
    <row r="30" spans="4:7" x14ac:dyDescent="0.25">
      <c r="D30"/>
      <c r="E30"/>
      <c r="G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9568-C52E-4BA9-BD17-23C439BE5096}">
  <dimension ref="A1:J29"/>
  <sheetViews>
    <sheetView zoomScale="90" zoomScaleNormal="90" workbookViewId="0">
      <pane xSplit="1" topLeftCell="B1" activePane="topRight" state="frozen"/>
      <selection pane="topRight" activeCell="C33" sqref="C33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20.28515625" bestFit="1" customWidth="1"/>
    <col min="4" max="4" width="16.7109375" style="11" bestFit="1" customWidth="1"/>
    <col min="5" max="5" width="45.5703125" style="11" bestFit="1" customWidth="1"/>
    <col min="6" max="6" width="26.28515625" style="16" bestFit="1" customWidth="1"/>
    <col min="7" max="7" width="25.28515625" style="11" bestFit="1" customWidth="1"/>
    <col min="8" max="8" width="26.28515625" style="10" bestFit="1" customWidth="1"/>
    <col min="9" max="9" width="24.28515625" style="11" bestFit="1" customWidth="1"/>
    <col min="10" max="10" width="25.7109375" style="17" bestFit="1" customWidth="1"/>
  </cols>
  <sheetData>
    <row r="1" spans="1:10" x14ac:dyDescent="0.25">
      <c r="A1" s="13" t="s">
        <v>82</v>
      </c>
      <c r="B1" t="s">
        <v>83</v>
      </c>
      <c r="D1"/>
      <c r="E1"/>
      <c r="F1"/>
      <c r="G1"/>
      <c r="H1"/>
      <c r="I1"/>
      <c r="J1"/>
    </row>
    <row r="2" spans="1:10" x14ac:dyDescent="0.25">
      <c r="D2"/>
      <c r="E2"/>
      <c r="F2"/>
      <c r="G2"/>
      <c r="H2"/>
      <c r="I2"/>
      <c r="J2"/>
    </row>
    <row r="3" spans="1:10" x14ac:dyDescent="0.25">
      <c r="A3" s="13" t="s">
        <v>54</v>
      </c>
      <c r="B3" t="s">
        <v>68</v>
      </c>
      <c r="C3" t="s">
        <v>60</v>
      </c>
      <c r="D3" s="11" t="s">
        <v>58</v>
      </c>
      <c r="E3" s="11" t="s">
        <v>59</v>
      </c>
      <c r="F3" s="16" t="s">
        <v>61</v>
      </c>
      <c r="G3" s="11" t="s">
        <v>62</v>
      </c>
      <c r="H3" s="18" t="s">
        <v>66</v>
      </c>
      <c r="I3" s="11" t="s">
        <v>64</v>
      </c>
      <c r="J3" s="18" t="s">
        <v>67</v>
      </c>
    </row>
    <row r="4" spans="1:10" x14ac:dyDescent="0.25">
      <c r="A4" s="14" t="s">
        <v>55</v>
      </c>
      <c r="B4" s="1"/>
      <c r="C4" s="1"/>
      <c r="F4" s="16">
        <v>0</v>
      </c>
      <c r="H4" s="18">
        <v>0</v>
      </c>
      <c r="J4" s="18">
        <v>0</v>
      </c>
    </row>
    <row r="5" spans="1:10" x14ac:dyDescent="0.25">
      <c r="A5" s="15" t="s">
        <v>55</v>
      </c>
      <c r="B5" s="1"/>
      <c r="C5" s="1"/>
      <c r="F5" s="16">
        <v>0</v>
      </c>
      <c r="H5" s="18">
        <v>0</v>
      </c>
      <c r="J5" s="18">
        <v>0</v>
      </c>
    </row>
    <row r="6" spans="1:10" x14ac:dyDescent="0.25">
      <c r="A6" s="14" t="s">
        <v>56</v>
      </c>
      <c r="B6" s="1"/>
      <c r="C6" s="1"/>
      <c r="F6" s="16">
        <v>0</v>
      </c>
      <c r="H6" s="18">
        <v>0</v>
      </c>
      <c r="J6" s="18">
        <v>0</v>
      </c>
    </row>
    <row r="7" spans="1:10" x14ac:dyDescent="0.25">
      <c r="D7"/>
      <c r="E7"/>
      <c r="F7"/>
      <c r="G7"/>
      <c r="H7"/>
      <c r="I7"/>
      <c r="J7"/>
    </row>
    <row r="8" spans="1:10" x14ac:dyDescent="0.25">
      <c r="D8"/>
      <c r="E8"/>
      <c r="F8"/>
      <c r="G8"/>
      <c r="H8"/>
      <c r="I8"/>
      <c r="J8"/>
    </row>
    <row r="9" spans="1:10" x14ac:dyDescent="0.25">
      <c r="D9"/>
      <c r="E9"/>
      <c r="F9"/>
      <c r="G9"/>
      <c r="H9"/>
      <c r="I9"/>
      <c r="J9"/>
    </row>
    <row r="10" spans="1:10" x14ac:dyDescent="0.25">
      <c r="D10"/>
      <c r="E10"/>
      <c r="F10"/>
      <c r="G10"/>
      <c r="H10"/>
      <c r="I10"/>
      <c r="J10"/>
    </row>
    <row r="11" spans="1:10" x14ac:dyDescent="0.25">
      <c r="D11"/>
      <c r="E11"/>
      <c r="F11"/>
      <c r="G11"/>
      <c r="H11"/>
      <c r="I11"/>
      <c r="J11"/>
    </row>
    <row r="12" spans="1:10" x14ac:dyDescent="0.25">
      <c r="D12"/>
      <c r="E12"/>
      <c r="F12"/>
      <c r="G12"/>
      <c r="H12"/>
      <c r="I12"/>
      <c r="J12"/>
    </row>
    <row r="13" spans="1:10" x14ac:dyDescent="0.25">
      <c r="D13"/>
      <c r="E13"/>
      <c r="F13"/>
      <c r="G13"/>
      <c r="H13"/>
      <c r="I13"/>
      <c r="J13"/>
    </row>
    <row r="14" spans="1:10" x14ac:dyDescent="0.25">
      <c r="D14"/>
      <c r="E14"/>
      <c r="F14"/>
      <c r="G14"/>
      <c r="H14"/>
      <c r="I14"/>
      <c r="J14"/>
    </row>
    <row r="15" spans="1:10" x14ac:dyDescent="0.25">
      <c r="D15"/>
      <c r="E15"/>
      <c r="F15"/>
      <c r="G15"/>
      <c r="H15"/>
      <c r="I15"/>
      <c r="J15"/>
    </row>
    <row r="16" spans="1:10" x14ac:dyDescent="0.25">
      <c r="D16"/>
      <c r="E16"/>
      <c r="F16"/>
      <c r="G16"/>
      <c r="H16"/>
      <c r="I16"/>
      <c r="J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A0A77-6E72-496B-A2C2-A0548AD8B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Details</vt:lpstr>
      <vt:lpstr>Estimator Summary</vt:lpstr>
      <vt:lpstr>Client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Davies</dc:creator>
  <cp:lastModifiedBy>Abigail Davies</cp:lastModifiedBy>
  <dcterms:created xsi:type="dcterms:W3CDTF">2022-05-04T09:24:56Z</dcterms:created>
  <dcterms:modified xsi:type="dcterms:W3CDTF">2022-07-14T08:58:54Z</dcterms:modified>
</cp:coreProperties>
</file>