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ИКТЗ83" sheetId="1" r:id="rId1"/>
    <sheet name="ИКТО-81" sheetId="2" r:id="rId2"/>
    <sheet name="ИКТЗ84" sheetId="3" r:id="rId3"/>
    <sheet name="ИКТ082" sheetId="4" r:id="rId4"/>
    <sheet name="Темы_ЭО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2" i="4" l="1"/>
  <c r="AB22" i="4"/>
  <c r="AC22" i="4" s="1"/>
  <c r="AD21" i="4"/>
  <c r="AB21" i="4"/>
  <c r="AC21" i="4" s="1"/>
  <c r="AO21" i="4" s="1"/>
  <c r="AD20" i="4"/>
  <c r="AC20" i="4"/>
  <c r="AB20" i="4"/>
  <c r="AD19" i="4"/>
  <c r="AB19" i="4"/>
  <c r="AC19" i="4" s="1"/>
  <c r="AO19" i="4" s="1"/>
  <c r="AD18" i="4"/>
  <c r="AB18" i="4"/>
  <c r="AC18" i="4" s="1"/>
  <c r="AO18" i="4" s="1"/>
  <c r="AD17" i="4"/>
  <c r="AB17" i="4"/>
  <c r="AC17" i="4" s="1"/>
  <c r="AD16" i="4"/>
  <c r="AC16" i="4"/>
  <c r="AO16" i="4" s="1"/>
  <c r="AB16" i="4"/>
  <c r="AD15" i="4"/>
  <c r="AB15" i="4"/>
  <c r="AC15" i="4" s="1"/>
  <c r="AO15" i="4" s="1"/>
  <c r="AD14" i="4"/>
  <c r="AB14" i="4"/>
  <c r="AC14" i="4" s="1"/>
  <c r="AO14" i="4" s="1"/>
  <c r="AD13" i="4"/>
  <c r="AB13" i="4"/>
  <c r="AC13" i="4" s="1"/>
  <c r="AD12" i="4"/>
  <c r="AB12" i="4"/>
  <c r="AC12" i="4" s="1"/>
  <c r="AO12" i="4" s="1"/>
  <c r="AD11" i="4"/>
  <c r="AB11" i="4"/>
  <c r="AC11" i="4" s="1"/>
  <c r="AD10" i="4"/>
  <c r="AB10" i="4"/>
  <c r="AC10" i="4" s="1"/>
  <c r="AO10" i="4" s="1"/>
  <c r="AD9" i="4"/>
  <c r="AB9" i="4"/>
  <c r="AC9" i="4" s="1"/>
  <c r="AO9" i="4" s="1"/>
  <c r="AD8" i="4"/>
  <c r="AB8" i="4"/>
  <c r="AC8" i="4" s="1"/>
  <c r="AO8" i="4" s="1"/>
  <c r="AD7" i="4"/>
  <c r="AB7" i="4"/>
  <c r="AC7" i="4" s="1"/>
  <c r="AD6" i="4"/>
  <c r="AC6" i="4"/>
  <c r="AO6" i="4" s="1"/>
  <c r="AB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D5" i="4"/>
  <c r="AB5" i="4"/>
  <c r="AC5" i="4" s="1"/>
  <c r="AO5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D25" i="3"/>
  <c r="AB25" i="3"/>
  <c r="AC25" i="3" s="1"/>
  <c r="AO25" i="3" s="1"/>
  <c r="AD24" i="3"/>
  <c r="AB24" i="3"/>
  <c r="AC24" i="3" s="1"/>
  <c r="AO24" i="3" s="1"/>
  <c r="AD23" i="3"/>
  <c r="AB23" i="3"/>
  <c r="AC23" i="3" s="1"/>
  <c r="AO23" i="3" s="1"/>
  <c r="AD22" i="3"/>
  <c r="AB22" i="3"/>
  <c r="AC22" i="3" s="1"/>
  <c r="AO22" i="3" s="1"/>
  <c r="AD21" i="3"/>
  <c r="AB21" i="3"/>
  <c r="AC21" i="3" s="1"/>
  <c r="AO21" i="3" s="1"/>
  <c r="AD20" i="3"/>
  <c r="AC20" i="3"/>
  <c r="AO20" i="3" s="1"/>
  <c r="AB20" i="3"/>
  <c r="AD19" i="3"/>
  <c r="AB19" i="3"/>
  <c r="AC19" i="3" s="1"/>
  <c r="AO19" i="3" s="1"/>
  <c r="AD18" i="3"/>
  <c r="AB18" i="3"/>
  <c r="AC18" i="3" s="1"/>
  <c r="AO18" i="3" s="1"/>
  <c r="AD17" i="3"/>
  <c r="AB17" i="3"/>
  <c r="AC17" i="3" s="1"/>
  <c r="AD16" i="3"/>
  <c r="AB16" i="3"/>
  <c r="AC16" i="3" s="1"/>
  <c r="AO16" i="3" s="1"/>
  <c r="AD15" i="3"/>
  <c r="AB15" i="3"/>
  <c r="AC15" i="3" s="1"/>
  <c r="AO15" i="3" s="1"/>
  <c r="AD14" i="3"/>
  <c r="AB14" i="3"/>
  <c r="AC14" i="3" s="1"/>
  <c r="AO14" i="3" s="1"/>
  <c r="AD13" i="3"/>
  <c r="AB13" i="3"/>
  <c r="AC13" i="3" s="1"/>
  <c r="AO13" i="3" s="1"/>
  <c r="AD12" i="3"/>
  <c r="AB12" i="3"/>
  <c r="AC12" i="3" s="1"/>
  <c r="AO12" i="3" s="1"/>
  <c r="AD11" i="3"/>
  <c r="AB11" i="3"/>
  <c r="AC11" i="3" s="1"/>
  <c r="AD10" i="3"/>
  <c r="AC10" i="3"/>
  <c r="AO10" i="3" s="1"/>
  <c r="AB10" i="3"/>
  <c r="AD9" i="3"/>
  <c r="AB9" i="3"/>
  <c r="AC9" i="3" s="1"/>
  <c r="AO9" i="3" s="1"/>
  <c r="AD8" i="3"/>
  <c r="AB8" i="3"/>
  <c r="AC8" i="3" s="1"/>
  <c r="AO8" i="3" s="1"/>
  <c r="AD7" i="3"/>
  <c r="AB7" i="3"/>
  <c r="AC7" i="3" s="1"/>
  <c r="AO7" i="3" s="1"/>
  <c r="AD6" i="3"/>
  <c r="AB6" i="3"/>
  <c r="AC6" i="3" s="1"/>
  <c r="AO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D5" i="3"/>
  <c r="AB5" i="3"/>
  <c r="AC5" i="3" s="1"/>
  <c r="AO5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D20" i="2"/>
  <c r="AB20" i="2"/>
  <c r="AC20" i="2" s="1"/>
  <c r="AO20" i="2" s="1"/>
  <c r="F19" i="2"/>
  <c r="AB19" i="2" s="1"/>
  <c r="AC19" i="2" s="1"/>
  <c r="F18" i="2"/>
  <c r="AD18" i="2" s="1"/>
  <c r="AD17" i="2"/>
  <c r="AC17" i="2"/>
  <c r="AO17" i="2" s="1"/>
  <c r="AB17" i="2"/>
  <c r="AD16" i="2"/>
  <c r="AB16" i="2"/>
  <c r="AC16" i="2" s="1"/>
  <c r="AD15" i="2"/>
  <c r="AB15" i="2"/>
  <c r="AC15" i="2" s="1"/>
  <c r="AO15" i="2" s="1"/>
  <c r="AD14" i="2"/>
  <c r="AB14" i="2"/>
  <c r="AC14" i="2" s="1"/>
  <c r="AO14" i="2" s="1"/>
  <c r="F14" i="2"/>
  <c r="AD13" i="2"/>
  <c r="AB13" i="2"/>
  <c r="AC13" i="2" s="1"/>
  <c r="AO13" i="2" s="1"/>
  <c r="AD12" i="2"/>
  <c r="AB12" i="2"/>
  <c r="AC12" i="2" s="1"/>
  <c r="AO12" i="2" s="1"/>
  <c r="AD11" i="2"/>
  <c r="AB11" i="2"/>
  <c r="AC11" i="2" s="1"/>
  <c r="AD10" i="2"/>
  <c r="AB10" i="2"/>
  <c r="AC10" i="2" s="1"/>
  <c r="AO10" i="2" s="1"/>
  <c r="AD9" i="2"/>
  <c r="AB9" i="2"/>
  <c r="AC9" i="2" s="1"/>
  <c r="AO9" i="2" s="1"/>
  <c r="AD8" i="2"/>
  <c r="AB8" i="2"/>
  <c r="AC8" i="2" s="1"/>
  <c r="AO8" i="2" s="1"/>
  <c r="AD7" i="2"/>
  <c r="AB7" i="2"/>
  <c r="AC7" i="2" s="1"/>
  <c r="F7" i="2"/>
  <c r="AD6" i="2"/>
  <c r="AB6" i="2"/>
  <c r="AC6" i="2" s="1"/>
  <c r="F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D5" i="2"/>
  <c r="AB5" i="2"/>
  <c r="AC5" i="2" s="1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D4" i="2"/>
  <c r="E4" i="2" s="1"/>
  <c r="AD33" i="1"/>
  <c r="AB33" i="1"/>
  <c r="AC33" i="1" s="1"/>
  <c r="F33" i="1"/>
  <c r="AD32" i="1"/>
  <c r="AB32" i="1"/>
  <c r="AC32" i="1" s="1"/>
  <c r="F32" i="1"/>
  <c r="AD31" i="1"/>
  <c r="AB31" i="1"/>
  <c r="AC31" i="1" s="1"/>
  <c r="F31" i="1"/>
  <c r="AD30" i="1"/>
  <c r="AB30" i="1"/>
  <c r="AC30" i="1" s="1"/>
  <c r="F30" i="1"/>
  <c r="AD29" i="1"/>
  <c r="AB29" i="1"/>
  <c r="AC29" i="1" s="1"/>
  <c r="F29" i="1"/>
  <c r="AD28" i="1"/>
  <c r="AB28" i="1"/>
  <c r="AC28" i="1" s="1"/>
  <c r="F28" i="1"/>
  <c r="AD27" i="1"/>
  <c r="AB27" i="1"/>
  <c r="AC27" i="1" s="1"/>
  <c r="F27" i="1"/>
  <c r="AD26" i="1"/>
  <c r="AB26" i="1"/>
  <c r="AC26" i="1" s="1"/>
  <c r="F26" i="1"/>
  <c r="AD25" i="1"/>
  <c r="AB25" i="1"/>
  <c r="AC25" i="1" s="1"/>
  <c r="F24" i="1"/>
  <c r="F23" i="1"/>
  <c r="AD22" i="1"/>
  <c r="AB22" i="1"/>
  <c r="AC22" i="1" s="1"/>
  <c r="AO22" i="1" s="1"/>
  <c r="AD21" i="1"/>
  <c r="AB21" i="1"/>
  <c r="AC21" i="1" s="1"/>
  <c r="F20" i="1"/>
  <c r="F19" i="1"/>
  <c r="F18" i="1"/>
  <c r="F17" i="1"/>
  <c r="AD16" i="1"/>
  <c r="AB16" i="1"/>
  <c r="AC16" i="1" s="1"/>
  <c r="AO16" i="1" s="1"/>
  <c r="AD15" i="1"/>
  <c r="AB15" i="1"/>
  <c r="AC15" i="1" s="1"/>
  <c r="F15" i="1"/>
  <c r="AD14" i="1"/>
  <c r="AB14" i="1"/>
  <c r="AC14" i="1" s="1"/>
  <c r="AO14" i="1" s="1"/>
  <c r="F14" i="1"/>
  <c r="F13" i="1"/>
  <c r="AB13" i="1" s="1"/>
  <c r="AC13" i="1" s="1"/>
  <c r="AD12" i="1"/>
  <c r="AB12" i="1"/>
  <c r="AC12" i="1" s="1"/>
  <c r="AO12" i="1" s="1"/>
  <c r="AD11" i="1"/>
  <c r="F11" i="1"/>
  <c r="AB11" i="1" s="1"/>
  <c r="AC11" i="1" s="1"/>
  <c r="AO11" i="1" s="1"/>
  <c r="AD10" i="1"/>
  <c r="AB10" i="1"/>
  <c r="AC10" i="1" s="1"/>
  <c r="AO10" i="1" s="1"/>
  <c r="F10" i="1"/>
  <c r="AD9" i="1"/>
  <c r="F9" i="1"/>
  <c r="AB9" i="1" s="1"/>
  <c r="AC9" i="1" s="1"/>
  <c r="AO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D8" i="1"/>
  <c r="AB8" i="1"/>
  <c r="AC8" i="1" s="1"/>
  <c r="AO8" i="1" s="1"/>
  <c r="F8" i="1"/>
  <c r="A8" i="1"/>
  <c r="AD7" i="1"/>
  <c r="AB7" i="1"/>
  <c r="AC7" i="1" s="1"/>
  <c r="AO7" i="1" s="1"/>
  <c r="A7" i="1"/>
  <c r="F6" i="1"/>
  <c r="AB6" i="1" s="1"/>
  <c r="AC6" i="1" s="1"/>
  <c r="A6" i="1"/>
  <c r="AD5" i="1"/>
  <c r="F5" i="1"/>
  <c r="AB5" i="1" s="1"/>
  <c r="AC5" i="1" s="1"/>
  <c r="AO5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O11" i="4" l="1"/>
  <c r="AO17" i="4"/>
  <c r="AO7" i="4"/>
  <c r="AO13" i="4"/>
  <c r="AO20" i="4"/>
  <c r="AO22" i="4"/>
  <c r="AO11" i="3"/>
  <c r="AO17" i="3"/>
  <c r="AO16" i="2"/>
  <c r="AO21" i="1"/>
  <c r="AD13" i="1"/>
  <c r="AO13" i="1" s="1"/>
  <c r="AB19" i="1"/>
  <c r="AC19" i="1" s="1"/>
  <c r="AO19" i="1" s="1"/>
  <c r="AD19" i="1"/>
  <c r="AB24" i="1"/>
  <c r="AC24" i="1" s="1"/>
  <c r="AO24" i="1" s="1"/>
  <c r="AD24" i="1"/>
  <c r="AD6" i="1"/>
  <c r="AO6" i="1" s="1"/>
  <c r="AD18" i="1"/>
  <c r="AB18" i="1"/>
  <c r="AC18" i="1" s="1"/>
  <c r="AO18" i="1" s="1"/>
  <c r="AD23" i="1"/>
  <c r="AB23" i="1"/>
  <c r="AC23" i="1" s="1"/>
  <c r="AO23" i="1" s="1"/>
  <c r="AO5" i="2"/>
  <c r="AO6" i="2"/>
  <c r="AO7" i="2"/>
  <c r="AO19" i="2"/>
  <c r="AO15" i="1"/>
  <c r="AD20" i="1"/>
  <c r="AB20" i="1"/>
  <c r="AC20" i="1" s="1"/>
  <c r="AO25" i="1"/>
  <c r="AO26" i="1"/>
  <c r="AO27" i="1"/>
  <c r="AO28" i="1"/>
  <c r="AO29" i="1"/>
  <c r="AO30" i="1"/>
  <c r="AO31" i="1"/>
  <c r="AO32" i="1"/>
  <c r="AO33" i="1"/>
  <c r="AO11" i="2"/>
  <c r="AB17" i="1"/>
  <c r="AC17" i="1" s="1"/>
  <c r="AO17" i="1" s="1"/>
  <c r="AD17" i="1"/>
  <c r="AB18" i="2"/>
  <c r="AC18" i="2" s="1"/>
  <c r="AO18" i="2" s="1"/>
  <c r="AD19" i="2"/>
  <c r="AO20" i="1" l="1"/>
</calcChain>
</file>

<file path=xl/sharedStrings.xml><?xml version="1.0" encoding="utf-8"?>
<sst xmlns="http://schemas.openxmlformats.org/spreadsheetml/2006/main" count="548" uniqueCount="182">
  <si>
    <t>№</t>
  </si>
  <si>
    <t>ФИО</t>
  </si>
  <si>
    <t>09.02.2022 13:00-14:35</t>
  </si>
  <si>
    <t>09.02.2022 14:45-16:20</t>
  </si>
  <si>
    <t>10.02.2022 09:00-10:35</t>
  </si>
  <si>
    <t>10.02.2022 13:00-14:35</t>
  </si>
  <si>
    <t>16.02.2022 09:00-10:35</t>
  </si>
  <si>
    <t>16.02.2022 10:45-12:20</t>
  </si>
  <si>
    <t>17.02.2022 09:00-10:35</t>
  </si>
  <si>
    <t>24.02.2022 09:00-10:35</t>
  </si>
  <si>
    <t>02.03.2022 09:00-10:35</t>
  </si>
  <si>
    <t>02.03.2022 10:45-12:20</t>
  </si>
  <si>
    <t>03.03.2022 09:00-10:35</t>
  </si>
  <si>
    <t>09.03.2022 09:00-10:35</t>
  </si>
  <si>
    <t>09.03.2022 10:45-12:20</t>
  </si>
  <si>
    <t>10.03.2022 09:00-10:35</t>
  </si>
  <si>
    <t>16.03.2022 09:00-10:35</t>
  </si>
  <si>
    <t>16.03.2022 10:45-12:20</t>
  </si>
  <si>
    <t>17.03.2022 09:00-10:35</t>
  </si>
  <si>
    <t>23.03.2022 09:00-10:35</t>
  </si>
  <si>
    <t>23.03.2022 10:45-12:20</t>
  </si>
  <si>
    <t>24.03.2022 09:00-10:35</t>
  </si>
  <si>
    <t>30.03.2022 09:00-10:35</t>
  </si>
  <si>
    <t>30.03.2022 10:45-12:20</t>
  </si>
  <si>
    <t>31.03.2022 09:00-10:35</t>
  </si>
  <si>
    <t>06.04.2022 09:00-10:35</t>
  </si>
  <si>
    <t>06.04.2022 10:45-12:20</t>
  </si>
  <si>
    <t>Пропуск</t>
  </si>
  <si>
    <t>Посещение</t>
  </si>
  <si>
    <t>Устный ответ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</si>
  <si>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</si>
  <si>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</si>
  <si>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</si>
  <si>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</si>
  <si>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</si>
  <si>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</si>
  <si>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</si>
  <si>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</si>
  <si>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</si>
  <si>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</si>
  <si>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Итоговая оценка</t>
  </si>
  <si>
    <t>Добрый день. Необходимо исправить задания, отмеченные красным.
Старкова Т.Н.</t>
  </si>
  <si>
    <t>п/п</t>
  </si>
  <si>
    <t>л</t>
  </si>
  <si>
    <t>пр</t>
  </si>
  <si>
    <t>-</t>
  </si>
  <si>
    <t>Баканов Владислав Павлович</t>
  </si>
  <si>
    <t>н</t>
  </si>
  <si>
    <t>Белошапкин Игорь Геннадьевич</t>
  </si>
  <si>
    <t>Горев Ян Вячеславович</t>
  </si>
  <si>
    <t>Громов Артем Андреевич</t>
  </si>
  <si>
    <t>Дибиров Гамид Мурадович</t>
  </si>
  <si>
    <t>Дрепа Владислав Евгеньевич</t>
  </si>
  <si>
    <t>Жиляков Глеб Витальевич</t>
  </si>
  <si>
    <t>Зебзеев Егор Алексеевич</t>
  </si>
  <si>
    <t>Коковин Егор Андреевич</t>
  </si>
  <si>
    <t>Кузин Александр Кириллович</t>
  </si>
  <si>
    <t>Кузьмина Ольга Ивановна</t>
  </si>
  <si>
    <t>Левачев Данил Дмитриевич</t>
  </si>
  <si>
    <t>Леонова Полина Евгеньевна</t>
  </si>
  <si>
    <t>Мазеин Данила Сергеевич</t>
  </si>
  <si>
    <t>Миколаени Матвей Сергеевич</t>
  </si>
  <si>
    <t>Озеров Максим Евгеньевич</t>
  </si>
  <si>
    <t>Паскидов Никита Владимирович</t>
  </si>
  <si>
    <t>Пахомов Михаил Сергеевич</t>
  </si>
  <si>
    <t>Петрова Татьяна Васильевна</t>
  </si>
  <si>
    <t>Пронин Вячеслав Дмитриевич</t>
  </si>
  <si>
    <t>Пудов Кирилл Александрович</t>
  </si>
  <si>
    <t>Севостьянов Георгий Константинович</t>
  </si>
  <si>
    <t>Ситников Андрей Данилович</t>
  </si>
  <si>
    <t>Сорокин Матвей Алексеевич</t>
  </si>
  <si>
    <t>Столбов Никита Алексеевич</t>
  </si>
  <si>
    <t>Урванцев Георгий Александрович</t>
  </si>
  <si>
    <t>Усков Богдан Александрович</t>
  </si>
  <si>
    <t>Федоров Алексей Владимирович</t>
  </si>
  <si>
    <t>Шаркова Алена Николаевна</t>
  </si>
  <si>
    <t>Экономика отрасли</t>
  </si>
  <si>
    <t>16.02.2022 13:00-14:35</t>
  </si>
  <si>
    <t>16.02.2022 14:45-16:20</t>
  </si>
  <si>
    <t>02.03.2022 13:00-14:35</t>
  </si>
  <si>
    <t>02.03.2022 14:45-16:20</t>
  </si>
  <si>
    <t>09.03.2022 13:00-14:35</t>
  </si>
  <si>
    <t>09.03.2022 14:45-16:20</t>
  </si>
  <si>
    <t>16.03.2022 13:00-14:35</t>
  </si>
  <si>
    <t>16.03.2022 14:45-16:20</t>
  </si>
  <si>
    <t>23.03.2022 13:00-14:35</t>
  </si>
  <si>
    <t>23.03.2022 14:45-16:20</t>
  </si>
  <si>
    <t>30.03.2022 13:00-14:35</t>
  </si>
  <si>
    <t>30.03.2022 14:45-16:20</t>
  </si>
  <si>
    <t>06.04.2022 13:00-14:35</t>
  </si>
  <si>
    <t>06.04.2022 14:45-16:20</t>
  </si>
  <si>
    <t>ИКТО81</t>
  </si>
  <si>
    <t>Белевскас Иван Владимирович</t>
  </si>
  <si>
    <t>Беляев Андрей Александрович</t>
  </si>
  <si>
    <t>Березнев Даниил Игоревич</t>
  </si>
  <si>
    <t>Гроздилова Анастасия Сергеевна</t>
  </si>
  <si>
    <t>Гуль Эмиль Назимович</t>
  </si>
  <si>
    <t>Зульфугаров Тимур Рафигович</t>
  </si>
  <si>
    <t>Казаков Павел Андреевич</t>
  </si>
  <si>
    <t>к</t>
  </si>
  <si>
    <t>Кучеренко Роман Михайлович</t>
  </si>
  <si>
    <t>Машков Константин Дмитриевич</t>
  </si>
  <si>
    <t>Родин Сергей Алексеевич</t>
  </si>
  <si>
    <t>Терзиян Матвей Сергеевич</t>
  </si>
  <si>
    <t>Томилов Андрей Владиславович</t>
  </si>
  <si>
    <t>Федоров Максим Алексеевич</t>
  </si>
  <si>
    <t>Хитров Павел Алексеевич</t>
  </si>
  <si>
    <t>Чикурова Татьяна Семеновна</t>
  </si>
  <si>
    <t>Шемякин Максим Сергеевич</t>
  </si>
  <si>
    <t>Агеева Екатерина Дмитриевна</t>
  </si>
  <si>
    <t>Алегрия Жозе Пиреш Савимбу</t>
  </si>
  <si>
    <t>Бигняк Анна Сергеевна</t>
  </si>
  <si>
    <t>Воронцов Андрей Анатольевич</t>
  </si>
  <si>
    <t>Дроздова Софья Ильинична</t>
  </si>
  <si>
    <t>Затяева Дарья Михайловна</t>
  </si>
  <si>
    <t>Зрелова Анастасия Леонидовна</t>
  </si>
  <si>
    <t>Игнатьева Дарья Александровна</t>
  </si>
  <si>
    <t>Лапшин Алексей Сергеевич</t>
  </si>
  <si>
    <t>Моисеев Владимир Михайлович</t>
  </si>
  <si>
    <t>Осыкин Владимир Николаевич</t>
  </si>
  <si>
    <t>Перминова Яна Александровна</t>
  </si>
  <si>
    <t>Пермитина Екатерина Алексеевна</t>
  </si>
  <si>
    <t>Подобед Дмитрий Ильич</t>
  </si>
  <si>
    <t>Роцинский Владислав Вячеславович</t>
  </si>
  <si>
    <t>Скоробогатова Елизавета Андреевна</t>
  </si>
  <si>
    <t>Смирнова Александра Сергеевна</t>
  </si>
  <si>
    <t>Степанова Анастасия Павловна</t>
  </si>
  <si>
    <t>Таманова Ксения Леонидовна</t>
  </si>
  <si>
    <t>Урсегов Андрей Константинович</t>
  </si>
  <si>
    <t>Федорова Злата Анатольевна</t>
  </si>
  <si>
    <t>Белов Михаил Сергеевич</t>
  </si>
  <si>
    <t>Бразовский Глеб Русланович</t>
  </si>
  <si>
    <t>Бурдюгов Александр Сергеевич</t>
  </si>
  <si>
    <t>Васильев Сергей Владимирович</t>
  </si>
  <si>
    <t>Ворслов Сергей Юрьевич</t>
  </si>
  <si>
    <t>Гайнулин Иван Денисович</t>
  </si>
  <si>
    <t>Добросоцкий Владислав</t>
  </si>
  <si>
    <t>Затравкин Никита Олегович</t>
  </si>
  <si>
    <t>Зырин Илья Дмитриевич</t>
  </si>
  <si>
    <t>Исупов Александр Ильич</t>
  </si>
  <si>
    <t>Морозов Игорь Дмитриевич</t>
  </si>
  <si>
    <t>Муратов Ярослав Геннадьевич</t>
  </si>
  <si>
    <t>Пушкарев Кирилл Дмитриевич</t>
  </si>
  <si>
    <t>Сутырин Иван Алексеевич</t>
  </si>
  <si>
    <t>Шалганова Алина Дмитриевна</t>
  </si>
  <si>
    <t>Шатилов Виктор Евгеньевич</t>
  </si>
  <si>
    <t>Шевченко Мария Антоновна</t>
  </si>
  <si>
    <t>Юркова Ангелина Алексеевна</t>
  </si>
  <si>
    <t>№ раздела</t>
  </si>
  <si>
    <t>Название и содержание раздела</t>
  </si>
  <si>
    <t>Социально – экономическая характеристика отрасли «Связь»</t>
  </si>
  <si>
    <t>ЛЕКЦИИ</t>
  </si>
  <si>
    <t>ПРАКТИЧЕСКИЕ ЗАНЯТИЯ</t>
  </si>
  <si>
    <t>лек: 1. Социально – экономическая характеристика отрасли «Связь» (2 ч.)</t>
  </si>
  <si>
    <t>лек: 2. Организация управления и регулирования связью и инфокоммуникациями РФ (2 ч.)</t>
  </si>
  <si>
    <t>лек: 3. Сущность и задачи управления и регулирования в условиях рыночной экономики. Задачи государственного регулирования деятельности инфокоммуникаций в РФ. (2 ч.)</t>
  </si>
  <si>
    <t>пр: 3. Ресурсы отрасли «Связь» (3 ч.)</t>
  </si>
  <si>
    <t>лек: 4. Ресурсы отрасли «Связь» (2 ч.)</t>
  </si>
  <si>
    <t>пр: 4. Экономическая сущность, классификация производственных фондов (3 ч.)</t>
  </si>
  <si>
    <t>лек: 5. Экономическая сущность, классификация производственных фондов (2 ч.)</t>
  </si>
  <si>
    <t>лек: 6. Ресурс нумерации и радиочастотный ресурс (2 ч.)</t>
  </si>
  <si>
    <t>лек: 7. Себестоимость услуг связи (2 ч.)</t>
  </si>
  <si>
    <t>лек: 8. Система ценообразования в связи (2 ч.)</t>
  </si>
  <si>
    <t>лек: 9. Оценка конечных результатов деятельности организаций связи (2 ч.)</t>
  </si>
  <si>
    <t>лек: 10. Инновации в отрасли инфокоммуникаций (2 ч.)</t>
  </si>
  <si>
    <t>Себестоимость услуг связи</t>
  </si>
  <si>
    <t>Сущность себестоимости, ее калькуляция. Классификация расходов на производство и реализацию услуг. Себестоимость производства услуг связи и методика ее определения</t>
  </si>
  <si>
    <t>Система ценообразования в связи</t>
  </si>
  <si>
    <t>Характеристика и классификация тарифов на инфокоммуникационные услуги</t>
  </si>
  <si>
    <t>Оценка конечных результатов деятельности организаций связи</t>
  </si>
  <si>
    <t>Методика определения прибыли от инфокоммуникационных услуг. Показатели рентабельности. Оценка эффективности инвестиций</t>
  </si>
  <si>
    <t>Инновации в отрасли инфокоммуникаций</t>
  </si>
  <si>
    <t>Исследование процессов формирования инфокоммуникационных услуг. Развитие инновационных технологий и услуг мобильной связи. Инновационные бизнес- модели мобильной связи. Бизнес-модели на рынке контентных услуг. Виртуальные организации. Бизнес-модель оператора виртуальной сети</t>
  </si>
  <si>
    <t xml:space="preserve">н </t>
  </si>
  <si>
    <t>Ex1=5</t>
  </si>
  <si>
    <t>пр: 1. Сущность и задачи управления и регулирования в условиях рыночной экономики (2 ч.)</t>
  </si>
  <si>
    <t>пр: 2. Организационно-экономические основы обеспечения качества связи (4 ч.)</t>
  </si>
  <si>
    <t>пр: 5. Ресурс нумерации и радиочастотный ресурс (2 ч.)</t>
  </si>
  <si>
    <t>пр: 6. Себестоимость услуг связи (4 ч.)</t>
  </si>
  <si>
    <t>пр: 7. Система ценообразования в связи (4 ч.)</t>
  </si>
  <si>
    <t>пр: 8. Оценка конечных результатов деятельности организаций связи (4 ч.)</t>
  </si>
  <si>
    <t>пр: 9. Инновации в отрасли инфокоммуникаций (4 ч.)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</si>
</sst>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rgb="FF000000"/>
      <name val="Calibri"/>
      <family val="2"/>
      <charset val="204"/>
    </font>
    <font>
      <b/>
      <sz val="6"/>
      <color rgb="FF50505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505050"/>
      <name val="Times New Roman"/>
      <family val="1"/>
      <charset val="204"/>
    </font>
    <font>
      <b/>
      <sz val="10"/>
      <color rgb="FF505050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b/>
      <sz val="12"/>
      <color rgb="FF50505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color rgb="FF505050"/>
      <name val="Arial"/>
      <family val="2"/>
      <charset val="204"/>
    </font>
    <font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50505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E0E0E0"/>
      </bottom>
      <diagonal/>
    </border>
    <border>
      <left style="medium">
        <color rgb="FFE0E0E0"/>
      </left>
      <right/>
      <top style="medium">
        <color rgb="FFCCCCCC"/>
      </top>
      <bottom style="medium">
        <color rgb="FFE0E0E0"/>
      </bottom>
      <diagonal/>
    </border>
    <border>
      <left style="medium">
        <color rgb="FFE0E0E0"/>
      </left>
      <right style="medium">
        <color rgb="FFCCCCCC"/>
      </right>
      <top style="medium">
        <color rgb="FFCCCCCC"/>
      </top>
      <bottom style="medium">
        <color rgb="FFE0E0E0"/>
      </bottom>
      <diagonal/>
    </border>
    <border>
      <left style="medium">
        <color rgb="FFCCCCCC"/>
      </left>
      <right/>
      <top style="medium">
        <color rgb="FFFFFFFF"/>
      </top>
      <bottom style="medium">
        <color rgb="FFE0E0E0"/>
      </bottom>
      <diagonal/>
    </border>
    <border>
      <left style="medium">
        <color rgb="FFE0E0E0"/>
      </left>
      <right/>
      <top style="medium">
        <color rgb="FFFFFFFF"/>
      </top>
      <bottom style="medium">
        <color rgb="FFE0E0E0"/>
      </bottom>
      <diagonal/>
    </border>
    <border>
      <left style="medium">
        <color rgb="FFE0E0E0"/>
      </left>
      <right style="medium">
        <color rgb="FFCCCCCC"/>
      </right>
      <top style="medium">
        <color rgb="FFFFFFFF"/>
      </top>
      <bottom style="medium">
        <color rgb="FFE0E0E0"/>
      </bottom>
      <diagonal/>
    </border>
    <border>
      <left style="medium">
        <color rgb="FFCCCCCC"/>
      </left>
      <right/>
      <top style="medium">
        <color rgb="FFFFFFFF"/>
      </top>
      <bottom style="medium">
        <color rgb="FFCCCCCC"/>
      </bottom>
      <diagonal/>
    </border>
    <border>
      <left style="medium">
        <color rgb="FFE0E0E0"/>
      </left>
      <right/>
      <top style="medium">
        <color rgb="FFFFFFFF"/>
      </top>
      <bottom style="medium">
        <color rgb="FFCCCCCC"/>
      </bottom>
      <diagonal/>
    </border>
    <border>
      <left style="medium">
        <color rgb="FFE0E0E0"/>
      </left>
      <right style="medium">
        <color rgb="FFCCCCCC"/>
      </right>
      <top style="medium">
        <color rgb="FFFFFFFF"/>
      </top>
      <bottom style="medium">
        <color rgb="FFCCCCCC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textRotation="90" wrapText="1"/>
    </xf>
    <xf numFmtId="0" fontId="3" fillId="0" borderId="1" xfId="0" applyFont="1" applyBorder="1" applyAlignment="1">
      <alignment vertical="center" textRotation="90" wrapText="1"/>
    </xf>
    <xf numFmtId="14" fontId="2" fillId="0" borderId="1" xfId="0" applyNumberFormat="1" applyFont="1" applyBorder="1" applyAlignment="1">
      <alignment vertical="center" textRotation="90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6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0" fontId="7" fillId="2" borderId="1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4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abSelected="1" zoomScaleNormal="100" workbookViewId="0">
      <selection activeCell="R37" sqref="R37"/>
    </sheetView>
  </sheetViews>
  <sheetFormatPr defaultRowHeight="14.5" x14ac:dyDescent="0.35"/>
  <cols>
    <col min="1" max="1" width="4.81640625" customWidth="1"/>
    <col min="2" max="2" width="39.54296875" customWidth="1"/>
    <col min="3" max="3" width="3.08984375" customWidth="1"/>
    <col min="4" max="4" width="3" customWidth="1"/>
    <col min="5" max="5" width="3.453125" customWidth="1"/>
    <col min="6" max="6" width="3.54296875" customWidth="1"/>
    <col min="7" max="7" width="4.7265625" customWidth="1"/>
    <col min="8" max="8" width="3.81640625" customWidth="1"/>
    <col min="9" max="9" width="3.7265625" customWidth="1"/>
    <col min="10" max="10" width="3.90625" customWidth="1"/>
    <col min="11" max="11" width="3.81640625" customWidth="1"/>
    <col min="12" max="13" width="3.453125" customWidth="1"/>
    <col min="14" max="14" width="3" customWidth="1"/>
    <col min="15" max="15" width="2.7265625" customWidth="1"/>
    <col min="16" max="16" width="3.08984375" customWidth="1"/>
    <col min="17" max="21" width="3.453125" customWidth="1"/>
    <col min="22" max="22" width="2.81640625" customWidth="1"/>
    <col min="23" max="27" width="3.453125" customWidth="1"/>
    <col min="28" max="28" width="3.54296875" customWidth="1"/>
    <col min="29" max="29" width="4.453125" customWidth="1"/>
    <col min="30" max="30" width="5.54296875" customWidth="1"/>
    <col min="31" max="31" width="3.453125" customWidth="1"/>
    <col min="32" max="32" width="2.81640625" customWidth="1"/>
    <col min="33" max="33" width="3.81640625" customWidth="1"/>
    <col min="34" max="34" width="3.26953125" customWidth="1"/>
    <col min="35" max="39" width="4" customWidth="1"/>
    <col min="40" max="40" width="4.08984375" customWidth="1"/>
    <col min="41" max="41" width="5" customWidth="1"/>
    <col min="42" max="43" width="5.81640625" customWidth="1"/>
    <col min="44" max="44" width="9.81640625" customWidth="1"/>
    <col min="45" max="45" width="13.453125" customWidth="1"/>
    <col min="46" max="1025" width="8.6328125" customWidth="1"/>
  </cols>
  <sheetData>
    <row r="1" spans="1:46" ht="92.5" customHeight="1" x14ac:dyDescent="0.35">
      <c r="A1" s="7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3" t="s">
        <v>40</v>
      </c>
      <c r="AP1" s="2"/>
      <c r="AQ1" s="8"/>
      <c r="AR1" s="2"/>
      <c r="AS1" s="9" t="s">
        <v>41</v>
      </c>
      <c r="AT1" s="10"/>
    </row>
    <row r="2" spans="1:46" x14ac:dyDescent="0.35">
      <c r="A2" s="7" t="s">
        <v>42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3"/>
      <c r="AP2" s="2"/>
      <c r="AQ2" s="8"/>
      <c r="AR2" s="2"/>
      <c r="AS2" s="10"/>
      <c r="AT2" s="10"/>
    </row>
    <row r="3" spans="1:46" ht="15" customHeight="1" x14ac:dyDescent="0.35">
      <c r="A3" s="11"/>
      <c r="B3" s="11"/>
      <c r="C3" s="12" t="s">
        <v>43</v>
      </c>
      <c r="D3" s="12" t="s">
        <v>43</v>
      </c>
      <c r="E3" s="12" t="s">
        <v>43</v>
      </c>
      <c r="F3" s="12" t="s">
        <v>44</v>
      </c>
      <c r="G3" s="12" t="s">
        <v>44</v>
      </c>
      <c r="H3" s="12" t="s">
        <v>44</v>
      </c>
      <c r="I3" s="13" t="s">
        <v>43</v>
      </c>
      <c r="J3" s="13" t="s">
        <v>43</v>
      </c>
      <c r="K3" s="12" t="s">
        <v>44</v>
      </c>
      <c r="L3" s="12" t="s">
        <v>44</v>
      </c>
      <c r="M3" s="13" t="s">
        <v>43</v>
      </c>
      <c r="N3" s="12" t="s">
        <v>44</v>
      </c>
      <c r="O3" s="12" t="s">
        <v>44</v>
      </c>
      <c r="P3" s="13" t="s">
        <v>43</v>
      </c>
      <c r="Q3" s="12" t="s">
        <v>44</v>
      </c>
      <c r="R3" s="12" t="s">
        <v>44</v>
      </c>
      <c r="S3" s="13" t="s">
        <v>43</v>
      </c>
      <c r="T3" s="12" t="s">
        <v>44</v>
      </c>
      <c r="U3" s="12" t="s">
        <v>44</v>
      </c>
      <c r="V3" s="13" t="s">
        <v>43</v>
      </c>
      <c r="W3" s="12" t="s">
        <v>44</v>
      </c>
      <c r="X3" s="12" t="s">
        <v>44</v>
      </c>
      <c r="Y3" s="13" t="s">
        <v>43</v>
      </c>
      <c r="Z3" s="12" t="s">
        <v>44</v>
      </c>
      <c r="AA3" s="12" t="s">
        <v>44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"/>
      <c r="AQ3" s="8"/>
      <c r="AR3" s="2"/>
      <c r="AS3" s="10"/>
      <c r="AT3" s="10"/>
    </row>
    <row r="4" spans="1:46" ht="15" x14ac:dyDescent="0.35">
      <c r="A4" s="14"/>
      <c r="B4" s="15"/>
      <c r="C4" s="16">
        <v>1</v>
      </c>
      <c r="D4" s="17">
        <f t="shared" ref="D4:AA4" si="0">C4+1</f>
        <v>2</v>
      </c>
      <c r="E4" s="17">
        <f t="shared" si="0"/>
        <v>3</v>
      </c>
      <c r="F4" s="17">
        <f t="shared" si="0"/>
        <v>4</v>
      </c>
      <c r="G4" s="17">
        <f t="shared" si="0"/>
        <v>5</v>
      </c>
      <c r="H4" s="17">
        <f t="shared" si="0"/>
        <v>6</v>
      </c>
      <c r="I4" s="17">
        <f t="shared" si="0"/>
        <v>7</v>
      </c>
      <c r="J4" s="17">
        <f t="shared" si="0"/>
        <v>8</v>
      </c>
      <c r="K4" s="17">
        <f t="shared" si="0"/>
        <v>9</v>
      </c>
      <c r="L4" s="17">
        <f t="shared" si="0"/>
        <v>10</v>
      </c>
      <c r="M4" s="17">
        <f t="shared" si="0"/>
        <v>11</v>
      </c>
      <c r="N4" s="17">
        <f t="shared" si="0"/>
        <v>12</v>
      </c>
      <c r="O4" s="17">
        <f t="shared" si="0"/>
        <v>13</v>
      </c>
      <c r="P4" s="17">
        <f t="shared" si="0"/>
        <v>14</v>
      </c>
      <c r="Q4" s="17">
        <f t="shared" si="0"/>
        <v>15</v>
      </c>
      <c r="R4" s="17">
        <f t="shared" si="0"/>
        <v>16</v>
      </c>
      <c r="S4" s="17">
        <f t="shared" si="0"/>
        <v>17</v>
      </c>
      <c r="T4" s="17">
        <f t="shared" si="0"/>
        <v>18</v>
      </c>
      <c r="U4" s="17">
        <f t="shared" si="0"/>
        <v>19</v>
      </c>
      <c r="V4" s="17">
        <f t="shared" si="0"/>
        <v>20</v>
      </c>
      <c r="W4" s="17">
        <f t="shared" si="0"/>
        <v>21</v>
      </c>
      <c r="X4" s="17">
        <f t="shared" si="0"/>
        <v>22</v>
      </c>
      <c r="Y4" s="17">
        <f t="shared" si="0"/>
        <v>23</v>
      </c>
      <c r="Z4" s="17">
        <f t="shared" si="0"/>
        <v>24</v>
      </c>
      <c r="AA4" s="17">
        <f t="shared" si="0"/>
        <v>25</v>
      </c>
      <c r="AB4" s="18" t="s">
        <v>45</v>
      </c>
      <c r="AC4" s="18">
        <v>4</v>
      </c>
      <c r="AD4" s="18">
        <v>1</v>
      </c>
      <c r="AE4" s="18" t="s">
        <v>45</v>
      </c>
      <c r="AF4" s="18" t="s">
        <v>45</v>
      </c>
      <c r="AG4" s="18" t="s">
        <v>45</v>
      </c>
      <c r="AH4" s="18" t="s">
        <v>45</v>
      </c>
      <c r="AI4" s="18" t="s">
        <v>45</v>
      </c>
      <c r="AJ4" s="18"/>
      <c r="AK4" s="18"/>
      <c r="AL4" s="18"/>
      <c r="AM4" s="18"/>
      <c r="AN4" s="18" t="s">
        <v>45</v>
      </c>
      <c r="AO4" s="18" t="s">
        <v>45</v>
      </c>
      <c r="AP4" s="18"/>
      <c r="AQ4" s="18"/>
      <c r="AR4" s="19"/>
      <c r="AS4" s="10"/>
      <c r="AT4" s="10"/>
    </row>
    <row r="5" spans="1:46" ht="23.15" customHeight="1" x14ac:dyDescent="0.35">
      <c r="A5" s="20">
        <v>1</v>
      </c>
      <c r="B5" s="21" t="s">
        <v>46</v>
      </c>
      <c r="C5" s="22" t="s">
        <v>47</v>
      </c>
      <c r="D5" s="22" t="s">
        <v>47</v>
      </c>
      <c r="E5" s="62">
        <v>1</v>
      </c>
      <c r="F5" s="62">
        <f>5</f>
        <v>5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0">
        <f t="shared" ref="AB5:AB33" si="1">COUNTIF(C5:Q5,"Н")</f>
        <v>2</v>
      </c>
      <c r="AC5" s="25">
        <f t="shared" ref="AC5:AC33" si="2">0.25*(AC$4-AB5)</f>
        <v>0.5</v>
      </c>
      <c r="AD5" s="25">
        <f t="shared" ref="AD5:AD33" si="3">$AD$4*(SUM(C5:Q5)/5)</f>
        <v>1.2</v>
      </c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6">
        <f t="shared" ref="AO5:AO13" si="4">SUM(AC5:AN5)</f>
        <v>1.7</v>
      </c>
      <c r="AP5" s="26"/>
      <c r="AQ5" s="26"/>
      <c r="AR5" s="26"/>
      <c r="AS5" s="27">
        <v>278109628</v>
      </c>
      <c r="AT5" s="28"/>
    </row>
    <row r="6" spans="1:46" ht="15.5" x14ac:dyDescent="0.35">
      <c r="A6" s="20">
        <f t="shared" ref="A6:A33" si="5">A5+1</f>
        <v>2</v>
      </c>
      <c r="B6" s="29" t="s">
        <v>48</v>
      </c>
      <c r="C6" s="30"/>
      <c r="D6" s="30" t="s">
        <v>47</v>
      </c>
      <c r="E6" s="30" t="s">
        <v>47</v>
      </c>
      <c r="F6" s="32">
        <f>5</f>
        <v>5</v>
      </c>
      <c r="G6" s="31"/>
      <c r="H6" s="31"/>
      <c r="I6" s="31"/>
      <c r="J6" s="31"/>
      <c r="K6" s="31"/>
      <c r="L6" s="31"/>
      <c r="M6" s="31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0">
        <f t="shared" si="1"/>
        <v>2</v>
      </c>
      <c r="AC6" s="25">
        <f t="shared" si="2"/>
        <v>0.5</v>
      </c>
      <c r="AD6" s="25">
        <f t="shared" si="3"/>
        <v>1</v>
      </c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6">
        <f t="shared" si="4"/>
        <v>1.5</v>
      </c>
      <c r="AP6" s="26"/>
      <c r="AQ6" s="26"/>
      <c r="AR6" s="26"/>
      <c r="AS6" s="27">
        <v>1681000024</v>
      </c>
      <c r="AT6" s="28"/>
    </row>
    <row r="7" spans="1:46" ht="19" customHeight="1" x14ac:dyDescent="0.35">
      <c r="A7" s="20">
        <f t="shared" si="5"/>
        <v>3</v>
      </c>
      <c r="B7" s="29" t="s">
        <v>49</v>
      </c>
      <c r="C7" s="22" t="s">
        <v>47</v>
      </c>
      <c r="D7" s="22" t="s">
        <v>47</v>
      </c>
      <c r="E7" s="62" t="s">
        <v>47</v>
      </c>
      <c r="F7" s="62" t="s">
        <v>47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0">
        <f t="shared" si="1"/>
        <v>4</v>
      </c>
      <c r="AC7" s="25">
        <f t="shared" si="2"/>
        <v>0</v>
      </c>
      <c r="AD7" s="25">
        <f t="shared" si="3"/>
        <v>0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6">
        <f t="shared" si="4"/>
        <v>0</v>
      </c>
      <c r="AP7" s="26"/>
      <c r="AQ7" s="26"/>
      <c r="AR7" s="26"/>
      <c r="AS7" s="27">
        <v>4632109779</v>
      </c>
      <c r="AT7" s="28"/>
    </row>
    <row r="8" spans="1:46" ht="15.5" x14ac:dyDescent="0.35">
      <c r="A8" s="20">
        <f t="shared" si="5"/>
        <v>4</v>
      </c>
      <c r="B8" s="29" t="s">
        <v>50</v>
      </c>
      <c r="C8" s="22"/>
      <c r="D8" s="22"/>
      <c r="E8" s="62">
        <v>1</v>
      </c>
      <c r="F8" s="62">
        <f>5</f>
        <v>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0">
        <f t="shared" si="1"/>
        <v>0</v>
      </c>
      <c r="AC8" s="25">
        <f t="shared" si="2"/>
        <v>1</v>
      </c>
      <c r="AD8" s="25">
        <f t="shared" si="3"/>
        <v>1.2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6">
        <f t="shared" si="4"/>
        <v>2.2000000000000002</v>
      </c>
      <c r="AP8" s="26"/>
      <c r="AQ8" s="26"/>
      <c r="AR8" s="26"/>
      <c r="AS8" s="27">
        <v>5009096360</v>
      </c>
      <c r="AT8" s="28"/>
    </row>
    <row r="9" spans="1:46" ht="15.5" x14ac:dyDescent="0.35">
      <c r="A9" s="20">
        <f t="shared" si="5"/>
        <v>5</v>
      </c>
      <c r="B9" s="29" t="s">
        <v>51</v>
      </c>
      <c r="C9" s="22"/>
      <c r="D9" s="22"/>
      <c r="E9" s="22" t="s">
        <v>47</v>
      </c>
      <c r="F9" s="24">
        <f>5</f>
        <v>5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0">
        <f t="shared" si="1"/>
        <v>1</v>
      </c>
      <c r="AC9" s="25">
        <f t="shared" si="2"/>
        <v>0.75</v>
      </c>
      <c r="AD9" s="25">
        <f t="shared" si="3"/>
        <v>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6">
        <f t="shared" si="4"/>
        <v>1.75</v>
      </c>
      <c r="AP9" s="26"/>
      <c r="AQ9" s="26"/>
      <c r="AR9" s="26"/>
      <c r="AS9" s="27">
        <v>5047053920</v>
      </c>
      <c r="AT9" s="28"/>
    </row>
    <row r="10" spans="1:46" ht="15.5" x14ac:dyDescent="0.35">
      <c r="A10" s="20">
        <f t="shared" si="5"/>
        <v>6</v>
      </c>
      <c r="B10" s="29" t="s">
        <v>52</v>
      </c>
      <c r="C10" s="22"/>
      <c r="D10" s="22"/>
      <c r="E10" s="62">
        <v>1</v>
      </c>
      <c r="F10" s="62">
        <f>5</f>
        <v>5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0">
        <f t="shared" si="1"/>
        <v>0</v>
      </c>
      <c r="AC10" s="25">
        <f t="shared" si="2"/>
        <v>1</v>
      </c>
      <c r="AD10" s="25">
        <f t="shared" si="3"/>
        <v>1.2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6">
        <f t="shared" si="4"/>
        <v>2.2000000000000002</v>
      </c>
      <c r="AP10" s="26"/>
      <c r="AQ10" s="26"/>
      <c r="AR10" s="26"/>
      <c r="AS10" s="27">
        <v>5406260827</v>
      </c>
      <c r="AT10" s="28"/>
    </row>
    <row r="11" spans="1:46" ht="15.5" x14ac:dyDescent="0.35">
      <c r="A11" s="20">
        <f t="shared" si="5"/>
        <v>7</v>
      </c>
      <c r="B11" s="29" t="s">
        <v>53</v>
      </c>
      <c r="C11" s="22"/>
      <c r="D11" s="22"/>
      <c r="E11" s="62" t="s">
        <v>47</v>
      </c>
      <c r="F11" s="62">
        <f>5</f>
        <v>5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0">
        <f t="shared" si="1"/>
        <v>1</v>
      </c>
      <c r="AC11" s="25">
        <f t="shared" si="2"/>
        <v>0.75</v>
      </c>
      <c r="AD11" s="25">
        <f t="shared" si="3"/>
        <v>1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6">
        <f t="shared" si="4"/>
        <v>1.75</v>
      </c>
      <c r="AP11" s="26"/>
      <c r="AQ11" s="26"/>
      <c r="AR11" s="26"/>
      <c r="AS11" s="27">
        <v>5902202276</v>
      </c>
      <c r="AT11" s="28"/>
    </row>
    <row r="12" spans="1:46" ht="16.5" customHeight="1" x14ac:dyDescent="0.35">
      <c r="A12" s="20">
        <f t="shared" si="5"/>
        <v>8</v>
      </c>
      <c r="B12" s="29" t="s">
        <v>54</v>
      </c>
      <c r="C12" s="22" t="s">
        <v>47</v>
      </c>
      <c r="D12" s="22" t="s">
        <v>47</v>
      </c>
      <c r="E12" s="62" t="s">
        <v>47</v>
      </c>
      <c r="F12" s="62" t="s">
        <v>47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0">
        <f t="shared" si="1"/>
        <v>4</v>
      </c>
      <c r="AC12" s="25">
        <f t="shared" si="2"/>
        <v>0</v>
      </c>
      <c r="AD12" s="25">
        <f t="shared" si="3"/>
        <v>0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6">
        <f t="shared" si="4"/>
        <v>0</v>
      </c>
      <c r="AP12" s="26"/>
      <c r="AQ12" s="26"/>
      <c r="AR12" s="26"/>
      <c r="AS12" s="33">
        <v>6606022606</v>
      </c>
      <c r="AT12" s="28"/>
    </row>
    <row r="13" spans="1:46" ht="15.5" x14ac:dyDescent="0.35">
      <c r="A13" s="20">
        <f t="shared" si="5"/>
        <v>9</v>
      </c>
      <c r="B13" s="29" t="s">
        <v>55</v>
      </c>
      <c r="C13" s="22" t="s">
        <v>47</v>
      </c>
      <c r="D13" s="22" t="s">
        <v>47</v>
      </c>
      <c r="E13" s="62">
        <v>1</v>
      </c>
      <c r="F13" s="24">
        <f>5</f>
        <v>5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0">
        <f t="shared" si="1"/>
        <v>2</v>
      </c>
      <c r="AC13" s="25">
        <f t="shared" si="2"/>
        <v>0.5</v>
      </c>
      <c r="AD13" s="25">
        <f t="shared" si="3"/>
        <v>1.2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6">
        <f t="shared" si="4"/>
        <v>1.7</v>
      </c>
      <c r="AP13" s="26"/>
      <c r="AQ13" s="26"/>
      <c r="AR13" s="26"/>
      <c r="AS13" s="33">
        <v>6661079603</v>
      </c>
      <c r="AT13" s="28"/>
    </row>
    <row r="14" spans="1:46" ht="15.5" x14ac:dyDescent="0.35">
      <c r="A14" s="20">
        <f t="shared" si="5"/>
        <v>10</v>
      </c>
      <c r="B14" s="29" t="s">
        <v>56</v>
      </c>
      <c r="C14" s="22"/>
      <c r="D14" s="22"/>
      <c r="E14" s="62" t="s">
        <v>47</v>
      </c>
      <c r="F14" s="62">
        <f>5</f>
        <v>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0">
        <f t="shared" si="1"/>
        <v>1</v>
      </c>
      <c r="AC14" s="25">
        <f t="shared" si="2"/>
        <v>0.75</v>
      </c>
      <c r="AD14" s="25">
        <f t="shared" si="3"/>
        <v>1</v>
      </c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6">
        <f>SUM(AC14:AN14)+AP14+AQ14</f>
        <v>1.75</v>
      </c>
      <c r="AP14" s="26"/>
      <c r="AQ14" s="26"/>
      <c r="AR14" s="26"/>
      <c r="AS14" s="27">
        <v>274018377</v>
      </c>
      <c r="AT14" s="28"/>
    </row>
    <row r="15" spans="1:46" ht="15.5" x14ac:dyDescent="0.35">
      <c r="A15" s="20">
        <f t="shared" si="5"/>
        <v>11</v>
      </c>
      <c r="B15" s="29" t="s">
        <v>57</v>
      </c>
      <c r="C15" s="34" t="s">
        <v>47</v>
      </c>
      <c r="D15" s="34" t="s">
        <v>47</v>
      </c>
      <c r="E15" s="62">
        <v>1</v>
      </c>
      <c r="F15" s="35">
        <f>5</f>
        <v>5</v>
      </c>
      <c r="G15" s="31"/>
      <c r="H15" s="31"/>
      <c r="I15" s="31"/>
      <c r="J15" s="31"/>
      <c r="K15" s="31"/>
      <c r="L15" s="31"/>
      <c r="M15" s="31"/>
      <c r="N15" s="31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0">
        <f t="shared" si="1"/>
        <v>2</v>
      </c>
      <c r="AC15" s="25">
        <f t="shared" si="2"/>
        <v>0.5</v>
      </c>
      <c r="AD15" s="25">
        <f t="shared" si="3"/>
        <v>1.2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6">
        <f>SUM(AC15:AN15)</f>
        <v>1.7</v>
      </c>
      <c r="AP15" s="26"/>
      <c r="AQ15" s="26"/>
      <c r="AR15" s="26"/>
      <c r="AS15" s="27">
        <v>7703544582</v>
      </c>
      <c r="AT15" s="28"/>
    </row>
    <row r="16" spans="1:46" ht="15.5" x14ac:dyDescent="0.35">
      <c r="A16" s="20">
        <f t="shared" si="5"/>
        <v>12</v>
      </c>
      <c r="B16" s="29" t="s">
        <v>58</v>
      </c>
      <c r="C16" s="22" t="s">
        <v>47</v>
      </c>
      <c r="D16" s="22" t="s">
        <v>47</v>
      </c>
      <c r="E16" s="62" t="s">
        <v>47</v>
      </c>
      <c r="F16" s="62" t="s">
        <v>47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0">
        <f t="shared" si="1"/>
        <v>4</v>
      </c>
      <c r="AC16" s="25">
        <f t="shared" si="2"/>
        <v>0</v>
      </c>
      <c r="AD16" s="25">
        <f t="shared" si="3"/>
        <v>0</v>
      </c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6">
        <f>SUM(AC16:AN16)+AP16</f>
        <v>0</v>
      </c>
      <c r="AP16" s="26"/>
      <c r="AQ16" s="26"/>
      <c r="AR16" s="26"/>
      <c r="AS16" s="27">
        <v>7703673690</v>
      </c>
      <c r="AT16" s="28"/>
    </row>
    <row r="17" spans="1:46" ht="15.5" x14ac:dyDescent="0.35">
      <c r="A17" s="20">
        <f t="shared" si="5"/>
        <v>13</v>
      </c>
      <c r="B17" s="29" t="s">
        <v>59</v>
      </c>
      <c r="C17" s="22" t="s">
        <v>47</v>
      </c>
      <c r="D17" s="22" t="s">
        <v>47</v>
      </c>
      <c r="E17" s="22" t="s">
        <v>47</v>
      </c>
      <c r="F17" s="24">
        <f>5</f>
        <v>5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0">
        <f t="shared" si="1"/>
        <v>3</v>
      </c>
      <c r="AC17" s="25">
        <f t="shared" si="2"/>
        <v>0.25</v>
      </c>
      <c r="AD17" s="25">
        <f t="shared" si="3"/>
        <v>1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6">
        <f t="shared" ref="AO17:AO22" si="6">SUM(AC17:AN17)</f>
        <v>1.25</v>
      </c>
      <c r="AP17" s="26"/>
      <c r="AQ17" s="26"/>
      <c r="AR17" s="26"/>
      <c r="AS17" s="27">
        <v>7703711642</v>
      </c>
      <c r="AT17" s="28"/>
    </row>
    <row r="18" spans="1:46" ht="15.5" x14ac:dyDescent="0.35">
      <c r="A18" s="20">
        <f t="shared" si="5"/>
        <v>14</v>
      </c>
      <c r="B18" s="29" t="s">
        <v>60</v>
      </c>
      <c r="C18" s="22" t="s">
        <v>47</v>
      </c>
      <c r="D18" s="22" t="s">
        <v>47</v>
      </c>
      <c r="E18" s="62" t="s">
        <v>47</v>
      </c>
      <c r="F18" s="62">
        <f>5</f>
        <v>5</v>
      </c>
      <c r="G18" s="30"/>
      <c r="H18" s="3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0">
        <f t="shared" si="1"/>
        <v>3</v>
      </c>
      <c r="AC18" s="25">
        <f t="shared" si="2"/>
        <v>0.25</v>
      </c>
      <c r="AD18" s="25">
        <f t="shared" si="3"/>
        <v>1</v>
      </c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6">
        <f t="shared" si="6"/>
        <v>1.25</v>
      </c>
      <c r="AP18" s="26"/>
      <c r="AQ18" s="26"/>
      <c r="AR18" s="26"/>
      <c r="AS18" s="27">
        <v>7705017253</v>
      </c>
      <c r="AT18" s="28"/>
    </row>
    <row r="19" spans="1:46" ht="15.5" x14ac:dyDescent="0.35">
      <c r="A19" s="20">
        <f t="shared" si="5"/>
        <v>15</v>
      </c>
      <c r="B19" s="29" t="s">
        <v>61</v>
      </c>
      <c r="C19" s="22"/>
      <c r="D19" s="22"/>
      <c r="E19" s="62">
        <v>1</v>
      </c>
      <c r="F19" s="62">
        <f>5</f>
        <v>5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0">
        <f t="shared" si="1"/>
        <v>0</v>
      </c>
      <c r="AC19" s="25">
        <f t="shared" si="2"/>
        <v>1</v>
      </c>
      <c r="AD19" s="25">
        <f t="shared" si="3"/>
        <v>1.2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6">
        <f t="shared" si="6"/>
        <v>2.2000000000000002</v>
      </c>
      <c r="AP19" s="26"/>
      <c r="AQ19" s="26"/>
      <c r="AR19" s="26"/>
      <c r="AS19" s="27">
        <v>7705307770</v>
      </c>
      <c r="AT19" s="28"/>
    </row>
    <row r="20" spans="1:46" ht="15.5" x14ac:dyDescent="0.35">
      <c r="A20" s="20">
        <f t="shared" si="5"/>
        <v>16</v>
      </c>
      <c r="B20" s="29" t="s">
        <v>62</v>
      </c>
      <c r="C20" s="22"/>
      <c r="D20" s="22" t="s">
        <v>47</v>
      </c>
      <c r="E20" s="62">
        <v>1</v>
      </c>
      <c r="F20" s="62">
        <f>5</f>
        <v>5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0">
        <f t="shared" si="1"/>
        <v>1</v>
      </c>
      <c r="AC20" s="25">
        <f t="shared" si="2"/>
        <v>0.75</v>
      </c>
      <c r="AD20" s="25">
        <f t="shared" si="3"/>
        <v>1.2</v>
      </c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6">
        <f t="shared" si="6"/>
        <v>1.95</v>
      </c>
      <c r="AP20" s="26"/>
      <c r="AQ20" s="26"/>
      <c r="AR20" s="26"/>
      <c r="AS20" s="27">
        <v>7705658056</v>
      </c>
      <c r="AT20" s="28"/>
    </row>
    <row r="21" spans="1:46" ht="15.75" customHeight="1" x14ac:dyDescent="0.35">
      <c r="A21" s="20">
        <f t="shared" si="5"/>
        <v>17</v>
      </c>
      <c r="B21" s="29" t="s">
        <v>63</v>
      </c>
      <c r="C21" s="22" t="s">
        <v>47</v>
      </c>
      <c r="D21" s="22" t="s">
        <v>47</v>
      </c>
      <c r="E21" s="62" t="s">
        <v>47</v>
      </c>
      <c r="F21" s="62" t="s">
        <v>47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0">
        <f t="shared" si="1"/>
        <v>4</v>
      </c>
      <c r="AC21" s="25">
        <f t="shared" si="2"/>
        <v>0</v>
      </c>
      <c r="AD21" s="25">
        <f t="shared" si="3"/>
        <v>0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6">
        <f t="shared" si="6"/>
        <v>0</v>
      </c>
      <c r="AP21" s="26"/>
      <c r="AQ21" s="26"/>
      <c r="AR21" s="26"/>
      <c r="AS21" s="27">
        <v>7705893691</v>
      </c>
      <c r="AT21" s="28"/>
    </row>
    <row r="22" spans="1:46" ht="15.5" x14ac:dyDescent="0.35">
      <c r="A22" s="20">
        <f t="shared" si="5"/>
        <v>18</v>
      </c>
      <c r="B22" s="29" t="s">
        <v>64</v>
      </c>
      <c r="C22" s="22" t="s">
        <v>47</v>
      </c>
      <c r="D22" s="22" t="s">
        <v>47</v>
      </c>
      <c r="E22" s="22" t="s">
        <v>47</v>
      </c>
      <c r="F22" s="62" t="s">
        <v>47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0">
        <f t="shared" si="1"/>
        <v>4</v>
      </c>
      <c r="AC22" s="25">
        <f t="shared" si="2"/>
        <v>0</v>
      </c>
      <c r="AD22" s="25">
        <f t="shared" si="3"/>
        <v>0</v>
      </c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6">
        <f t="shared" si="6"/>
        <v>0</v>
      </c>
      <c r="AP22" s="26"/>
      <c r="AQ22" s="26"/>
      <c r="AR22" s="26"/>
      <c r="AS22" s="27">
        <v>7706228218</v>
      </c>
      <c r="AT22" s="28"/>
    </row>
    <row r="23" spans="1:46" ht="15.5" x14ac:dyDescent="0.35">
      <c r="A23" s="20">
        <f t="shared" si="5"/>
        <v>19</v>
      </c>
      <c r="B23" s="29" t="s">
        <v>65</v>
      </c>
      <c r="C23" s="22" t="s">
        <v>47</v>
      </c>
      <c r="D23" s="22" t="s">
        <v>47</v>
      </c>
      <c r="E23" s="62">
        <v>1</v>
      </c>
      <c r="F23" s="62">
        <f>5</f>
        <v>5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0">
        <f t="shared" si="1"/>
        <v>2</v>
      </c>
      <c r="AC23" s="25">
        <f t="shared" si="2"/>
        <v>0.5</v>
      </c>
      <c r="AD23" s="25">
        <f t="shared" si="3"/>
        <v>1.2</v>
      </c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6">
        <f>SUM(AC23:AN23)+AP23</f>
        <v>1.7</v>
      </c>
      <c r="AP23" s="26"/>
      <c r="AQ23" s="26"/>
      <c r="AR23" s="26"/>
      <c r="AS23" s="27">
        <v>7709501144</v>
      </c>
      <c r="AT23" s="28"/>
    </row>
    <row r="24" spans="1:46" ht="15.5" x14ac:dyDescent="0.35">
      <c r="A24" s="20">
        <f t="shared" si="5"/>
        <v>20</v>
      </c>
      <c r="B24" s="29" t="s">
        <v>66</v>
      </c>
      <c r="C24" s="22"/>
      <c r="D24" s="22"/>
      <c r="E24" s="62">
        <v>1</v>
      </c>
      <c r="F24" s="62">
        <f>5</f>
        <v>5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0">
        <f t="shared" si="1"/>
        <v>0</v>
      </c>
      <c r="AC24" s="25">
        <f t="shared" si="2"/>
        <v>1</v>
      </c>
      <c r="AD24" s="25">
        <f t="shared" si="3"/>
        <v>1.2</v>
      </c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6">
        <f>SUM(AC24:AN24)</f>
        <v>2.2000000000000002</v>
      </c>
      <c r="AP24" s="26"/>
      <c r="AQ24" s="26"/>
      <c r="AR24" s="26"/>
      <c r="AS24" s="27">
        <v>7701725181</v>
      </c>
      <c r="AT24" s="28"/>
    </row>
    <row r="25" spans="1:46" ht="15.5" x14ac:dyDescent="0.35">
      <c r="A25" s="20">
        <f t="shared" si="5"/>
        <v>21</v>
      </c>
      <c r="B25" s="29" t="s">
        <v>67</v>
      </c>
      <c r="C25" s="24" t="s">
        <v>47</v>
      </c>
      <c r="D25" s="24" t="s">
        <v>47</v>
      </c>
      <c r="E25" s="24" t="s">
        <v>47</v>
      </c>
      <c r="F25" s="62" t="s">
        <v>47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0">
        <f t="shared" si="1"/>
        <v>4</v>
      </c>
      <c r="AC25" s="25">
        <f t="shared" si="2"/>
        <v>0</v>
      </c>
      <c r="AD25" s="25">
        <f t="shared" si="3"/>
        <v>0</v>
      </c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6">
        <f>SUM(AC25:AN25)</f>
        <v>0</v>
      </c>
      <c r="AP25" s="26"/>
      <c r="AQ25" s="26"/>
      <c r="AR25" s="26"/>
      <c r="AS25" s="27">
        <v>7710146208</v>
      </c>
      <c r="AT25" s="28"/>
    </row>
    <row r="26" spans="1:46" ht="18.649999999999999" customHeight="1" x14ac:dyDescent="0.35">
      <c r="A26" s="20">
        <f t="shared" si="5"/>
        <v>22</v>
      </c>
      <c r="B26" s="29" t="s">
        <v>68</v>
      </c>
      <c r="C26" s="63"/>
      <c r="D26" s="63" t="s">
        <v>47</v>
      </c>
      <c r="E26" s="62">
        <v>1</v>
      </c>
      <c r="F26" s="63">
        <f>5</f>
        <v>5</v>
      </c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20">
        <f t="shared" si="1"/>
        <v>1</v>
      </c>
      <c r="AC26" s="25">
        <f t="shared" si="2"/>
        <v>0.75</v>
      </c>
      <c r="AD26" s="25">
        <f t="shared" si="3"/>
        <v>1.2</v>
      </c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6">
        <f>SUM(AC26:AN26)</f>
        <v>1.95</v>
      </c>
      <c r="AP26" s="26"/>
      <c r="AQ26" s="26"/>
      <c r="AR26" s="26"/>
      <c r="AS26" s="27">
        <v>7710456087</v>
      </c>
      <c r="AT26" s="10"/>
    </row>
    <row r="27" spans="1:46" ht="15.5" x14ac:dyDescent="0.35">
      <c r="A27" s="20">
        <f t="shared" si="5"/>
        <v>23</v>
      </c>
      <c r="B27" s="29" t="s">
        <v>69</v>
      </c>
      <c r="C27" s="36" t="s">
        <v>47</v>
      </c>
      <c r="D27" s="36" t="s">
        <v>47</v>
      </c>
      <c r="E27" s="62">
        <v>1</v>
      </c>
      <c r="F27" s="36">
        <f>5</f>
        <v>5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20">
        <f t="shared" si="1"/>
        <v>2</v>
      </c>
      <c r="AC27" s="25">
        <f t="shared" si="2"/>
        <v>0.5</v>
      </c>
      <c r="AD27" s="25">
        <f t="shared" si="3"/>
        <v>1.2</v>
      </c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6">
        <f>SUM(AC27:AN27)</f>
        <v>1.7</v>
      </c>
      <c r="AP27" s="26"/>
      <c r="AQ27" s="26"/>
      <c r="AR27" s="26"/>
      <c r="AS27" s="27">
        <v>7710407171</v>
      </c>
      <c r="AT27" s="10"/>
    </row>
    <row r="28" spans="1:46" ht="15.5" x14ac:dyDescent="0.35">
      <c r="A28" s="20">
        <f t="shared" si="5"/>
        <v>24</v>
      </c>
      <c r="B28" s="21" t="s">
        <v>70</v>
      </c>
      <c r="C28" s="36" t="s">
        <v>47</v>
      </c>
      <c r="D28" s="36" t="s">
        <v>47</v>
      </c>
      <c r="E28" s="36" t="s">
        <v>47</v>
      </c>
      <c r="F28" s="62">
        <f>5</f>
        <v>5</v>
      </c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20">
        <f t="shared" si="1"/>
        <v>3</v>
      </c>
      <c r="AC28" s="25">
        <f t="shared" si="2"/>
        <v>0.25</v>
      </c>
      <c r="AD28" s="25">
        <f t="shared" si="3"/>
        <v>1</v>
      </c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6">
        <f>SUM(AC28:AN28)</f>
        <v>1.25</v>
      </c>
      <c r="AP28" s="26"/>
      <c r="AQ28" s="26"/>
      <c r="AR28" s="26"/>
      <c r="AS28" s="27">
        <v>7712005121</v>
      </c>
      <c r="AT28" s="10"/>
    </row>
    <row r="29" spans="1:46" ht="15.5" x14ac:dyDescent="0.35">
      <c r="A29" s="20">
        <f t="shared" si="5"/>
        <v>25</v>
      </c>
      <c r="B29" s="29" t="s">
        <v>71</v>
      </c>
      <c r="C29" s="36"/>
      <c r="D29" s="36"/>
      <c r="E29" s="62">
        <v>1</v>
      </c>
      <c r="F29" s="36">
        <f>5</f>
        <v>5</v>
      </c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20">
        <f t="shared" si="1"/>
        <v>0</v>
      </c>
      <c r="AC29" s="25">
        <f t="shared" si="2"/>
        <v>1</v>
      </c>
      <c r="AD29" s="25">
        <f t="shared" si="3"/>
        <v>1.2</v>
      </c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6">
        <f>SUM(AC29:AN29)+AP29+AQ29</f>
        <v>2.2000000000000002</v>
      </c>
      <c r="AP29" s="26"/>
      <c r="AQ29" s="26"/>
      <c r="AR29" s="26"/>
      <c r="AS29" s="27">
        <v>7715617958</v>
      </c>
      <c r="AT29" s="10"/>
    </row>
    <row r="30" spans="1:46" ht="18" customHeight="1" x14ac:dyDescent="0.35">
      <c r="A30" s="20">
        <f t="shared" si="5"/>
        <v>26</v>
      </c>
      <c r="B30" s="29" t="s">
        <v>72</v>
      </c>
      <c r="C30" s="36"/>
      <c r="D30" s="36"/>
      <c r="E30" s="62">
        <v>1</v>
      </c>
      <c r="F30" s="62">
        <f>5</f>
        <v>5</v>
      </c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20">
        <f t="shared" si="1"/>
        <v>0</v>
      </c>
      <c r="AC30" s="25">
        <f t="shared" si="2"/>
        <v>1</v>
      </c>
      <c r="AD30" s="25">
        <f t="shared" si="3"/>
        <v>1.2</v>
      </c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6">
        <f>SUM(AC30:AN30)</f>
        <v>2.2000000000000002</v>
      </c>
      <c r="AP30" s="26"/>
      <c r="AQ30" s="26"/>
      <c r="AR30" s="26"/>
      <c r="AS30" s="27">
        <v>7715710393</v>
      </c>
      <c r="AT30" s="10"/>
    </row>
    <row r="31" spans="1:46" ht="20.149999999999999" customHeight="1" x14ac:dyDescent="0.35">
      <c r="A31" s="20">
        <f t="shared" si="5"/>
        <v>27</v>
      </c>
      <c r="B31" s="29" t="s">
        <v>73</v>
      </c>
      <c r="C31" s="36"/>
      <c r="D31" s="36"/>
      <c r="E31" s="62">
        <v>1</v>
      </c>
      <c r="F31" s="36">
        <f>5</f>
        <v>5</v>
      </c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20">
        <f t="shared" si="1"/>
        <v>0</v>
      </c>
      <c r="AC31" s="25">
        <f t="shared" si="2"/>
        <v>1</v>
      </c>
      <c r="AD31" s="25">
        <f t="shared" si="3"/>
        <v>1.2</v>
      </c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6">
        <f>SUM(AC31:AN31)+AP31</f>
        <v>2.2000000000000002</v>
      </c>
      <c r="AP31" s="26"/>
      <c r="AQ31" s="26"/>
      <c r="AR31" s="26"/>
      <c r="AS31" s="27">
        <v>7715829230</v>
      </c>
      <c r="AT31" s="10"/>
    </row>
    <row r="32" spans="1:46" ht="17.5" customHeight="1" x14ac:dyDescent="0.35">
      <c r="A32" s="20">
        <f t="shared" si="5"/>
        <v>28</v>
      </c>
      <c r="B32" s="29" t="s">
        <v>74</v>
      </c>
      <c r="C32" s="36"/>
      <c r="D32" s="36"/>
      <c r="E32" s="62">
        <v>1</v>
      </c>
      <c r="F32" s="36">
        <f>5</f>
        <v>5</v>
      </c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20">
        <f t="shared" si="1"/>
        <v>0</v>
      </c>
      <c r="AC32" s="25">
        <f t="shared" si="2"/>
        <v>1</v>
      </c>
      <c r="AD32" s="25">
        <f t="shared" si="3"/>
        <v>1.2</v>
      </c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6">
        <f>SUM(AC32:AN32)</f>
        <v>2.2000000000000002</v>
      </c>
      <c r="AP32" s="26"/>
      <c r="AQ32" s="26"/>
      <c r="AR32" s="26"/>
      <c r="AS32" s="27">
        <v>7717020170</v>
      </c>
      <c r="AT32" s="10"/>
    </row>
    <row r="33" spans="1:46" ht="15.5" x14ac:dyDescent="0.35">
      <c r="A33" s="20">
        <f t="shared" si="5"/>
        <v>29</v>
      </c>
      <c r="B33" s="29" t="s">
        <v>75</v>
      </c>
      <c r="C33" s="36"/>
      <c r="D33" s="36"/>
      <c r="E33" s="62">
        <v>1</v>
      </c>
      <c r="F33" s="36">
        <f>5</f>
        <v>5</v>
      </c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20">
        <f t="shared" si="1"/>
        <v>0</v>
      </c>
      <c r="AC33" s="25">
        <f t="shared" si="2"/>
        <v>1</v>
      </c>
      <c r="AD33" s="25">
        <f t="shared" si="3"/>
        <v>1.2</v>
      </c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6">
        <f>SUM(AC33:AN33)</f>
        <v>2.2000000000000002</v>
      </c>
      <c r="AP33" s="26"/>
      <c r="AQ33" s="26"/>
      <c r="AR33" s="26"/>
      <c r="AS33" s="33">
        <v>7717147218</v>
      </c>
      <c r="AT33" s="10"/>
    </row>
    <row r="34" spans="1:46" x14ac:dyDescent="0.35">
      <c r="F34" s="23">
        <v>1</v>
      </c>
    </row>
  </sheetData>
  <mergeCells count="42">
    <mergeCell ref="AP1:AP3"/>
    <mergeCell ref="AR1:AR3"/>
    <mergeCell ref="AK1:AK2"/>
    <mergeCell ref="AL1:AL2"/>
    <mergeCell ref="AM1:AM2"/>
    <mergeCell ref="AN1:AN2"/>
    <mergeCell ref="AO1:AO2"/>
    <mergeCell ref="AF1:AF2"/>
    <mergeCell ref="AG1:AG2"/>
    <mergeCell ref="AH1:AH2"/>
    <mergeCell ref="AI1:AI2"/>
    <mergeCell ref="AJ1:AJ2"/>
    <mergeCell ref="AA1:AA2"/>
    <mergeCell ref="AB1:AB2"/>
    <mergeCell ref="AC1:AC2"/>
    <mergeCell ref="AD1:AD2"/>
    <mergeCell ref="AE1:AE2"/>
    <mergeCell ref="V1:V2"/>
    <mergeCell ref="W1:W2"/>
    <mergeCell ref="X1:X2"/>
    <mergeCell ref="Y1:Y2"/>
    <mergeCell ref="Z1:Z2"/>
    <mergeCell ref="Q1:Q2"/>
    <mergeCell ref="R1:R2"/>
    <mergeCell ref="S1:S2"/>
    <mergeCell ref="T1:T2"/>
    <mergeCell ref="U1:U2"/>
    <mergeCell ref="L1:L2"/>
    <mergeCell ref="M1:M2"/>
    <mergeCell ref="N1:N2"/>
    <mergeCell ref="O1:O2"/>
    <mergeCell ref="P1:P2"/>
    <mergeCell ref="G1:G2"/>
    <mergeCell ref="H1:H2"/>
    <mergeCell ref="I1:I2"/>
    <mergeCell ref="J1:J2"/>
    <mergeCell ref="K1:K2"/>
    <mergeCell ref="B1:B2"/>
    <mergeCell ref="C1:C2"/>
    <mergeCell ref="D1:D2"/>
    <mergeCell ref="E1:E2"/>
    <mergeCell ref="F1:F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zoomScaleNormal="100" workbookViewId="0">
      <selection activeCell="AE3" sqref="AE3"/>
    </sheetView>
  </sheetViews>
  <sheetFormatPr defaultRowHeight="14.5" x14ac:dyDescent="0.35"/>
  <cols>
    <col min="1" max="1" width="3.7265625" customWidth="1"/>
    <col min="2" max="2" width="35.26953125" customWidth="1"/>
    <col min="3" max="28" width="3.54296875" customWidth="1"/>
    <col min="29" max="29" width="5.453125" customWidth="1"/>
    <col min="30" max="40" width="3.54296875" customWidth="1"/>
    <col min="41" max="41" width="4.54296875" customWidth="1"/>
    <col min="42" max="44" width="3.54296875" customWidth="1"/>
    <col min="45" max="45" width="12.81640625" customWidth="1"/>
    <col min="46" max="1025" width="8.6328125" customWidth="1"/>
  </cols>
  <sheetData>
    <row r="1" spans="1:46" ht="141.75" customHeight="1" x14ac:dyDescent="0.35">
      <c r="A1" s="7" t="s">
        <v>0</v>
      </c>
      <c r="B1" s="1" t="s">
        <v>76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77</v>
      </c>
      <c r="H1" s="5" t="s">
        <v>78</v>
      </c>
      <c r="I1" s="5" t="s">
        <v>8</v>
      </c>
      <c r="J1" s="5" t="s">
        <v>9</v>
      </c>
      <c r="K1" s="5" t="s">
        <v>79</v>
      </c>
      <c r="L1" s="5" t="s">
        <v>80</v>
      </c>
      <c r="M1" s="5" t="s">
        <v>12</v>
      </c>
      <c r="N1" s="5" t="s">
        <v>81</v>
      </c>
      <c r="O1" s="5" t="s">
        <v>82</v>
      </c>
      <c r="P1" s="5" t="s">
        <v>15</v>
      </c>
      <c r="Q1" s="5" t="s">
        <v>83</v>
      </c>
      <c r="R1" s="5" t="s">
        <v>84</v>
      </c>
      <c r="S1" s="5" t="s">
        <v>18</v>
      </c>
      <c r="T1" s="5" t="s">
        <v>85</v>
      </c>
      <c r="U1" s="5" t="s">
        <v>86</v>
      </c>
      <c r="V1" s="5" t="s">
        <v>21</v>
      </c>
      <c r="W1" s="5" t="s">
        <v>87</v>
      </c>
      <c r="X1" s="5" t="s">
        <v>88</v>
      </c>
      <c r="Y1" s="5" t="s">
        <v>24</v>
      </c>
      <c r="Z1" s="5" t="s">
        <v>89</v>
      </c>
      <c r="AA1" s="5" t="s">
        <v>90</v>
      </c>
      <c r="AB1" s="4" t="s">
        <v>27</v>
      </c>
      <c r="AC1" s="4" t="s">
        <v>28</v>
      </c>
      <c r="AD1" s="4" t="s">
        <v>29</v>
      </c>
      <c r="AE1" s="4" t="s">
        <v>174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3" t="s">
        <v>40</v>
      </c>
      <c r="AP1" s="2"/>
      <c r="AQ1" s="8"/>
      <c r="AR1" s="2"/>
      <c r="AS1" s="9" t="s">
        <v>41</v>
      </c>
      <c r="AT1" s="10"/>
    </row>
    <row r="2" spans="1:46" x14ac:dyDescent="0.35">
      <c r="A2" s="7" t="s">
        <v>42</v>
      </c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3"/>
      <c r="AP2" s="2"/>
      <c r="AQ2" s="8"/>
      <c r="AR2" s="2"/>
      <c r="AS2" s="10"/>
      <c r="AT2" s="10"/>
    </row>
    <row r="3" spans="1:46" ht="15" x14ac:dyDescent="0.35">
      <c r="A3" s="11"/>
      <c r="B3" s="11" t="s">
        <v>91</v>
      </c>
      <c r="C3" s="36" t="s">
        <v>43</v>
      </c>
      <c r="D3" s="36" t="s">
        <v>43</v>
      </c>
      <c r="E3" s="36" t="s">
        <v>43</v>
      </c>
      <c r="F3" s="36" t="s">
        <v>44</v>
      </c>
      <c r="G3" s="36" t="s">
        <v>44</v>
      </c>
      <c r="H3" s="36" t="s">
        <v>44</v>
      </c>
      <c r="I3" s="36" t="s">
        <v>43</v>
      </c>
      <c r="J3" s="36" t="s">
        <v>43</v>
      </c>
      <c r="K3" s="36" t="s">
        <v>44</v>
      </c>
      <c r="L3" s="36" t="s">
        <v>44</v>
      </c>
      <c r="M3" s="36" t="s">
        <v>43</v>
      </c>
      <c r="N3" s="36" t="s">
        <v>44</v>
      </c>
      <c r="O3" s="36" t="s">
        <v>44</v>
      </c>
      <c r="P3" s="36" t="s">
        <v>43</v>
      </c>
      <c r="Q3" s="36" t="s">
        <v>44</v>
      </c>
      <c r="R3" s="36" t="s">
        <v>44</v>
      </c>
      <c r="S3" s="36" t="s">
        <v>43</v>
      </c>
      <c r="T3" s="36" t="s">
        <v>44</v>
      </c>
      <c r="U3" s="36" t="s">
        <v>44</v>
      </c>
      <c r="V3" s="36" t="s">
        <v>43</v>
      </c>
      <c r="W3" s="36" t="s">
        <v>44</v>
      </c>
      <c r="X3" s="36" t="s">
        <v>44</v>
      </c>
      <c r="Y3" s="36" t="s">
        <v>43</v>
      </c>
      <c r="Z3" s="36" t="s">
        <v>44</v>
      </c>
      <c r="AA3" s="36" t="s">
        <v>44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"/>
      <c r="AQ3" s="8"/>
      <c r="AR3" s="2"/>
      <c r="AS3" s="10"/>
      <c r="AT3" s="10"/>
    </row>
    <row r="4" spans="1:46" ht="15" x14ac:dyDescent="0.35">
      <c r="A4" s="14"/>
      <c r="B4" s="15"/>
      <c r="C4" s="16">
        <v>1</v>
      </c>
      <c r="D4" s="17">
        <f t="shared" ref="D4:AA4" si="0">C4+1</f>
        <v>2</v>
      </c>
      <c r="E4" s="17">
        <f t="shared" si="0"/>
        <v>3</v>
      </c>
      <c r="F4" s="17">
        <f t="shared" si="0"/>
        <v>4</v>
      </c>
      <c r="G4" s="17">
        <f t="shared" si="0"/>
        <v>5</v>
      </c>
      <c r="H4" s="17">
        <f t="shared" si="0"/>
        <v>6</v>
      </c>
      <c r="I4" s="17">
        <f t="shared" si="0"/>
        <v>7</v>
      </c>
      <c r="J4" s="17">
        <f t="shared" si="0"/>
        <v>8</v>
      </c>
      <c r="K4" s="17">
        <f t="shared" si="0"/>
        <v>9</v>
      </c>
      <c r="L4" s="17">
        <f t="shared" si="0"/>
        <v>10</v>
      </c>
      <c r="M4" s="17">
        <f t="shared" si="0"/>
        <v>11</v>
      </c>
      <c r="N4" s="17">
        <f t="shared" si="0"/>
        <v>12</v>
      </c>
      <c r="O4" s="17">
        <f t="shared" si="0"/>
        <v>13</v>
      </c>
      <c r="P4" s="17">
        <f t="shared" si="0"/>
        <v>14</v>
      </c>
      <c r="Q4" s="17">
        <f t="shared" si="0"/>
        <v>15</v>
      </c>
      <c r="R4" s="17">
        <f t="shared" si="0"/>
        <v>16</v>
      </c>
      <c r="S4" s="17">
        <f t="shared" si="0"/>
        <v>17</v>
      </c>
      <c r="T4" s="17">
        <f t="shared" si="0"/>
        <v>18</v>
      </c>
      <c r="U4" s="17">
        <f t="shared" si="0"/>
        <v>19</v>
      </c>
      <c r="V4" s="17">
        <f t="shared" si="0"/>
        <v>20</v>
      </c>
      <c r="W4" s="17">
        <f t="shared" si="0"/>
        <v>21</v>
      </c>
      <c r="X4" s="17">
        <f t="shared" si="0"/>
        <v>22</v>
      </c>
      <c r="Y4" s="17">
        <f t="shared" si="0"/>
        <v>23</v>
      </c>
      <c r="Z4" s="17">
        <f t="shared" si="0"/>
        <v>24</v>
      </c>
      <c r="AA4" s="17">
        <f t="shared" si="0"/>
        <v>25</v>
      </c>
      <c r="AB4" s="18" t="s">
        <v>45</v>
      </c>
      <c r="AC4" s="18">
        <v>4</v>
      </c>
      <c r="AD4" s="18">
        <v>1</v>
      </c>
      <c r="AE4" s="18" t="s">
        <v>45</v>
      </c>
      <c r="AF4" s="18" t="s">
        <v>45</v>
      </c>
      <c r="AG4" s="18" t="s">
        <v>45</v>
      </c>
      <c r="AH4" s="18" t="s">
        <v>45</v>
      </c>
      <c r="AI4" s="18" t="s">
        <v>45</v>
      </c>
      <c r="AJ4" s="18"/>
      <c r="AK4" s="18"/>
      <c r="AL4" s="18" t="s">
        <v>45</v>
      </c>
      <c r="AM4" s="18"/>
      <c r="AN4" s="18"/>
      <c r="AO4" s="18" t="s">
        <v>45</v>
      </c>
      <c r="AP4" s="18"/>
      <c r="AQ4" s="18"/>
      <c r="AR4" s="19"/>
      <c r="AS4" s="10"/>
      <c r="AT4" s="10"/>
    </row>
    <row r="5" spans="1:46" ht="15.5" x14ac:dyDescent="0.35">
      <c r="A5" s="20">
        <v>1</v>
      </c>
      <c r="B5" s="37" t="s">
        <v>92</v>
      </c>
      <c r="C5" s="38" t="s">
        <v>47</v>
      </c>
      <c r="D5" s="30" t="s">
        <v>47</v>
      </c>
      <c r="E5" s="23" t="s">
        <v>47</v>
      </c>
      <c r="F5" s="23" t="s">
        <v>47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0">
        <f t="shared" ref="AB5:AB20" si="1">COUNTIF(C5:Q5,"Н")</f>
        <v>4</v>
      </c>
      <c r="AC5" s="25">
        <f t="shared" ref="AC5:AC20" si="2">0.25*(AC$4-AB5)</f>
        <v>0</v>
      </c>
      <c r="AD5" s="25">
        <f t="shared" ref="AD5:AD20" si="3">$AD$4*(SUM(C5:Q5)/5)</f>
        <v>0</v>
      </c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6">
        <f t="shared" ref="AO5:AO13" si="4">SUM(AC5:AL5)</f>
        <v>0</v>
      </c>
      <c r="AP5" s="26"/>
      <c r="AQ5" s="26"/>
      <c r="AR5" s="26"/>
      <c r="AS5" s="27">
        <v>278109628</v>
      </c>
      <c r="AT5" s="28"/>
    </row>
    <row r="6" spans="1:46" ht="21.65" customHeight="1" x14ac:dyDescent="0.35">
      <c r="A6" s="20">
        <f t="shared" ref="A6:A20" si="5">A5+1</f>
        <v>2</v>
      </c>
      <c r="B6" s="37" t="s">
        <v>93</v>
      </c>
      <c r="C6" s="39"/>
      <c r="D6" s="30"/>
      <c r="E6" s="30">
        <v>1</v>
      </c>
      <c r="F6" s="30">
        <f>5+5+5+5+5</f>
        <v>25</v>
      </c>
      <c r="G6" s="31"/>
      <c r="H6" s="31"/>
      <c r="I6" s="31"/>
      <c r="J6" s="31"/>
      <c r="K6" s="31"/>
      <c r="L6" s="31"/>
      <c r="M6" s="31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0">
        <f t="shared" si="1"/>
        <v>0</v>
      </c>
      <c r="AC6" s="25">
        <f t="shared" si="2"/>
        <v>1</v>
      </c>
      <c r="AD6" s="25">
        <f t="shared" si="3"/>
        <v>5.2</v>
      </c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6">
        <f t="shared" si="4"/>
        <v>6.2</v>
      </c>
      <c r="AP6" s="26"/>
      <c r="AQ6" s="26"/>
      <c r="AR6" s="26"/>
      <c r="AS6" s="27">
        <v>1681000024</v>
      </c>
      <c r="AT6" s="28"/>
    </row>
    <row r="7" spans="1:46" ht="15.5" x14ac:dyDescent="0.35">
      <c r="A7" s="20">
        <f t="shared" si="5"/>
        <v>3</v>
      </c>
      <c r="B7" s="37" t="s">
        <v>94</v>
      </c>
      <c r="C7" s="38"/>
      <c r="D7" s="30"/>
      <c r="E7" s="23">
        <v>1</v>
      </c>
      <c r="F7" s="23">
        <f>5+5+5+5+5</f>
        <v>25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0">
        <f t="shared" si="1"/>
        <v>0</v>
      </c>
      <c r="AC7" s="25">
        <f t="shared" si="2"/>
        <v>1</v>
      </c>
      <c r="AD7" s="25">
        <f t="shared" si="3"/>
        <v>5.2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6">
        <f t="shared" si="4"/>
        <v>6.2</v>
      </c>
      <c r="AP7" s="26"/>
      <c r="AQ7" s="26"/>
      <c r="AR7" s="26"/>
      <c r="AS7" s="27">
        <v>4632109779</v>
      </c>
      <c r="AT7" s="28"/>
    </row>
    <row r="8" spans="1:46" ht="20.5" customHeight="1" x14ac:dyDescent="0.35">
      <c r="A8" s="20">
        <f t="shared" si="5"/>
        <v>4</v>
      </c>
      <c r="B8" s="37" t="s">
        <v>95</v>
      </c>
      <c r="C8" s="38"/>
      <c r="D8" s="30"/>
      <c r="E8" s="23" t="s">
        <v>47</v>
      </c>
      <c r="F8" s="23" t="s">
        <v>47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0">
        <f t="shared" si="1"/>
        <v>2</v>
      </c>
      <c r="AC8" s="25">
        <f t="shared" si="2"/>
        <v>0.5</v>
      </c>
      <c r="AD8" s="25">
        <f t="shared" si="3"/>
        <v>0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6">
        <f t="shared" si="4"/>
        <v>0.5</v>
      </c>
      <c r="AP8" s="26"/>
      <c r="AQ8" s="26"/>
      <c r="AR8" s="26"/>
      <c r="AS8" s="27">
        <v>5009096360</v>
      </c>
      <c r="AT8" s="28"/>
    </row>
    <row r="9" spans="1:46" ht="15.5" x14ac:dyDescent="0.35">
      <c r="A9" s="20">
        <f t="shared" si="5"/>
        <v>5</v>
      </c>
      <c r="B9" s="37" t="s">
        <v>96</v>
      </c>
      <c r="C9" s="38" t="s">
        <v>47</v>
      </c>
      <c r="D9" s="30" t="s">
        <v>47</v>
      </c>
      <c r="E9" s="22" t="s">
        <v>47</v>
      </c>
      <c r="F9" s="24" t="s">
        <v>47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0">
        <f t="shared" si="1"/>
        <v>4</v>
      </c>
      <c r="AC9" s="25">
        <f t="shared" si="2"/>
        <v>0</v>
      </c>
      <c r="AD9" s="25">
        <f t="shared" si="3"/>
        <v>0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6">
        <f t="shared" si="4"/>
        <v>0</v>
      </c>
      <c r="AP9" s="26"/>
      <c r="AQ9" s="26"/>
      <c r="AR9" s="26"/>
      <c r="AS9" s="27">
        <v>5047053920</v>
      </c>
      <c r="AT9" s="28"/>
    </row>
    <row r="10" spans="1:46" ht="15.5" x14ac:dyDescent="0.35">
      <c r="A10" s="20">
        <f t="shared" si="5"/>
        <v>6</v>
      </c>
      <c r="B10" s="37" t="s">
        <v>97</v>
      </c>
      <c r="C10" s="38"/>
      <c r="D10" s="30"/>
      <c r="E10" s="23"/>
      <c r="F10" s="23" t="s">
        <v>173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0">
        <f t="shared" si="1"/>
        <v>0</v>
      </c>
      <c r="AC10" s="25">
        <f t="shared" si="2"/>
        <v>1</v>
      </c>
      <c r="AD10" s="25">
        <f t="shared" si="3"/>
        <v>0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6">
        <f t="shared" si="4"/>
        <v>1</v>
      </c>
      <c r="AP10" s="26"/>
      <c r="AQ10" s="26"/>
      <c r="AR10" s="26"/>
      <c r="AS10" s="27">
        <v>5406260827</v>
      </c>
      <c r="AT10" s="28"/>
    </row>
    <row r="11" spans="1:46" ht="15.5" x14ac:dyDescent="0.35">
      <c r="A11" s="20">
        <f t="shared" si="5"/>
        <v>7</v>
      </c>
      <c r="B11" s="37" t="s">
        <v>98</v>
      </c>
      <c r="C11" s="38" t="s">
        <v>99</v>
      </c>
      <c r="D11" s="30" t="s">
        <v>99</v>
      </c>
      <c r="E11" s="23" t="s">
        <v>99</v>
      </c>
      <c r="F11" s="23" t="s">
        <v>99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0">
        <f t="shared" si="1"/>
        <v>0</v>
      </c>
      <c r="AC11" s="25">
        <f t="shared" si="2"/>
        <v>1</v>
      </c>
      <c r="AD11" s="25">
        <f t="shared" si="3"/>
        <v>0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6">
        <f t="shared" si="4"/>
        <v>1</v>
      </c>
      <c r="AP11" s="26"/>
      <c r="AQ11" s="26"/>
      <c r="AR11" s="26"/>
      <c r="AS11" s="27">
        <v>5902202276</v>
      </c>
      <c r="AT11" s="28"/>
    </row>
    <row r="12" spans="1:46" ht="23.15" customHeight="1" x14ac:dyDescent="0.35">
      <c r="A12" s="20">
        <f t="shared" si="5"/>
        <v>8</v>
      </c>
      <c r="B12" s="37" t="s">
        <v>100</v>
      </c>
      <c r="C12" s="38" t="s">
        <v>47</v>
      </c>
      <c r="D12" s="30" t="s">
        <v>47</v>
      </c>
      <c r="E12" s="38" t="s">
        <v>47</v>
      </c>
      <c r="F12" s="30" t="s">
        <v>47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0">
        <f t="shared" si="1"/>
        <v>4</v>
      </c>
      <c r="AC12" s="25">
        <f t="shared" si="2"/>
        <v>0</v>
      </c>
      <c r="AD12" s="25">
        <f t="shared" si="3"/>
        <v>0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6">
        <f t="shared" si="4"/>
        <v>0</v>
      </c>
      <c r="AP12" s="26"/>
      <c r="AQ12" s="26"/>
      <c r="AR12" s="26"/>
      <c r="AS12" s="33">
        <v>6606022606</v>
      </c>
      <c r="AT12" s="28"/>
    </row>
    <row r="13" spans="1:46" ht="23.5" customHeight="1" x14ac:dyDescent="0.35">
      <c r="A13" s="20">
        <f t="shared" si="5"/>
        <v>9</v>
      </c>
      <c r="B13" s="37" t="s">
        <v>101</v>
      </c>
      <c r="C13" s="38" t="s">
        <v>47</v>
      </c>
      <c r="D13" s="30" t="s">
        <v>47</v>
      </c>
      <c r="E13" s="38" t="s">
        <v>47</v>
      </c>
      <c r="F13" s="30" t="s">
        <v>47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0">
        <f t="shared" si="1"/>
        <v>4</v>
      </c>
      <c r="AC13" s="25">
        <f t="shared" si="2"/>
        <v>0</v>
      </c>
      <c r="AD13" s="25">
        <f t="shared" si="3"/>
        <v>0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6">
        <f t="shared" si="4"/>
        <v>0</v>
      </c>
      <c r="AP13" s="26"/>
      <c r="AQ13" s="26"/>
      <c r="AR13" s="26"/>
      <c r="AS13" s="33">
        <v>6661079603</v>
      </c>
      <c r="AT13" s="28"/>
    </row>
    <row r="14" spans="1:46" ht="15.5" x14ac:dyDescent="0.35">
      <c r="A14" s="20">
        <f t="shared" si="5"/>
        <v>10</v>
      </c>
      <c r="B14" s="37" t="s">
        <v>102</v>
      </c>
      <c r="C14" s="38" t="s">
        <v>47</v>
      </c>
      <c r="D14" s="30" t="s">
        <v>47</v>
      </c>
      <c r="E14" s="23">
        <v>1</v>
      </c>
      <c r="F14" s="23">
        <f>5+5+5+5+5</f>
        <v>25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0">
        <f t="shared" si="1"/>
        <v>2</v>
      </c>
      <c r="AC14" s="25">
        <f t="shared" si="2"/>
        <v>0.5</v>
      </c>
      <c r="AD14" s="25">
        <f t="shared" si="3"/>
        <v>5.2</v>
      </c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6">
        <f>SUM(AC14:AL14)+AP14+AQ14</f>
        <v>5.7</v>
      </c>
      <c r="AP14" s="26"/>
      <c r="AQ14" s="26"/>
      <c r="AR14" s="26"/>
      <c r="AS14" s="27">
        <v>274018377</v>
      </c>
      <c r="AT14" s="28"/>
    </row>
    <row r="15" spans="1:46" ht="15.5" x14ac:dyDescent="0.35">
      <c r="A15" s="20">
        <f t="shared" si="5"/>
        <v>11</v>
      </c>
      <c r="B15" s="37" t="s">
        <v>103</v>
      </c>
      <c r="C15" s="38" t="s">
        <v>47</v>
      </c>
      <c r="D15" s="30" t="s">
        <v>47</v>
      </c>
      <c r="E15" s="38" t="s">
        <v>47</v>
      </c>
      <c r="F15" s="30" t="s">
        <v>47</v>
      </c>
      <c r="G15" s="31"/>
      <c r="H15" s="31"/>
      <c r="I15" s="31"/>
      <c r="J15" s="31"/>
      <c r="K15" s="31"/>
      <c r="L15" s="31"/>
      <c r="M15" s="31"/>
      <c r="N15" s="31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0">
        <f t="shared" si="1"/>
        <v>4</v>
      </c>
      <c r="AC15" s="25">
        <f t="shared" si="2"/>
        <v>0</v>
      </c>
      <c r="AD15" s="25">
        <f t="shared" si="3"/>
        <v>0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6">
        <f>SUM(AC15:AL15)</f>
        <v>0</v>
      </c>
      <c r="AP15" s="26"/>
      <c r="AQ15" s="26"/>
      <c r="AR15" s="26"/>
      <c r="AS15" s="27">
        <v>7703544582</v>
      </c>
      <c r="AT15" s="28"/>
    </row>
    <row r="16" spans="1:46" ht="17.149999999999999" customHeight="1" x14ac:dyDescent="0.35">
      <c r="A16" s="20">
        <f t="shared" si="5"/>
        <v>12</v>
      </c>
      <c r="B16" s="37" t="s">
        <v>104</v>
      </c>
      <c r="C16" s="38" t="s">
        <v>47</v>
      </c>
      <c r="D16" s="30" t="s">
        <v>47</v>
      </c>
      <c r="E16" s="38" t="s">
        <v>47</v>
      </c>
      <c r="F16" s="30" t="s">
        <v>47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0">
        <f t="shared" si="1"/>
        <v>4</v>
      </c>
      <c r="AC16" s="25">
        <f t="shared" si="2"/>
        <v>0</v>
      </c>
      <c r="AD16" s="25">
        <f t="shared" si="3"/>
        <v>0</v>
      </c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6">
        <f>SUM(AC16:AL16)+AP16</f>
        <v>0</v>
      </c>
      <c r="AP16" s="26"/>
      <c r="AQ16" s="26"/>
      <c r="AR16" s="26"/>
      <c r="AS16" s="27">
        <v>7703673690</v>
      </c>
      <c r="AT16" s="28"/>
    </row>
    <row r="17" spans="1:46" ht="15.5" x14ac:dyDescent="0.35">
      <c r="A17" s="20">
        <f t="shared" si="5"/>
        <v>13</v>
      </c>
      <c r="B17" s="37" t="s">
        <v>105</v>
      </c>
      <c r="C17" s="38" t="s">
        <v>47</v>
      </c>
      <c r="D17" s="30" t="s">
        <v>47</v>
      </c>
      <c r="E17" s="38" t="s">
        <v>47</v>
      </c>
      <c r="F17" s="30" t="s">
        <v>47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0">
        <f t="shared" si="1"/>
        <v>4</v>
      </c>
      <c r="AC17" s="25">
        <f t="shared" si="2"/>
        <v>0</v>
      </c>
      <c r="AD17" s="25">
        <f t="shared" si="3"/>
        <v>0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6">
        <f>SUM(AC17:AL17)</f>
        <v>0</v>
      </c>
      <c r="AP17" s="26"/>
      <c r="AQ17" s="26"/>
      <c r="AR17" s="26"/>
      <c r="AS17" s="27">
        <v>7703711642</v>
      </c>
      <c r="AT17" s="28"/>
    </row>
    <row r="18" spans="1:46" ht="15.5" x14ac:dyDescent="0.35">
      <c r="A18" s="20">
        <f t="shared" si="5"/>
        <v>14</v>
      </c>
      <c r="B18" s="37" t="s">
        <v>106</v>
      </c>
      <c r="C18" s="38"/>
      <c r="D18" s="30"/>
      <c r="E18" s="23">
        <v>1</v>
      </c>
      <c r="F18" s="23">
        <f>5+5+5+5+5</f>
        <v>25</v>
      </c>
      <c r="G18" s="30"/>
      <c r="H18" s="3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0">
        <f t="shared" si="1"/>
        <v>0</v>
      </c>
      <c r="AC18" s="25">
        <f t="shared" si="2"/>
        <v>1</v>
      </c>
      <c r="AD18" s="25">
        <f t="shared" si="3"/>
        <v>5.2</v>
      </c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6">
        <f>SUM(AC18:AL18)</f>
        <v>6.2</v>
      </c>
      <c r="AP18" s="26"/>
      <c r="AQ18" s="26"/>
      <c r="AR18" s="26"/>
      <c r="AS18" s="27">
        <v>7705017253</v>
      </c>
      <c r="AT18" s="28"/>
    </row>
    <row r="19" spans="1:46" ht="21.65" customHeight="1" x14ac:dyDescent="0.35">
      <c r="A19" s="20">
        <f t="shared" si="5"/>
        <v>15</v>
      </c>
      <c r="B19" s="40" t="s">
        <v>107</v>
      </c>
      <c r="C19" s="38"/>
      <c r="D19" s="30"/>
      <c r="E19" s="23">
        <v>1</v>
      </c>
      <c r="F19" s="23">
        <f>5+5+5+5+5</f>
        <v>25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0">
        <f t="shared" si="1"/>
        <v>0</v>
      </c>
      <c r="AC19" s="25">
        <f t="shared" si="2"/>
        <v>1</v>
      </c>
      <c r="AD19" s="25">
        <f t="shared" si="3"/>
        <v>5.2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6">
        <f>SUM(AC19:AL19)</f>
        <v>6.2</v>
      </c>
      <c r="AP19" s="26"/>
      <c r="AQ19" s="26"/>
      <c r="AR19" s="26"/>
      <c r="AS19" s="27">
        <v>7705307770</v>
      </c>
      <c r="AT19" s="28"/>
    </row>
    <row r="20" spans="1:46" ht="15.5" x14ac:dyDescent="0.35">
      <c r="A20" s="20">
        <f t="shared" si="5"/>
        <v>16</v>
      </c>
      <c r="B20" s="37" t="s">
        <v>108</v>
      </c>
      <c r="C20" s="38" t="s">
        <v>47</v>
      </c>
      <c r="D20" s="30" t="s">
        <v>47</v>
      </c>
      <c r="E20" s="38" t="s">
        <v>47</v>
      </c>
      <c r="F20" s="30" t="s">
        <v>47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0">
        <f t="shared" si="1"/>
        <v>4</v>
      </c>
      <c r="AC20" s="25">
        <f t="shared" si="2"/>
        <v>0</v>
      </c>
      <c r="AD20" s="25">
        <f t="shared" si="3"/>
        <v>0</v>
      </c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6">
        <f>SUM(AC20:AL20)</f>
        <v>0</v>
      </c>
      <c r="AP20" s="26"/>
      <c r="AQ20" s="26"/>
      <c r="AR20" s="26"/>
      <c r="AS20" s="27">
        <v>7705658056</v>
      </c>
      <c r="AT20" s="28"/>
    </row>
  </sheetData>
  <mergeCells count="42">
    <mergeCell ref="AP1:AP3"/>
    <mergeCell ref="AR1:AR3"/>
    <mergeCell ref="AK1:AK2"/>
    <mergeCell ref="AL1:AL2"/>
    <mergeCell ref="AM1:AM2"/>
    <mergeCell ref="AN1:AN2"/>
    <mergeCell ref="AO1:AO2"/>
    <mergeCell ref="AF1:AF2"/>
    <mergeCell ref="AG1:AG2"/>
    <mergeCell ref="AH1:AH2"/>
    <mergeCell ref="AI1:AI2"/>
    <mergeCell ref="AJ1:AJ2"/>
    <mergeCell ref="AA1:AA2"/>
    <mergeCell ref="AB1:AB2"/>
    <mergeCell ref="AC1:AC2"/>
    <mergeCell ref="AD1:AD2"/>
    <mergeCell ref="AE1:AE2"/>
    <mergeCell ref="V1:V2"/>
    <mergeCell ref="W1:W2"/>
    <mergeCell ref="X1:X2"/>
    <mergeCell ref="Y1:Y2"/>
    <mergeCell ref="Z1:Z2"/>
    <mergeCell ref="Q1:Q2"/>
    <mergeCell ref="R1:R2"/>
    <mergeCell ref="S1:S2"/>
    <mergeCell ref="T1:T2"/>
    <mergeCell ref="U1:U2"/>
    <mergeCell ref="L1:L2"/>
    <mergeCell ref="M1:M2"/>
    <mergeCell ref="N1:N2"/>
    <mergeCell ref="O1:O2"/>
    <mergeCell ref="P1:P2"/>
    <mergeCell ref="G1:G2"/>
    <mergeCell ref="H1:H2"/>
    <mergeCell ref="I1:I2"/>
    <mergeCell ref="J1:J2"/>
    <mergeCell ref="K1:K2"/>
    <mergeCell ref="B1:B2"/>
    <mergeCell ref="C1:C2"/>
    <mergeCell ref="D1:D2"/>
    <mergeCell ref="E1:E2"/>
    <mergeCell ref="F1:F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zoomScaleNormal="100" workbookViewId="0">
      <selection activeCell="AC5" sqref="AC5"/>
    </sheetView>
  </sheetViews>
  <sheetFormatPr defaultRowHeight="14.5" x14ac:dyDescent="0.35"/>
  <cols>
    <col min="1" max="1" width="4.81640625" customWidth="1"/>
    <col min="2" max="2" width="37.453125" customWidth="1"/>
    <col min="3" max="3" width="3.08984375" customWidth="1"/>
    <col min="4" max="4" width="4.54296875" customWidth="1"/>
    <col min="5" max="5" width="3.453125" customWidth="1"/>
    <col min="6" max="6" width="3.54296875" customWidth="1"/>
    <col min="7" max="7" width="4.7265625" customWidth="1"/>
    <col min="8" max="8" width="3.81640625" customWidth="1"/>
    <col min="9" max="9" width="3.7265625" customWidth="1"/>
    <col min="10" max="10" width="4.453125" customWidth="1"/>
    <col min="11" max="11" width="3.81640625" customWidth="1"/>
    <col min="12" max="13" width="3.453125" customWidth="1"/>
    <col min="14" max="14" width="3" customWidth="1"/>
    <col min="15" max="15" width="2.7265625" customWidth="1"/>
    <col min="16" max="16" width="3.08984375" customWidth="1"/>
    <col min="17" max="21" width="3.453125" customWidth="1"/>
    <col min="22" max="22" width="2.81640625" customWidth="1"/>
    <col min="23" max="27" width="3.453125" customWidth="1"/>
    <col min="28" max="28" width="3.54296875" customWidth="1"/>
    <col min="29" max="29" width="4" customWidth="1"/>
    <col min="30" max="30" width="5.54296875" customWidth="1"/>
    <col min="31" max="31" width="3.453125" customWidth="1"/>
    <col min="32" max="32" width="2.81640625" customWidth="1"/>
    <col min="33" max="33" width="3.81640625" customWidth="1"/>
    <col min="34" max="34" width="3.26953125" customWidth="1"/>
    <col min="35" max="35" width="4" customWidth="1"/>
    <col min="36" max="39" width="4.08984375" customWidth="1"/>
    <col min="40" max="40" width="5" customWidth="1"/>
    <col min="41" max="41" width="5.81640625" customWidth="1"/>
    <col min="42" max="42" width="9.81640625" customWidth="1"/>
    <col min="43" max="43" width="13.453125" customWidth="1"/>
    <col min="44" max="1025" width="8.6328125" customWidth="1"/>
  </cols>
  <sheetData>
    <row r="1" spans="1:44" ht="92.5" customHeight="1" x14ac:dyDescent="0.35">
      <c r="A1" s="7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3" t="s">
        <v>40</v>
      </c>
      <c r="AP1" s="2"/>
      <c r="AQ1" s="9" t="s">
        <v>41</v>
      </c>
      <c r="AR1" s="10"/>
    </row>
    <row r="2" spans="1:44" x14ac:dyDescent="0.35">
      <c r="A2" s="7" t="s">
        <v>42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3"/>
      <c r="AP2" s="2"/>
      <c r="AQ2" s="10"/>
      <c r="AR2" s="10"/>
    </row>
    <row r="3" spans="1:44" ht="15" customHeight="1" x14ac:dyDescent="0.35">
      <c r="A3" s="11"/>
      <c r="B3" s="11"/>
      <c r="C3" s="12" t="s">
        <v>43</v>
      </c>
      <c r="D3" s="12" t="s">
        <v>43</v>
      </c>
      <c r="E3" s="12" t="s">
        <v>43</v>
      </c>
      <c r="F3" s="12" t="s">
        <v>44</v>
      </c>
      <c r="G3" s="12" t="s">
        <v>44</v>
      </c>
      <c r="H3" s="12" t="s">
        <v>44</v>
      </c>
      <c r="I3" s="13" t="s">
        <v>43</v>
      </c>
      <c r="J3" s="13" t="s">
        <v>43</v>
      </c>
      <c r="K3" s="12" t="s">
        <v>44</v>
      </c>
      <c r="L3" s="12" t="s">
        <v>44</v>
      </c>
      <c r="M3" s="13" t="s">
        <v>43</v>
      </c>
      <c r="N3" s="12" t="s">
        <v>44</v>
      </c>
      <c r="O3" s="12" t="s">
        <v>44</v>
      </c>
      <c r="P3" s="13" t="s">
        <v>43</v>
      </c>
      <c r="Q3" s="12" t="s">
        <v>44</v>
      </c>
      <c r="R3" s="12" t="s">
        <v>44</v>
      </c>
      <c r="S3" s="13" t="s">
        <v>43</v>
      </c>
      <c r="T3" s="12" t="s">
        <v>44</v>
      </c>
      <c r="U3" s="12" t="s">
        <v>44</v>
      </c>
      <c r="V3" s="13" t="s">
        <v>43</v>
      </c>
      <c r="W3" s="12" t="s">
        <v>44</v>
      </c>
      <c r="X3" s="12" t="s">
        <v>44</v>
      </c>
      <c r="Y3" s="13" t="s">
        <v>43</v>
      </c>
      <c r="Z3" s="12" t="s">
        <v>44</v>
      </c>
      <c r="AA3" s="12" t="s">
        <v>44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8"/>
      <c r="AP3" s="2"/>
      <c r="AQ3" s="10"/>
      <c r="AR3" s="10"/>
    </row>
    <row r="4" spans="1:44" ht="15" x14ac:dyDescent="0.35">
      <c r="A4" s="14"/>
      <c r="B4" s="15"/>
      <c r="C4" s="16">
        <v>1</v>
      </c>
      <c r="D4" s="17">
        <f t="shared" ref="D4:AA4" si="0">C4+1</f>
        <v>2</v>
      </c>
      <c r="E4" s="17">
        <f t="shared" si="0"/>
        <v>3</v>
      </c>
      <c r="F4" s="17">
        <f t="shared" si="0"/>
        <v>4</v>
      </c>
      <c r="G4" s="17">
        <f t="shared" si="0"/>
        <v>5</v>
      </c>
      <c r="H4" s="17">
        <f t="shared" si="0"/>
        <v>6</v>
      </c>
      <c r="I4" s="17">
        <f t="shared" si="0"/>
        <v>7</v>
      </c>
      <c r="J4" s="17">
        <f t="shared" si="0"/>
        <v>8</v>
      </c>
      <c r="K4" s="17">
        <f t="shared" si="0"/>
        <v>9</v>
      </c>
      <c r="L4" s="17">
        <f t="shared" si="0"/>
        <v>10</v>
      </c>
      <c r="M4" s="17">
        <f t="shared" si="0"/>
        <v>11</v>
      </c>
      <c r="N4" s="17">
        <f t="shared" si="0"/>
        <v>12</v>
      </c>
      <c r="O4" s="17">
        <f t="shared" si="0"/>
        <v>13</v>
      </c>
      <c r="P4" s="17">
        <f t="shared" si="0"/>
        <v>14</v>
      </c>
      <c r="Q4" s="17">
        <f t="shared" si="0"/>
        <v>15</v>
      </c>
      <c r="R4" s="17">
        <f t="shared" si="0"/>
        <v>16</v>
      </c>
      <c r="S4" s="17">
        <f t="shared" si="0"/>
        <v>17</v>
      </c>
      <c r="T4" s="17">
        <f t="shared" si="0"/>
        <v>18</v>
      </c>
      <c r="U4" s="17">
        <f t="shared" si="0"/>
        <v>19</v>
      </c>
      <c r="V4" s="17">
        <f t="shared" si="0"/>
        <v>20</v>
      </c>
      <c r="W4" s="17">
        <f t="shared" si="0"/>
        <v>21</v>
      </c>
      <c r="X4" s="17">
        <f t="shared" si="0"/>
        <v>22</v>
      </c>
      <c r="Y4" s="17">
        <f t="shared" si="0"/>
        <v>23</v>
      </c>
      <c r="Z4" s="17">
        <f t="shared" si="0"/>
        <v>24</v>
      </c>
      <c r="AA4" s="17">
        <f t="shared" si="0"/>
        <v>25</v>
      </c>
      <c r="AB4" s="18"/>
      <c r="AC4" s="18">
        <v>3</v>
      </c>
      <c r="AD4" s="18">
        <v>1</v>
      </c>
      <c r="AE4" s="18" t="s">
        <v>45</v>
      </c>
      <c r="AF4" s="18" t="s">
        <v>45</v>
      </c>
      <c r="AG4" s="18" t="s">
        <v>45</v>
      </c>
      <c r="AH4" s="18" t="s">
        <v>45</v>
      </c>
      <c r="AI4" s="18" t="s">
        <v>45</v>
      </c>
      <c r="AJ4" s="18" t="s">
        <v>45</v>
      </c>
      <c r="AK4" s="18"/>
      <c r="AL4" s="18"/>
      <c r="AM4" s="18"/>
      <c r="AN4" s="18" t="s">
        <v>45</v>
      </c>
      <c r="AO4" s="18"/>
      <c r="AP4" s="19"/>
      <c r="AQ4" s="10"/>
      <c r="AR4" s="10"/>
    </row>
    <row r="5" spans="1:44" ht="23.15" customHeight="1" x14ac:dyDescent="0.35">
      <c r="A5" s="41">
        <v>1</v>
      </c>
      <c r="B5" s="37" t="s">
        <v>109</v>
      </c>
      <c r="C5" s="57" t="s">
        <v>47</v>
      </c>
      <c r="D5" s="57" t="s">
        <v>47</v>
      </c>
      <c r="E5" s="58">
        <v>1</v>
      </c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0">
        <f t="shared" ref="AB5:AB25" si="1">COUNTIF(C5:Q5,"Н")</f>
        <v>2</v>
      </c>
      <c r="AC5" s="25">
        <f t="shared" ref="AC5:AC25" si="2">0.25*(AC$4-AB5)</f>
        <v>0.25</v>
      </c>
      <c r="AD5" s="25">
        <f t="shared" ref="AD5:AD25" si="3">$AD$3*(SUM(C5:Q5)/5)</f>
        <v>0</v>
      </c>
      <c r="AE5" s="20"/>
      <c r="AF5" s="20"/>
      <c r="AG5" s="20"/>
      <c r="AH5" s="20"/>
      <c r="AI5" s="20"/>
      <c r="AJ5" s="20"/>
      <c r="AK5" s="20"/>
      <c r="AL5" s="20"/>
      <c r="AM5" s="20"/>
      <c r="AN5" s="26"/>
      <c r="AO5" s="26">
        <f t="shared" ref="AO5:AO25" si="4">SUM(AC5:AN5)</f>
        <v>0.25</v>
      </c>
      <c r="AP5" s="26"/>
      <c r="AQ5" s="27"/>
      <c r="AR5" s="28"/>
    </row>
    <row r="6" spans="1:44" ht="15.5" x14ac:dyDescent="0.35">
      <c r="A6" s="41">
        <f t="shared" ref="A6:A25" si="5">A5+1</f>
        <v>2</v>
      </c>
      <c r="B6" s="37" t="s">
        <v>110</v>
      </c>
      <c r="C6" s="57"/>
      <c r="D6" s="57"/>
      <c r="E6" s="56" t="s">
        <v>47</v>
      </c>
      <c r="F6" s="31"/>
      <c r="G6" s="31"/>
      <c r="H6" s="31"/>
      <c r="I6" s="31"/>
      <c r="J6" s="31"/>
      <c r="K6" s="31"/>
      <c r="L6" s="31"/>
      <c r="M6" s="31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0">
        <f t="shared" si="1"/>
        <v>1</v>
      </c>
      <c r="AC6" s="25">
        <f t="shared" si="2"/>
        <v>0.5</v>
      </c>
      <c r="AD6" s="25">
        <f t="shared" si="3"/>
        <v>0</v>
      </c>
      <c r="AE6" s="20"/>
      <c r="AF6" s="20"/>
      <c r="AG6" s="20"/>
      <c r="AH6" s="20"/>
      <c r="AI6" s="20"/>
      <c r="AJ6" s="20"/>
      <c r="AK6" s="20"/>
      <c r="AL6" s="20"/>
      <c r="AM6" s="20"/>
      <c r="AN6" s="26"/>
      <c r="AO6" s="26">
        <f t="shared" si="4"/>
        <v>0.5</v>
      </c>
      <c r="AP6" s="26"/>
      <c r="AQ6" s="27"/>
      <c r="AR6" s="28"/>
    </row>
    <row r="7" spans="1:44" ht="19" customHeight="1" x14ac:dyDescent="0.35">
      <c r="A7" s="41">
        <f t="shared" si="5"/>
        <v>3</v>
      </c>
      <c r="B7" s="37" t="s">
        <v>111</v>
      </c>
      <c r="C7" s="57"/>
      <c r="D7" s="57"/>
      <c r="E7" s="58">
        <v>1</v>
      </c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0">
        <f t="shared" si="1"/>
        <v>0</v>
      </c>
      <c r="AC7" s="25">
        <f t="shared" si="2"/>
        <v>0.75</v>
      </c>
      <c r="AD7" s="25">
        <f t="shared" si="3"/>
        <v>0</v>
      </c>
      <c r="AE7" s="20"/>
      <c r="AF7" s="20"/>
      <c r="AG7" s="20"/>
      <c r="AH7" s="20"/>
      <c r="AI7" s="20"/>
      <c r="AJ7" s="20"/>
      <c r="AK7" s="20"/>
      <c r="AL7" s="20"/>
      <c r="AM7" s="20"/>
      <c r="AN7" s="26"/>
      <c r="AO7" s="26">
        <f t="shared" si="4"/>
        <v>0.75</v>
      </c>
      <c r="AP7" s="26"/>
      <c r="AQ7" s="27"/>
      <c r="AR7" s="28"/>
    </row>
    <row r="8" spans="1:44" ht="15.5" x14ac:dyDescent="0.35">
      <c r="A8" s="41">
        <f t="shared" si="5"/>
        <v>4</v>
      </c>
      <c r="B8" s="37" t="s">
        <v>112</v>
      </c>
      <c r="C8" s="57"/>
      <c r="D8" s="57"/>
      <c r="E8" s="58">
        <v>1</v>
      </c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0">
        <f t="shared" si="1"/>
        <v>0</v>
      </c>
      <c r="AC8" s="25">
        <f t="shared" si="2"/>
        <v>0.75</v>
      </c>
      <c r="AD8" s="25">
        <f t="shared" si="3"/>
        <v>0</v>
      </c>
      <c r="AE8" s="20"/>
      <c r="AF8" s="20"/>
      <c r="AG8" s="20"/>
      <c r="AH8" s="20"/>
      <c r="AI8" s="20"/>
      <c r="AJ8" s="20"/>
      <c r="AK8" s="20"/>
      <c r="AL8" s="20"/>
      <c r="AM8" s="20"/>
      <c r="AN8" s="26"/>
      <c r="AO8" s="26">
        <f t="shared" si="4"/>
        <v>0.75</v>
      </c>
      <c r="AP8" s="26"/>
      <c r="AQ8" s="27"/>
      <c r="AR8" s="28"/>
    </row>
    <row r="9" spans="1:44" ht="15.5" x14ac:dyDescent="0.35">
      <c r="A9" s="41">
        <f t="shared" si="5"/>
        <v>5</v>
      </c>
      <c r="B9" s="37" t="s">
        <v>113</v>
      </c>
      <c r="C9" s="57" t="s">
        <v>47</v>
      </c>
      <c r="D9" s="57" t="s">
        <v>47</v>
      </c>
      <c r="E9" s="59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0">
        <f t="shared" si="1"/>
        <v>2</v>
      </c>
      <c r="AC9" s="25">
        <f t="shared" si="2"/>
        <v>0.25</v>
      </c>
      <c r="AD9" s="25">
        <f t="shared" si="3"/>
        <v>0</v>
      </c>
      <c r="AE9" s="20"/>
      <c r="AF9" s="20"/>
      <c r="AG9" s="20"/>
      <c r="AH9" s="20"/>
      <c r="AI9" s="20"/>
      <c r="AJ9" s="20"/>
      <c r="AK9" s="20"/>
      <c r="AL9" s="20"/>
      <c r="AM9" s="20"/>
      <c r="AN9" s="26"/>
      <c r="AO9" s="26">
        <f t="shared" si="4"/>
        <v>0.25</v>
      </c>
      <c r="AP9" s="26"/>
      <c r="AQ9" s="27"/>
      <c r="AR9" s="28"/>
    </row>
    <row r="10" spans="1:44" ht="15.5" x14ac:dyDescent="0.35">
      <c r="A10" s="41">
        <f t="shared" si="5"/>
        <v>6</v>
      </c>
      <c r="B10" s="37" t="s">
        <v>114</v>
      </c>
      <c r="C10" s="57"/>
      <c r="D10" s="57"/>
      <c r="E10" s="58">
        <v>1</v>
      </c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0">
        <f t="shared" si="1"/>
        <v>0</v>
      </c>
      <c r="AC10" s="25">
        <f t="shared" si="2"/>
        <v>0.75</v>
      </c>
      <c r="AD10" s="25">
        <f t="shared" si="3"/>
        <v>0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6"/>
      <c r="AO10" s="26">
        <f t="shared" si="4"/>
        <v>0.75</v>
      </c>
      <c r="AP10" s="26"/>
      <c r="AQ10" s="27"/>
      <c r="AR10" s="28"/>
    </row>
    <row r="11" spans="1:44" ht="15.5" x14ac:dyDescent="0.35">
      <c r="A11" s="41">
        <f t="shared" si="5"/>
        <v>7</v>
      </c>
      <c r="B11" s="40" t="s">
        <v>115</v>
      </c>
      <c r="C11" s="57" t="s">
        <v>99</v>
      </c>
      <c r="D11" s="56" t="s">
        <v>99</v>
      </c>
      <c r="E11" s="58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0">
        <f t="shared" si="1"/>
        <v>0</v>
      </c>
      <c r="AC11" s="25">
        <f t="shared" si="2"/>
        <v>0.75</v>
      </c>
      <c r="AD11" s="25">
        <f t="shared" si="3"/>
        <v>0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6"/>
      <c r="AO11" s="26">
        <f t="shared" si="4"/>
        <v>0.75</v>
      </c>
      <c r="AP11" s="26"/>
      <c r="AQ11" s="27"/>
      <c r="AR11" s="28"/>
    </row>
    <row r="12" spans="1:44" ht="16.5" customHeight="1" x14ac:dyDescent="0.35">
      <c r="A12" s="41">
        <f t="shared" si="5"/>
        <v>8</v>
      </c>
      <c r="B12" s="37" t="s">
        <v>116</v>
      </c>
      <c r="C12" s="57" t="s">
        <v>47</v>
      </c>
      <c r="D12" s="57" t="s">
        <v>47</v>
      </c>
      <c r="E12" s="58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0">
        <f t="shared" si="1"/>
        <v>2</v>
      </c>
      <c r="AC12" s="25">
        <f t="shared" si="2"/>
        <v>0.25</v>
      </c>
      <c r="AD12" s="25">
        <f t="shared" si="3"/>
        <v>0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6"/>
      <c r="AO12" s="26">
        <f t="shared" si="4"/>
        <v>0.25</v>
      </c>
      <c r="AP12" s="26"/>
      <c r="AQ12" s="33"/>
      <c r="AR12" s="28"/>
    </row>
    <row r="13" spans="1:44" ht="15.5" x14ac:dyDescent="0.35">
      <c r="A13" s="41">
        <f t="shared" si="5"/>
        <v>9</v>
      </c>
      <c r="B13" s="37" t="s">
        <v>117</v>
      </c>
      <c r="C13" s="57"/>
      <c r="D13" s="57"/>
      <c r="E13" s="59">
        <v>1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0">
        <f t="shared" si="1"/>
        <v>0</v>
      </c>
      <c r="AC13" s="25">
        <f t="shared" si="2"/>
        <v>0.75</v>
      </c>
      <c r="AD13" s="25">
        <f t="shared" si="3"/>
        <v>0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6"/>
      <c r="AO13" s="26">
        <f t="shared" si="4"/>
        <v>0.75</v>
      </c>
      <c r="AP13" s="26"/>
      <c r="AQ13" s="33"/>
      <c r="AR13" s="28"/>
    </row>
    <row r="14" spans="1:44" ht="15.5" x14ac:dyDescent="0.35">
      <c r="A14" s="41">
        <f t="shared" si="5"/>
        <v>10</v>
      </c>
      <c r="B14" s="37" t="s">
        <v>118</v>
      </c>
      <c r="C14" s="57" t="s">
        <v>47</v>
      </c>
      <c r="D14" s="57" t="s">
        <v>47</v>
      </c>
      <c r="E14" s="58">
        <v>1</v>
      </c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0">
        <f t="shared" si="1"/>
        <v>2</v>
      </c>
      <c r="AC14" s="25">
        <f t="shared" si="2"/>
        <v>0.25</v>
      </c>
      <c r="AD14" s="25">
        <f t="shared" si="3"/>
        <v>0</v>
      </c>
      <c r="AE14" s="20"/>
      <c r="AF14" s="20"/>
      <c r="AG14" s="20"/>
      <c r="AH14" s="20"/>
      <c r="AI14" s="20"/>
      <c r="AJ14" s="20"/>
      <c r="AK14" s="20"/>
      <c r="AL14" s="20"/>
      <c r="AM14" s="20"/>
      <c r="AN14" s="26"/>
      <c r="AO14" s="26">
        <f t="shared" si="4"/>
        <v>0.25</v>
      </c>
      <c r="AP14" s="26"/>
      <c r="AQ14" s="27"/>
      <c r="AR14" s="28"/>
    </row>
    <row r="15" spans="1:44" ht="15.5" x14ac:dyDescent="0.35">
      <c r="A15" s="41">
        <f t="shared" si="5"/>
        <v>11</v>
      </c>
      <c r="B15" s="37" t="s">
        <v>119</v>
      </c>
      <c r="C15" s="57" t="s">
        <v>47</v>
      </c>
      <c r="D15" s="57" t="s">
        <v>47</v>
      </c>
      <c r="E15" s="59">
        <v>1</v>
      </c>
      <c r="F15" s="31"/>
      <c r="G15" s="31"/>
      <c r="H15" s="31"/>
      <c r="I15" s="31"/>
      <c r="J15" s="31"/>
      <c r="K15" s="31"/>
      <c r="L15" s="31"/>
      <c r="M15" s="31"/>
      <c r="N15" s="31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0">
        <f t="shared" si="1"/>
        <v>2</v>
      </c>
      <c r="AC15" s="25">
        <f t="shared" si="2"/>
        <v>0.25</v>
      </c>
      <c r="AD15" s="25">
        <f t="shared" si="3"/>
        <v>0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6"/>
      <c r="AO15" s="26">
        <f t="shared" si="4"/>
        <v>0.25</v>
      </c>
      <c r="AP15" s="26"/>
      <c r="AQ15" s="27"/>
      <c r="AR15" s="28"/>
    </row>
    <row r="16" spans="1:44" ht="15.5" x14ac:dyDescent="0.35">
      <c r="A16" s="41">
        <f t="shared" si="5"/>
        <v>12</v>
      </c>
      <c r="B16" s="37" t="s">
        <v>120</v>
      </c>
      <c r="C16" s="57"/>
      <c r="D16" s="57"/>
      <c r="E16" s="58">
        <v>1</v>
      </c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0">
        <f t="shared" si="1"/>
        <v>0</v>
      </c>
      <c r="AC16" s="25">
        <f t="shared" si="2"/>
        <v>0.75</v>
      </c>
      <c r="AD16" s="25">
        <f t="shared" si="3"/>
        <v>0</v>
      </c>
      <c r="AE16" s="20"/>
      <c r="AF16" s="20"/>
      <c r="AG16" s="20"/>
      <c r="AH16" s="20"/>
      <c r="AI16" s="20"/>
      <c r="AJ16" s="20"/>
      <c r="AK16" s="20"/>
      <c r="AL16" s="20"/>
      <c r="AM16" s="20"/>
      <c r="AN16" s="26"/>
      <c r="AO16" s="26">
        <f t="shared" si="4"/>
        <v>0.75</v>
      </c>
      <c r="AP16" s="26"/>
      <c r="AQ16" s="27"/>
      <c r="AR16" s="28"/>
    </row>
    <row r="17" spans="1:44" ht="15.5" x14ac:dyDescent="0.35">
      <c r="A17" s="41">
        <f t="shared" si="5"/>
        <v>13</v>
      </c>
      <c r="B17" s="37" t="s">
        <v>121</v>
      </c>
      <c r="C17" s="57"/>
      <c r="D17" s="57"/>
      <c r="E17" s="59">
        <v>1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0">
        <f t="shared" si="1"/>
        <v>0</v>
      </c>
      <c r="AC17" s="25">
        <f t="shared" si="2"/>
        <v>0.75</v>
      </c>
      <c r="AD17" s="25">
        <f t="shared" si="3"/>
        <v>0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6"/>
      <c r="AO17" s="26">
        <f t="shared" si="4"/>
        <v>0.75</v>
      </c>
      <c r="AP17" s="26"/>
      <c r="AQ17" s="27"/>
      <c r="AR17" s="28"/>
    </row>
    <row r="18" spans="1:44" ht="15.5" x14ac:dyDescent="0.35">
      <c r="A18" s="41">
        <f t="shared" si="5"/>
        <v>14</v>
      </c>
      <c r="B18" s="37" t="s">
        <v>122</v>
      </c>
      <c r="C18" s="57"/>
      <c r="D18" s="57"/>
      <c r="E18" s="58"/>
      <c r="F18" s="23"/>
      <c r="G18" s="30"/>
      <c r="H18" s="3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0">
        <f t="shared" si="1"/>
        <v>0</v>
      </c>
      <c r="AC18" s="25">
        <f t="shared" si="2"/>
        <v>0.75</v>
      </c>
      <c r="AD18" s="25">
        <f t="shared" si="3"/>
        <v>0</v>
      </c>
      <c r="AE18" s="20"/>
      <c r="AF18" s="20"/>
      <c r="AG18" s="20"/>
      <c r="AH18" s="20"/>
      <c r="AI18" s="20"/>
      <c r="AJ18" s="20"/>
      <c r="AK18" s="20"/>
      <c r="AL18" s="20"/>
      <c r="AM18" s="20"/>
      <c r="AN18" s="26"/>
      <c r="AO18" s="26">
        <f t="shared" si="4"/>
        <v>0.75</v>
      </c>
      <c r="AP18" s="26"/>
      <c r="AQ18" s="27"/>
      <c r="AR18" s="28"/>
    </row>
    <row r="19" spans="1:44" ht="15.5" x14ac:dyDescent="0.35">
      <c r="A19" s="41">
        <f t="shared" si="5"/>
        <v>15</v>
      </c>
      <c r="B19" s="37" t="s">
        <v>123</v>
      </c>
      <c r="C19" s="57"/>
      <c r="D19" s="57"/>
      <c r="E19" s="58">
        <v>1</v>
      </c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0">
        <f t="shared" si="1"/>
        <v>0</v>
      </c>
      <c r="AC19" s="25">
        <f t="shared" si="2"/>
        <v>0.75</v>
      </c>
      <c r="AD19" s="25">
        <f t="shared" si="3"/>
        <v>0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6"/>
      <c r="AO19" s="26">
        <f t="shared" si="4"/>
        <v>0.75</v>
      </c>
      <c r="AP19" s="26"/>
      <c r="AQ19" s="27"/>
      <c r="AR19" s="28"/>
    </row>
    <row r="20" spans="1:44" ht="15.5" x14ac:dyDescent="0.35">
      <c r="A20" s="41">
        <f t="shared" si="5"/>
        <v>16</v>
      </c>
      <c r="B20" s="37" t="s">
        <v>124</v>
      </c>
      <c r="C20" s="57"/>
      <c r="D20" s="57"/>
      <c r="E20" s="58">
        <v>1</v>
      </c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0">
        <f t="shared" si="1"/>
        <v>0</v>
      </c>
      <c r="AC20" s="25">
        <f t="shared" si="2"/>
        <v>0.75</v>
      </c>
      <c r="AD20" s="25">
        <f t="shared" si="3"/>
        <v>0</v>
      </c>
      <c r="AE20" s="20"/>
      <c r="AF20" s="20"/>
      <c r="AG20" s="20"/>
      <c r="AH20" s="20"/>
      <c r="AI20" s="20"/>
      <c r="AJ20" s="20"/>
      <c r="AK20" s="20"/>
      <c r="AL20" s="20"/>
      <c r="AM20" s="20"/>
      <c r="AN20" s="26"/>
      <c r="AO20" s="26">
        <f t="shared" si="4"/>
        <v>0.75</v>
      </c>
      <c r="AP20" s="26"/>
      <c r="AQ20" s="27"/>
      <c r="AR20" s="28"/>
    </row>
    <row r="21" spans="1:44" ht="20.5" customHeight="1" x14ac:dyDescent="0.35">
      <c r="A21" s="41">
        <f t="shared" si="5"/>
        <v>17</v>
      </c>
      <c r="B21" s="37" t="s">
        <v>125</v>
      </c>
      <c r="C21" s="57" t="s">
        <v>47</v>
      </c>
      <c r="D21" s="57" t="s">
        <v>47</v>
      </c>
      <c r="E21" s="58">
        <v>1</v>
      </c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0">
        <f t="shared" si="1"/>
        <v>2</v>
      </c>
      <c r="AC21" s="25">
        <f t="shared" si="2"/>
        <v>0.25</v>
      </c>
      <c r="AD21" s="25">
        <f t="shared" si="3"/>
        <v>0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6"/>
      <c r="AO21" s="26">
        <f t="shared" si="4"/>
        <v>0.25</v>
      </c>
      <c r="AP21" s="26"/>
      <c r="AQ21" s="27"/>
      <c r="AR21" s="28"/>
    </row>
    <row r="22" spans="1:44" ht="15.5" x14ac:dyDescent="0.35">
      <c r="A22" s="41">
        <f t="shared" si="5"/>
        <v>18</v>
      </c>
      <c r="B22" s="37" t="s">
        <v>126</v>
      </c>
      <c r="C22" s="57" t="s">
        <v>47</v>
      </c>
      <c r="D22" s="57" t="s">
        <v>47</v>
      </c>
      <c r="E22" s="59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0">
        <f t="shared" si="1"/>
        <v>2</v>
      </c>
      <c r="AC22" s="25">
        <f t="shared" si="2"/>
        <v>0.25</v>
      </c>
      <c r="AD22" s="25">
        <f t="shared" si="3"/>
        <v>0</v>
      </c>
      <c r="AE22" s="20"/>
      <c r="AF22" s="20"/>
      <c r="AG22" s="20"/>
      <c r="AH22" s="20"/>
      <c r="AI22" s="20"/>
      <c r="AJ22" s="20"/>
      <c r="AK22" s="20"/>
      <c r="AL22" s="20"/>
      <c r="AM22" s="20"/>
      <c r="AN22" s="26"/>
      <c r="AO22" s="26">
        <f t="shared" si="4"/>
        <v>0.25</v>
      </c>
      <c r="AP22" s="26"/>
      <c r="AQ22" s="27"/>
      <c r="AR22" s="28"/>
    </row>
    <row r="23" spans="1:44" ht="15.5" x14ac:dyDescent="0.35">
      <c r="A23" s="41">
        <f t="shared" si="5"/>
        <v>19</v>
      </c>
      <c r="B23" s="37" t="s">
        <v>127</v>
      </c>
      <c r="C23" s="57"/>
      <c r="D23" s="57"/>
      <c r="E23" s="58">
        <v>1</v>
      </c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0">
        <f t="shared" si="1"/>
        <v>0</v>
      </c>
      <c r="AC23" s="25">
        <f t="shared" si="2"/>
        <v>0.75</v>
      </c>
      <c r="AD23" s="25">
        <f t="shared" si="3"/>
        <v>0</v>
      </c>
      <c r="AE23" s="20"/>
      <c r="AF23" s="20"/>
      <c r="AG23" s="20"/>
      <c r="AH23" s="20"/>
      <c r="AI23" s="20"/>
      <c r="AJ23" s="20"/>
      <c r="AK23" s="20"/>
      <c r="AL23" s="20"/>
      <c r="AM23" s="20"/>
      <c r="AN23" s="26"/>
      <c r="AO23" s="26">
        <f t="shared" si="4"/>
        <v>0.75</v>
      </c>
      <c r="AP23" s="26"/>
      <c r="AQ23" s="27"/>
      <c r="AR23" s="28"/>
    </row>
    <row r="24" spans="1:44" ht="15.5" x14ac:dyDescent="0.35">
      <c r="A24" s="41">
        <f t="shared" si="5"/>
        <v>20</v>
      </c>
      <c r="B24" s="37" t="s">
        <v>128</v>
      </c>
      <c r="C24" s="57"/>
      <c r="D24" s="57"/>
      <c r="E24" s="58">
        <v>1</v>
      </c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0">
        <f t="shared" si="1"/>
        <v>0</v>
      </c>
      <c r="AC24" s="25">
        <f t="shared" si="2"/>
        <v>0.75</v>
      </c>
      <c r="AD24" s="25">
        <f t="shared" si="3"/>
        <v>0</v>
      </c>
      <c r="AE24" s="20"/>
      <c r="AF24" s="20"/>
      <c r="AG24" s="20"/>
      <c r="AH24" s="20"/>
      <c r="AI24" s="20"/>
      <c r="AJ24" s="20"/>
      <c r="AK24" s="20"/>
      <c r="AL24" s="20"/>
      <c r="AM24" s="20"/>
      <c r="AN24" s="26"/>
      <c r="AO24" s="26">
        <f t="shared" si="4"/>
        <v>0.75</v>
      </c>
      <c r="AP24" s="26"/>
      <c r="AQ24" s="27"/>
      <c r="AR24" s="28"/>
    </row>
    <row r="25" spans="1:44" ht="15.5" x14ac:dyDescent="0.35">
      <c r="A25" s="41">
        <f t="shared" si="5"/>
        <v>21</v>
      </c>
      <c r="B25" s="37" t="s">
        <v>129</v>
      </c>
      <c r="C25" s="60" t="s">
        <v>99</v>
      </c>
      <c r="D25" s="56" t="s">
        <v>99</v>
      </c>
      <c r="E25" s="5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0">
        <f t="shared" si="1"/>
        <v>0</v>
      </c>
      <c r="AC25" s="25">
        <f t="shared" si="2"/>
        <v>0.75</v>
      </c>
      <c r="AD25" s="25">
        <f t="shared" si="3"/>
        <v>0</v>
      </c>
      <c r="AE25" s="20"/>
      <c r="AF25" s="20"/>
      <c r="AG25" s="20"/>
      <c r="AH25" s="20"/>
      <c r="AI25" s="20"/>
      <c r="AJ25" s="20"/>
      <c r="AK25" s="20"/>
      <c r="AL25" s="20"/>
      <c r="AM25" s="20"/>
      <c r="AN25" s="26"/>
      <c r="AO25" s="26">
        <f t="shared" si="4"/>
        <v>0.75</v>
      </c>
      <c r="AP25" s="26"/>
      <c r="AQ25" s="27"/>
      <c r="AR25" s="28"/>
    </row>
  </sheetData>
  <mergeCells count="41">
    <mergeCell ref="AP1:AP3"/>
    <mergeCell ref="AK1:AK2"/>
    <mergeCell ref="AL1:AL2"/>
    <mergeCell ref="AM1:AM2"/>
    <mergeCell ref="AN1:AN2"/>
    <mergeCell ref="AO1:AO2"/>
    <mergeCell ref="AF1:AF2"/>
    <mergeCell ref="AG1:AG2"/>
    <mergeCell ref="AH1:AH2"/>
    <mergeCell ref="AI1:AI2"/>
    <mergeCell ref="AJ1:AJ2"/>
    <mergeCell ref="AA1:AA2"/>
    <mergeCell ref="AB1:AB2"/>
    <mergeCell ref="AC1:AC2"/>
    <mergeCell ref="AD1:AD2"/>
    <mergeCell ref="AE1:AE2"/>
    <mergeCell ref="V1:V2"/>
    <mergeCell ref="W1:W2"/>
    <mergeCell ref="X1:X2"/>
    <mergeCell ref="Y1:Y2"/>
    <mergeCell ref="Z1:Z2"/>
    <mergeCell ref="Q1:Q2"/>
    <mergeCell ref="R1:R2"/>
    <mergeCell ref="S1:S2"/>
    <mergeCell ref="T1:T2"/>
    <mergeCell ref="U1:U2"/>
    <mergeCell ref="L1:L2"/>
    <mergeCell ref="M1:M2"/>
    <mergeCell ref="N1:N2"/>
    <mergeCell ref="O1:O2"/>
    <mergeCell ref="P1:P2"/>
    <mergeCell ref="G1:G2"/>
    <mergeCell ref="H1:H2"/>
    <mergeCell ref="I1:I2"/>
    <mergeCell ref="J1:J2"/>
    <mergeCell ref="K1:K2"/>
    <mergeCell ref="B1:B2"/>
    <mergeCell ref="C1:C2"/>
    <mergeCell ref="D1:D2"/>
    <mergeCell ref="E1:E2"/>
    <mergeCell ref="F1:F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zoomScaleNormal="100" workbookViewId="0">
      <selection activeCell="AC5" sqref="AC5"/>
    </sheetView>
  </sheetViews>
  <sheetFormatPr defaultRowHeight="14.5" x14ac:dyDescent="0.35"/>
  <cols>
    <col min="1" max="1" width="4.81640625" customWidth="1"/>
    <col min="2" max="2" width="37.453125" customWidth="1"/>
    <col min="3" max="3" width="3.453125" customWidth="1"/>
    <col min="4" max="4" width="4.54296875" customWidth="1"/>
    <col min="5" max="5" width="3.453125" customWidth="1"/>
    <col min="6" max="6" width="3.54296875" customWidth="1"/>
    <col min="7" max="7" width="4.7265625" customWidth="1"/>
    <col min="8" max="8" width="3.81640625" customWidth="1"/>
    <col min="9" max="9" width="3.7265625" customWidth="1"/>
    <col min="10" max="10" width="3.453125" customWidth="1"/>
    <col min="11" max="11" width="3.81640625" customWidth="1"/>
    <col min="12" max="13" width="3.453125" customWidth="1"/>
    <col min="14" max="14" width="3" customWidth="1"/>
    <col min="15" max="15" width="2.7265625" customWidth="1"/>
    <col min="16" max="16" width="3.08984375" customWidth="1"/>
    <col min="17" max="21" width="3.453125" customWidth="1"/>
    <col min="22" max="22" width="2.81640625" customWidth="1"/>
    <col min="23" max="27" width="3.453125" customWidth="1"/>
    <col min="28" max="28" width="3.54296875" customWidth="1"/>
    <col min="29" max="29" width="4" customWidth="1"/>
    <col min="30" max="30" width="5.54296875" customWidth="1"/>
    <col min="31" max="31" width="3.453125" customWidth="1"/>
    <col min="32" max="32" width="2.81640625" customWidth="1"/>
    <col min="33" max="33" width="3.81640625" customWidth="1"/>
    <col min="34" max="34" width="3.26953125" customWidth="1"/>
    <col min="35" max="39" width="4" customWidth="1"/>
    <col min="40" max="40" width="4.08984375" customWidth="1"/>
    <col min="41" max="41" width="5" customWidth="1"/>
    <col min="42" max="43" width="5.81640625" customWidth="1"/>
    <col min="44" max="44" width="9.81640625" customWidth="1"/>
    <col min="45" max="45" width="13.453125" customWidth="1"/>
    <col min="46" max="1025" width="8.6328125" customWidth="1"/>
  </cols>
  <sheetData>
    <row r="1" spans="1:46" ht="92.5" customHeight="1" x14ac:dyDescent="0.35">
      <c r="A1" s="7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3" t="s">
        <v>40</v>
      </c>
      <c r="AP1" s="2"/>
      <c r="AQ1" s="8"/>
      <c r="AR1" s="2"/>
      <c r="AS1" s="9" t="s">
        <v>41</v>
      </c>
      <c r="AT1" s="10"/>
    </row>
    <row r="2" spans="1:46" x14ac:dyDescent="0.35">
      <c r="A2" s="7" t="s">
        <v>42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3"/>
      <c r="AP2" s="2"/>
      <c r="AQ2" s="8"/>
      <c r="AR2" s="2"/>
      <c r="AS2" s="10"/>
      <c r="AT2" s="10"/>
    </row>
    <row r="3" spans="1:46" ht="15" customHeight="1" x14ac:dyDescent="0.35">
      <c r="A3" s="11"/>
      <c r="B3" s="11"/>
      <c r="C3" s="12" t="s">
        <v>43</v>
      </c>
      <c r="D3" s="12" t="s">
        <v>43</v>
      </c>
      <c r="E3" s="12" t="s">
        <v>43</v>
      </c>
      <c r="F3" s="12" t="s">
        <v>44</v>
      </c>
      <c r="G3" s="12" t="s">
        <v>44</v>
      </c>
      <c r="H3" s="12" t="s">
        <v>44</v>
      </c>
      <c r="I3" s="13" t="s">
        <v>43</v>
      </c>
      <c r="J3" s="13" t="s">
        <v>43</v>
      </c>
      <c r="K3" s="12" t="s">
        <v>44</v>
      </c>
      <c r="L3" s="12" t="s">
        <v>44</v>
      </c>
      <c r="M3" s="13" t="s">
        <v>43</v>
      </c>
      <c r="N3" s="12" t="s">
        <v>44</v>
      </c>
      <c r="O3" s="12" t="s">
        <v>44</v>
      </c>
      <c r="P3" s="13" t="s">
        <v>43</v>
      </c>
      <c r="Q3" s="12" t="s">
        <v>44</v>
      </c>
      <c r="R3" s="12" t="s">
        <v>44</v>
      </c>
      <c r="S3" s="13" t="s">
        <v>43</v>
      </c>
      <c r="T3" s="12" t="s">
        <v>44</v>
      </c>
      <c r="U3" s="12" t="s">
        <v>44</v>
      </c>
      <c r="V3" s="13" t="s">
        <v>43</v>
      </c>
      <c r="W3" s="12" t="s">
        <v>44</v>
      </c>
      <c r="X3" s="12" t="s">
        <v>44</v>
      </c>
      <c r="Y3" s="13" t="s">
        <v>43</v>
      </c>
      <c r="Z3" s="12" t="s">
        <v>44</v>
      </c>
      <c r="AA3" s="12" t="s">
        <v>44</v>
      </c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2"/>
      <c r="AQ3" s="8"/>
      <c r="AR3" s="2"/>
      <c r="AS3" s="10"/>
      <c r="AT3" s="10"/>
    </row>
    <row r="4" spans="1:46" ht="15" x14ac:dyDescent="0.35">
      <c r="A4" s="14"/>
      <c r="B4" s="15"/>
      <c r="C4" s="16">
        <v>1</v>
      </c>
      <c r="D4" s="17">
        <f t="shared" ref="D4:AA4" si="0">C4+1</f>
        <v>2</v>
      </c>
      <c r="E4" s="17">
        <f t="shared" si="0"/>
        <v>3</v>
      </c>
      <c r="F4" s="17">
        <f t="shared" si="0"/>
        <v>4</v>
      </c>
      <c r="G4" s="17">
        <f t="shared" si="0"/>
        <v>5</v>
      </c>
      <c r="H4" s="17">
        <f t="shared" si="0"/>
        <v>6</v>
      </c>
      <c r="I4" s="17">
        <f t="shared" si="0"/>
        <v>7</v>
      </c>
      <c r="J4" s="17">
        <f t="shared" si="0"/>
        <v>8</v>
      </c>
      <c r="K4" s="17">
        <f t="shared" si="0"/>
        <v>9</v>
      </c>
      <c r="L4" s="17">
        <f t="shared" si="0"/>
        <v>10</v>
      </c>
      <c r="M4" s="17">
        <f t="shared" si="0"/>
        <v>11</v>
      </c>
      <c r="N4" s="17">
        <f t="shared" si="0"/>
        <v>12</v>
      </c>
      <c r="O4" s="17">
        <f t="shared" si="0"/>
        <v>13</v>
      </c>
      <c r="P4" s="17">
        <f t="shared" si="0"/>
        <v>14</v>
      </c>
      <c r="Q4" s="17">
        <f t="shared" si="0"/>
        <v>15</v>
      </c>
      <c r="R4" s="17">
        <f t="shared" si="0"/>
        <v>16</v>
      </c>
      <c r="S4" s="17">
        <f t="shared" si="0"/>
        <v>17</v>
      </c>
      <c r="T4" s="17">
        <f t="shared" si="0"/>
        <v>18</v>
      </c>
      <c r="U4" s="17">
        <f t="shared" si="0"/>
        <v>19</v>
      </c>
      <c r="V4" s="17">
        <f t="shared" si="0"/>
        <v>20</v>
      </c>
      <c r="W4" s="17">
        <f t="shared" si="0"/>
        <v>21</v>
      </c>
      <c r="X4" s="17">
        <f t="shared" si="0"/>
        <v>22</v>
      </c>
      <c r="Y4" s="17">
        <f t="shared" si="0"/>
        <v>23</v>
      </c>
      <c r="Z4" s="17">
        <f t="shared" si="0"/>
        <v>24</v>
      </c>
      <c r="AA4" s="17">
        <f t="shared" si="0"/>
        <v>25</v>
      </c>
      <c r="AB4" s="18" t="s">
        <v>45</v>
      </c>
      <c r="AC4" s="18">
        <v>3</v>
      </c>
      <c r="AD4" s="18">
        <v>1</v>
      </c>
      <c r="AE4" s="18" t="s">
        <v>45</v>
      </c>
      <c r="AF4" s="18" t="s">
        <v>45</v>
      </c>
      <c r="AG4" s="18" t="s">
        <v>45</v>
      </c>
      <c r="AH4" s="18" t="s">
        <v>45</v>
      </c>
      <c r="AI4" s="18" t="s">
        <v>45</v>
      </c>
      <c r="AJ4" s="18"/>
      <c r="AK4" s="18"/>
      <c r="AL4" s="18"/>
      <c r="AM4" s="18"/>
      <c r="AN4" s="18" t="s">
        <v>45</v>
      </c>
      <c r="AO4" s="18" t="s">
        <v>45</v>
      </c>
      <c r="AP4" s="18"/>
      <c r="AQ4" s="18"/>
      <c r="AR4" s="19"/>
      <c r="AS4" s="10"/>
      <c r="AT4" s="10"/>
    </row>
    <row r="5" spans="1:46" ht="23.15" customHeight="1" x14ac:dyDescent="0.35">
      <c r="A5" s="41">
        <v>1</v>
      </c>
      <c r="B5" s="29" t="s">
        <v>130</v>
      </c>
      <c r="C5" s="57"/>
      <c r="D5" s="57"/>
      <c r="E5" s="61">
        <v>1</v>
      </c>
      <c r="F5" s="61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0">
        <f t="shared" ref="AB5:AB22" si="1">COUNTIF(C5:Q5,"Н")</f>
        <v>0</v>
      </c>
      <c r="AC5" s="25">
        <f t="shared" ref="AC5:AC22" si="2">0.25*(AC$4-AB5)</f>
        <v>0.75</v>
      </c>
      <c r="AD5" s="25">
        <f t="shared" ref="AD5:AD22" si="3">$AD$32*(SUM(C5:Q5)/5)</f>
        <v>0</v>
      </c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6">
        <f t="shared" ref="AO5:AO13" si="4">SUM(AC5:AN5)</f>
        <v>0.75</v>
      </c>
      <c r="AP5" s="26"/>
      <c r="AQ5" s="26"/>
      <c r="AR5" s="26"/>
      <c r="AS5" s="27"/>
      <c r="AT5" s="28"/>
    </row>
    <row r="6" spans="1:46" ht="15.5" x14ac:dyDescent="0.35">
      <c r="A6" s="41">
        <f t="shared" ref="A6:A22" si="5">A5+1</f>
        <v>2</v>
      </c>
      <c r="B6" s="29" t="s">
        <v>131</v>
      </c>
      <c r="C6" s="57"/>
      <c r="D6" s="57"/>
      <c r="E6" s="56">
        <v>1</v>
      </c>
      <c r="F6" s="56"/>
      <c r="G6" s="31"/>
      <c r="H6" s="31"/>
      <c r="I6" s="31"/>
      <c r="J6" s="31"/>
      <c r="K6" s="31"/>
      <c r="L6" s="31"/>
      <c r="M6" s="31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0">
        <f t="shared" si="1"/>
        <v>0</v>
      </c>
      <c r="AC6" s="25">
        <f t="shared" si="2"/>
        <v>0.75</v>
      </c>
      <c r="AD6" s="25">
        <f t="shared" si="3"/>
        <v>0</v>
      </c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6">
        <f t="shared" si="4"/>
        <v>0.75</v>
      </c>
      <c r="AP6" s="26"/>
      <c r="AQ6" s="26"/>
      <c r="AR6" s="26"/>
      <c r="AS6" s="27"/>
      <c r="AT6" s="28"/>
    </row>
    <row r="7" spans="1:46" ht="19" customHeight="1" x14ac:dyDescent="0.35">
      <c r="A7" s="41">
        <f t="shared" si="5"/>
        <v>3</v>
      </c>
      <c r="B7" s="29" t="s">
        <v>132</v>
      </c>
      <c r="C7" s="57" t="s">
        <v>47</v>
      </c>
      <c r="D7" s="57" t="s">
        <v>47</v>
      </c>
      <c r="E7" s="61"/>
      <c r="F7" s="61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0">
        <f t="shared" si="1"/>
        <v>2</v>
      </c>
      <c r="AC7" s="25">
        <f t="shared" si="2"/>
        <v>0.25</v>
      </c>
      <c r="AD7" s="25">
        <f t="shared" si="3"/>
        <v>0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6">
        <f t="shared" si="4"/>
        <v>0.25</v>
      </c>
      <c r="AP7" s="26"/>
      <c r="AQ7" s="26"/>
      <c r="AR7" s="26"/>
      <c r="AS7" s="27"/>
      <c r="AT7" s="28"/>
    </row>
    <row r="8" spans="1:46" ht="15.5" x14ac:dyDescent="0.35">
      <c r="A8" s="41">
        <f t="shared" si="5"/>
        <v>4</v>
      </c>
      <c r="B8" s="29" t="s">
        <v>133</v>
      </c>
      <c r="C8" s="57" t="s">
        <v>47</v>
      </c>
      <c r="D8" s="57" t="s">
        <v>47</v>
      </c>
      <c r="E8" s="61"/>
      <c r="F8" s="61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0">
        <f t="shared" si="1"/>
        <v>2</v>
      </c>
      <c r="AC8" s="25">
        <f t="shared" si="2"/>
        <v>0.25</v>
      </c>
      <c r="AD8" s="25">
        <f t="shared" si="3"/>
        <v>0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6">
        <f t="shared" si="4"/>
        <v>0.25</v>
      </c>
      <c r="AP8" s="26"/>
      <c r="AQ8" s="26"/>
      <c r="AR8" s="26"/>
      <c r="AS8" s="27"/>
      <c r="AT8" s="28"/>
    </row>
    <row r="9" spans="1:46" ht="15.5" x14ac:dyDescent="0.35">
      <c r="A9" s="41">
        <f t="shared" si="5"/>
        <v>5</v>
      </c>
      <c r="B9" s="29" t="s">
        <v>134</v>
      </c>
      <c r="C9" s="57"/>
      <c r="D9" s="57"/>
      <c r="E9" s="59"/>
      <c r="F9" s="56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0">
        <f t="shared" si="1"/>
        <v>0</v>
      </c>
      <c r="AC9" s="25">
        <f t="shared" si="2"/>
        <v>0.75</v>
      </c>
      <c r="AD9" s="25">
        <f t="shared" si="3"/>
        <v>0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6">
        <f t="shared" si="4"/>
        <v>0.75</v>
      </c>
      <c r="AP9" s="26"/>
      <c r="AQ9" s="26"/>
      <c r="AR9" s="26"/>
      <c r="AS9" s="27"/>
      <c r="AT9" s="28"/>
    </row>
    <row r="10" spans="1:46" ht="15.5" x14ac:dyDescent="0.35">
      <c r="A10" s="41">
        <f t="shared" si="5"/>
        <v>6</v>
      </c>
      <c r="B10" s="29" t="s">
        <v>135</v>
      </c>
      <c r="C10" s="57"/>
      <c r="D10" s="57"/>
      <c r="E10" s="61">
        <v>1</v>
      </c>
      <c r="F10" s="61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0">
        <f t="shared" si="1"/>
        <v>0</v>
      </c>
      <c r="AC10" s="25">
        <f t="shared" si="2"/>
        <v>0.75</v>
      </c>
      <c r="AD10" s="25">
        <f t="shared" si="3"/>
        <v>0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6">
        <f t="shared" si="4"/>
        <v>0.75</v>
      </c>
      <c r="AP10" s="26"/>
      <c r="AQ10" s="26"/>
      <c r="AR10" s="26"/>
      <c r="AS10" s="27"/>
      <c r="AT10" s="28"/>
    </row>
    <row r="11" spans="1:46" ht="15.5" x14ac:dyDescent="0.35">
      <c r="A11" s="41">
        <f t="shared" si="5"/>
        <v>7</v>
      </c>
      <c r="B11" s="29" t="s">
        <v>136</v>
      </c>
      <c r="C11" s="57" t="s">
        <v>47</v>
      </c>
      <c r="D11" s="57" t="s">
        <v>47</v>
      </c>
      <c r="E11" s="61"/>
      <c r="F11" s="61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0">
        <f t="shared" si="1"/>
        <v>2</v>
      </c>
      <c r="AC11" s="25">
        <f t="shared" si="2"/>
        <v>0.25</v>
      </c>
      <c r="AD11" s="25">
        <f t="shared" si="3"/>
        <v>0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6">
        <f t="shared" si="4"/>
        <v>0.25</v>
      </c>
      <c r="AP11" s="26"/>
      <c r="AQ11" s="26"/>
      <c r="AR11" s="26"/>
      <c r="AS11" s="27"/>
      <c r="AT11" s="28"/>
    </row>
    <row r="12" spans="1:46" ht="16.5" customHeight="1" x14ac:dyDescent="0.35">
      <c r="A12" s="41">
        <f t="shared" si="5"/>
        <v>8</v>
      </c>
      <c r="B12" s="29" t="s">
        <v>137</v>
      </c>
      <c r="C12" s="57" t="s">
        <v>47</v>
      </c>
      <c r="D12" s="57" t="s">
        <v>47</v>
      </c>
      <c r="E12" s="61"/>
      <c r="F12" s="61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0">
        <f t="shared" si="1"/>
        <v>2</v>
      </c>
      <c r="AC12" s="25">
        <f t="shared" si="2"/>
        <v>0.25</v>
      </c>
      <c r="AD12" s="25">
        <f t="shared" si="3"/>
        <v>0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6">
        <f t="shared" si="4"/>
        <v>0.25</v>
      </c>
      <c r="AP12" s="26"/>
      <c r="AQ12" s="26"/>
      <c r="AR12" s="26"/>
      <c r="AS12" s="33"/>
      <c r="AT12" s="28"/>
    </row>
    <row r="13" spans="1:46" ht="15.5" x14ac:dyDescent="0.35">
      <c r="A13" s="41">
        <f t="shared" si="5"/>
        <v>9</v>
      </c>
      <c r="B13" s="29" t="s">
        <v>138</v>
      </c>
      <c r="C13" s="57"/>
      <c r="D13" s="57"/>
      <c r="E13" s="59">
        <v>1</v>
      </c>
      <c r="F13" s="56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0">
        <f t="shared" si="1"/>
        <v>0</v>
      </c>
      <c r="AC13" s="25">
        <f t="shared" si="2"/>
        <v>0.75</v>
      </c>
      <c r="AD13" s="25">
        <f t="shared" si="3"/>
        <v>0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6">
        <f t="shared" si="4"/>
        <v>0.75</v>
      </c>
      <c r="AP13" s="26"/>
      <c r="AQ13" s="26"/>
      <c r="AR13" s="26"/>
      <c r="AS13" s="33"/>
      <c r="AT13" s="28"/>
    </row>
    <row r="14" spans="1:46" ht="15.5" x14ac:dyDescent="0.35">
      <c r="A14" s="41">
        <f t="shared" si="5"/>
        <v>10</v>
      </c>
      <c r="B14" s="29" t="s">
        <v>139</v>
      </c>
      <c r="C14" s="57"/>
      <c r="D14" s="57"/>
      <c r="E14" s="61">
        <v>1</v>
      </c>
      <c r="F14" s="61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0">
        <f t="shared" si="1"/>
        <v>0</v>
      </c>
      <c r="AC14" s="25">
        <f t="shared" si="2"/>
        <v>0.75</v>
      </c>
      <c r="AD14" s="25">
        <f t="shared" si="3"/>
        <v>0</v>
      </c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6">
        <f>SUM(AC14:AN14)+AP14+AQ14</f>
        <v>0.75</v>
      </c>
      <c r="AP14" s="26"/>
      <c r="AQ14" s="26"/>
      <c r="AR14" s="26"/>
      <c r="AS14" s="27"/>
      <c r="AT14" s="28"/>
    </row>
    <row r="15" spans="1:46" ht="15.5" x14ac:dyDescent="0.35">
      <c r="A15" s="41">
        <f t="shared" si="5"/>
        <v>11</v>
      </c>
      <c r="B15" s="29" t="s">
        <v>140</v>
      </c>
      <c r="C15" s="57"/>
      <c r="D15" s="57"/>
      <c r="E15" s="59">
        <v>1</v>
      </c>
      <c r="F15" s="56"/>
      <c r="G15" s="31"/>
      <c r="H15" s="31"/>
      <c r="I15" s="31"/>
      <c r="J15" s="31"/>
      <c r="K15" s="31"/>
      <c r="L15" s="31"/>
      <c r="M15" s="31"/>
      <c r="N15" s="31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0">
        <f t="shared" si="1"/>
        <v>0</v>
      </c>
      <c r="AC15" s="25">
        <f t="shared" si="2"/>
        <v>0.75</v>
      </c>
      <c r="AD15" s="25">
        <f t="shared" si="3"/>
        <v>0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6">
        <f>SUM(AC15:AN15)</f>
        <v>0.75</v>
      </c>
      <c r="AP15" s="26"/>
      <c r="AQ15" s="26"/>
      <c r="AR15" s="26"/>
      <c r="AS15" s="27"/>
      <c r="AT15" s="28"/>
    </row>
    <row r="16" spans="1:46" ht="15.5" x14ac:dyDescent="0.35">
      <c r="A16" s="41">
        <f t="shared" si="5"/>
        <v>12</v>
      </c>
      <c r="B16" s="29" t="s">
        <v>141</v>
      </c>
      <c r="C16" s="57" t="s">
        <v>47</v>
      </c>
      <c r="D16" s="57" t="s">
        <v>47</v>
      </c>
      <c r="E16" s="61"/>
      <c r="F16" s="61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0">
        <f t="shared" si="1"/>
        <v>2</v>
      </c>
      <c r="AC16" s="25">
        <f t="shared" si="2"/>
        <v>0.25</v>
      </c>
      <c r="AD16" s="25">
        <f t="shared" si="3"/>
        <v>0</v>
      </c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6">
        <f>SUM(AC16:AN16)+AP16</f>
        <v>0.25</v>
      </c>
      <c r="AP16" s="26"/>
      <c r="AQ16" s="26"/>
      <c r="AR16" s="26"/>
      <c r="AS16" s="27"/>
      <c r="AT16" s="28"/>
    </row>
    <row r="17" spans="1:46" ht="15.5" x14ac:dyDescent="0.35">
      <c r="A17" s="41">
        <f t="shared" si="5"/>
        <v>13</v>
      </c>
      <c r="B17" s="29" t="s">
        <v>142</v>
      </c>
      <c r="C17" s="57" t="s">
        <v>47</v>
      </c>
      <c r="D17" s="57" t="s">
        <v>47</v>
      </c>
      <c r="E17" s="59"/>
      <c r="F17" s="56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0">
        <f t="shared" si="1"/>
        <v>2</v>
      </c>
      <c r="AC17" s="25">
        <f t="shared" si="2"/>
        <v>0.25</v>
      </c>
      <c r="AD17" s="25">
        <f t="shared" si="3"/>
        <v>0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6">
        <f t="shared" ref="AO17:AO22" si="6">SUM(AC17:AN17)</f>
        <v>0.25</v>
      </c>
      <c r="AP17" s="26"/>
      <c r="AQ17" s="26"/>
      <c r="AR17" s="26"/>
      <c r="AS17" s="27"/>
      <c r="AT17" s="28"/>
    </row>
    <row r="18" spans="1:46" ht="15.5" x14ac:dyDescent="0.35">
      <c r="A18" s="41">
        <f t="shared" si="5"/>
        <v>14</v>
      </c>
      <c r="B18" s="29" t="s">
        <v>143</v>
      </c>
      <c r="C18" s="57"/>
      <c r="D18" s="57"/>
      <c r="E18" s="61"/>
      <c r="F18" s="61"/>
      <c r="G18" s="30"/>
      <c r="H18" s="3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0">
        <f t="shared" si="1"/>
        <v>0</v>
      </c>
      <c r="AC18" s="25">
        <f t="shared" si="2"/>
        <v>0.75</v>
      </c>
      <c r="AD18" s="25">
        <f t="shared" si="3"/>
        <v>0</v>
      </c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6">
        <f t="shared" si="6"/>
        <v>0.75</v>
      </c>
      <c r="AP18" s="26"/>
      <c r="AQ18" s="26"/>
      <c r="AR18" s="26"/>
      <c r="AS18" s="27"/>
      <c r="AT18" s="28"/>
    </row>
    <row r="19" spans="1:46" ht="15.5" x14ac:dyDescent="0.35">
      <c r="A19" s="41">
        <f t="shared" si="5"/>
        <v>15</v>
      </c>
      <c r="B19" s="29" t="s">
        <v>144</v>
      </c>
      <c r="C19" s="57" t="s">
        <v>47</v>
      </c>
      <c r="D19" s="57" t="s">
        <v>47</v>
      </c>
      <c r="E19" s="61">
        <v>1</v>
      </c>
      <c r="F19" s="61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0">
        <f t="shared" si="1"/>
        <v>2</v>
      </c>
      <c r="AC19" s="25">
        <f t="shared" si="2"/>
        <v>0.25</v>
      </c>
      <c r="AD19" s="25">
        <f t="shared" si="3"/>
        <v>0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6">
        <f t="shared" si="6"/>
        <v>0.25</v>
      </c>
      <c r="AP19" s="26"/>
      <c r="AQ19" s="26"/>
      <c r="AR19" s="26"/>
      <c r="AS19" s="27"/>
      <c r="AT19" s="28"/>
    </row>
    <row r="20" spans="1:46" ht="15.5" x14ac:dyDescent="0.35">
      <c r="A20" s="41">
        <f t="shared" si="5"/>
        <v>16</v>
      </c>
      <c r="B20" s="29" t="s">
        <v>145</v>
      </c>
      <c r="C20" s="57" t="s">
        <v>47</v>
      </c>
      <c r="D20" s="57" t="s">
        <v>47</v>
      </c>
      <c r="E20" s="61"/>
      <c r="F20" s="61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0">
        <f t="shared" si="1"/>
        <v>2</v>
      </c>
      <c r="AC20" s="25">
        <f t="shared" si="2"/>
        <v>0.25</v>
      </c>
      <c r="AD20" s="25">
        <f t="shared" si="3"/>
        <v>0</v>
      </c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6">
        <f t="shared" si="6"/>
        <v>0.25</v>
      </c>
      <c r="AP20" s="26"/>
      <c r="AQ20" s="26"/>
      <c r="AR20" s="26"/>
      <c r="AS20" s="27"/>
      <c r="AT20" s="28"/>
    </row>
    <row r="21" spans="1:46" ht="20.5" customHeight="1" x14ac:dyDescent="0.35">
      <c r="A21" s="41">
        <f t="shared" si="5"/>
        <v>17</v>
      </c>
      <c r="B21" s="21" t="s">
        <v>146</v>
      </c>
      <c r="C21" s="57"/>
      <c r="D21" s="57"/>
      <c r="E21" s="61">
        <v>1</v>
      </c>
      <c r="F21" s="61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0">
        <f t="shared" si="1"/>
        <v>0</v>
      </c>
      <c r="AC21" s="25">
        <f t="shared" si="2"/>
        <v>0.75</v>
      </c>
      <c r="AD21" s="25">
        <f t="shared" si="3"/>
        <v>0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6">
        <f t="shared" si="6"/>
        <v>0.75</v>
      </c>
      <c r="AP21" s="26"/>
      <c r="AQ21" s="26"/>
      <c r="AR21" s="26"/>
      <c r="AS21" s="27"/>
      <c r="AT21" s="28"/>
    </row>
    <row r="22" spans="1:46" ht="15.5" x14ac:dyDescent="0.35">
      <c r="A22" s="41">
        <f t="shared" si="5"/>
        <v>18</v>
      </c>
      <c r="B22" s="29" t="s">
        <v>147</v>
      </c>
      <c r="C22" s="57" t="s">
        <v>47</v>
      </c>
      <c r="D22" s="57" t="s">
        <v>47</v>
      </c>
      <c r="E22" s="59">
        <v>1</v>
      </c>
      <c r="F22" s="56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0">
        <f t="shared" si="1"/>
        <v>2</v>
      </c>
      <c r="AC22" s="25">
        <f t="shared" si="2"/>
        <v>0.25</v>
      </c>
      <c r="AD22" s="25">
        <f t="shared" si="3"/>
        <v>0</v>
      </c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6">
        <f t="shared" si="6"/>
        <v>0.25</v>
      </c>
      <c r="AP22" s="26"/>
      <c r="AQ22" s="26"/>
      <c r="AR22" s="26"/>
      <c r="AS22" s="27"/>
      <c r="AT22" s="28"/>
    </row>
    <row r="24" spans="1:46" ht="15.5" x14ac:dyDescent="0.35">
      <c r="A24" s="42"/>
      <c r="B24" s="43"/>
      <c r="C24" s="44"/>
    </row>
    <row r="25" spans="1:46" ht="15.5" x14ac:dyDescent="0.35">
      <c r="A25" s="45"/>
      <c r="B25" s="46"/>
      <c r="C25" s="47"/>
    </row>
    <row r="26" spans="1:46" ht="15.5" x14ac:dyDescent="0.35">
      <c r="A26" s="45"/>
      <c r="B26" s="46"/>
      <c r="C26" s="47"/>
    </row>
    <row r="27" spans="1:46" ht="15.5" x14ac:dyDescent="0.35">
      <c r="A27" s="45"/>
      <c r="B27" s="46"/>
      <c r="C27" s="47"/>
    </row>
    <row r="28" spans="1:46" ht="15.5" x14ac:dyDescent="0.35">
      <c r="A28" s="45"/>
      <c r="B28" s="46"/>
      <c r="C28" s="47"/>
    </row>
    <row r="29" spans="1:46" ht="15.5" x14ac:dyDescent="0.35">
      <c r="A29" s="45"/>
      <c r="B29" s="46"/>
      <c r="C29" s="47"/>
    </row>
    <row r="30" spans="1:46" ht="15.5" x14ac:dyDescent="0.35">
      <c r="A30" s="45"/>
      <c r="B30" s="46"/>
      <c r="C30" s="47"/>
    </row>
    <row r="31" spans="1:46" ht="15.5" x14ac:dyDescent="0.35">
      <c r="A31" s="45"/>
      <c r="B31" s="46"/>
      <c r="C31" s="47"/>
    </row>
    <row r="32" spans="1:46" ht="15" customHeight="1" x14ac:dyDescent="0.35">
      <c r="A32" s="45"/>
      <c r="B32" s="46"/>
      <c r="C32" s="47"/>
    </row>
    <row r="33" spans="1:3" ht="15.5" x14ac:dyDescent="0.35">
      <c r="A33" s="45"/>
      <c r="B33" s="46"/>
      <c r="C33" s="47"/>
    </row>
    <row r="34" spans="1:3" ht="15.5" x14ac:dyDescent="0.35">
      <c r="A34" s="45"/>
      <c r="B34" s="46"/>
      <c r="C34" s="47"/>
    </row>
    <row r="35" spans="1:3" ht="15.5" x14ac:dyDescent="0.35">
      <c r="A35" s="45"/>
      <c r="B35" s="46"/>
      <c r="C35" s="47"/>
    </row>
    <row r="36" spans="1:3" ht="15.5" x14ac:dyDescent="0.35">
      <c r="A36" s="45"/>
      <c r="B36" s="46"/>
      <c r="C36" s="47"/>
    </row>
    <row r="37" spans="1:3" ht="15.5" x14ac:dyDescent="0.35">
      <c r="A37" s="45"/>
      <c r="B37" s="46"/>
      <c r="C37" s="47"/>
    </row>
    <row r="38" spans="1:3" ht="15.5" x14ac:dyDescent="0.35">
      <c r="A38" s="45"/>
      <c r="B38" s="46"/>
      <c r="C38" s="47"/>
    </row>
    <row r="39" spans="1:3" ht="15.5" x14ac:dyDescent="0.35">
      <c r="A39" s="45"/>
      <c r="B39" s="46"/>
      <c r="C39" s="47"/>
    </row>
    <row r="40" spans="1:3" ht="15" x14ac:dyDescent="0.35">
      <c r="A40" s="48"/>
      <c r="B40" s="49"/>
      <c r="C40" s="50"/>
    </row>
    <row r="41" spans="1:3" ht="15.5" x14ac:dyDescent="0.35">
      <c r="A41" s="51"/>
      <c r="B41" s="52"/>
      <c r="C41" s="53"/>
    </row>
  </sheetData>
  <mergeCells count="42">
    <mergeCell ref="AP1:AP3"/>
    <mergeCell ref="AR1:AR3"/>
    <mergeCell ref="AK1:AK2"/>
    <mergeCell ref="AL1:AL2"/>
    <mergeCell ref="AM1:AM2"/>
    <mergeCell ref="AN1:AN2"/>
    <mergeCell ref="AO1:AO2"/>
    <mergeCell ref="AF1:AF2"/>
    <mergeCell ref="AG1:AG2"/>
    <mergeCell ref="AH1:AH2"/>
    <mergeCell ref="AI1:AI2"/>
    <mergeCell ref="AJ1:AJ2"/>
    <mergeCell ref="AA1:AA2"/>
    <mergeCell ref="AB1:AB2"/>
    <mergeCell ref="AC1:AC2"/>
    <mergeCell ref="AD1:AD2"/>
    <mergeCell ref="AE1:AE2"/>
    <mergeCell ref="V1:V2"/>
    <mergeCell ref="W1:W2"/>
    <mergeCell ref="X1:X2"/>
    <mergeCell ref="Y1:Y2"/>
    <mergeCell ref="Z1:Z2"/>
    <mergeCell ref="Q1:Q2"/>
    <mergeCell ref="R1:R2"/>
    <mergeCell ref="S1:S2"/>
    <mergeCell ref="T1:T2"/>
    <mergeCell ref="U1:U2"/>
    <mergeCell ref="L1:L2"/>
    <mergeCell ref="M1:M2"/>
    <mergeCell ref="N1:N2"/>
    <mergeCell ref="O1:O2"/>
    <mergeCell ref="P1:P2"/>
    <mergeCell ref="G1:G2"/>
    <mergeCell ref="H1:H2"/>
    <mergeCell ref="I1:I2"/>
    <mergeCell ref="J1:J2"/>
    <mergeCell ref="K1:K2"/>
    <mergeCell ref="B1:B2"/>
    <mergeCell ref="C1:C2"/>
    <mergeCell ref="D1:D2"/>
    <mergeCell ref="E1:E2"/>
    <mergeCell ref="F1:F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D1" zoomScaleNormal="100" workbookViewId="0">
      <selection activeCell="D4" sqref="D4:E4"/>
    </sheetView>
  </sheetViews>
  <sheetFormatPr defaultRowHeight="14.5" x14ac:dyDescent="0.35"/>
  <cols>
    <col min="1" max="1" width="15.453125" customWidth="1"/>
    <col min="2" max="2" width="109.90625" customWidth="1"/>
    <col min="3" max="3" width="8.6328125" customWidth="1"/>
    <col min="4" max="4" width="60.54296875" customWidth="1"/>
    <col min="5" max="5" width="51.54296875" customWidth="1"/>
    <col min="6" max="1025" width="8.6328125" customWidth="1"/>
  </cols>
  <sheetData>
    <row r="1" spans="1:5" ht="15.5" x14ac:dyDescent="0.35">
      <c r="A1" s="20" t="s">
        <v>148</v>
      </c>
      <c r="B1" s="20" t="s">
        <v>149</v>
      </c>
    </row>
    <row r="2" spans="1:5" ht="15.5" x14ac:dyDescent="0.35">
      <c r="A2" s="20">
        <v>1</v>
      </c>
      <c r="B2" s="54" t="s">
        <v>150</v>
      </c>
    </row>
    <row r="3" spans="1:5" ht="15.5" x14ac:dyDescent="0.35">
      <c r="A3" s="20">
        <v>7</v>
      </c>
      <c r="B3" s="54" t="s">
        <v>165</v>
      </c>
    </row>
    <row r="4" spans="1:5" ht="31" x14ac:dyDescent="0.35">
      <c r="A4" s="20"/>
      <c r="B4" s="55" t="s">
        <v>166</v>
      </c>
      <c r="D4" s="67" t="s">
        <v>151</v>
      </c>
      <c r="E4" s="67" t="s">
        <v>152</v>
      </c>
    </row>
    <row r="5" spans="1:5" ht="43" customHeight="1" x14ac:dyDescent="0.35">
      <c r="A5" s="20">
        <v>8</v>
      </c>
      <c r="B5" s="54" t="s">
        <v>167</v>
      </c>
      <c r="D5" s="66" t="s">
        <v>153</v>
      </c>
      <c r="E5" s="66" t="s">
        <v>175</v>
      </c>
    </row>
    <row r="6" spans="1:5" ht="31" x14ac:dyDescent="0.35">
      <c r="A6" s="20"/>
      <c r="B6" s="55" t="s">
        <v>168</v>
      </c>
      <c r="D6" s="66" t="s">
        <v>154</v>
      </c>
      <c r="E6" s="66" t="s">
        <v>176</v>
      </c>
    </row>
    <row r="7" spans="1:5" ht="46.5" x14ac:dyDescent="0.35">
      <c r="A7" s="20">
        <v>9</v>
      </c>
      <c r="B7" s="54" t="s">
        <v>169</v>
      </c>
      <c r="D7" s="66" t="s">
        <v>155</v>
      </c>
      <c r="E7" s="66" t="s">
        <v>156</v>
      </c>
    </row>
    <row r="8" spans="1:5" ht="31" x14ac:dyDescent="0.35">
      <c r="A8" s="20"/>
      <c r="B8" s="55" t="s">
        <v>170</v>
      </c>
      <c r="D8" s="66" t="s">
        <v>157</v>
      </c>
      <c r="E8" s="66" t="s">
        <v>158</v>
      </c>
    </row>
    <row r="9" spans="1:5" ht="31" x14ac:dyDescent="0.35">
      <c r="A9" s="20">
        <v>10</v>
      </c>
      <c r="B9" s="54" t="s">
        <v>171</v>
      </c>
      <c r="D9" s="66" t="s">
        <v>159</v>
      </c>
      <c r="E9" s="66" t="s">
        <v>177</v>
      </c>
    </row>
    <row r="10" spans="1:5" ht="46.5" x14ac:dyDescent="0.35">
      <c r="A10" s="20"/>
      <c r="B10" s="55" t="s">
        <v>172</v>
      </c>
      <c r="D10" s="66" t="s">
        <v>160</v>
      </c>
      <c r="E10" s="66" t="s">
        <v>178</v>
      </c>
    </row>
    <row r="11" spans="1:5" ht="15.5" x14ac:dyDescent="0.35">
      <c r="D11" s="66" t="s">
        <v>161</v>
      </c>
      <c r="E11" s="66" t="s">
        <v>179</v>
      </c>
    </row>
    <row r="12" spans="1:5" ht="31" x14ac:dyDescent="0.35">
      <c r="D12" s="66" t="s">
        <v>162</v>
      </c>
      <c r="E12" s="66" t="s">
        <v>180</v>
      </c>
    </row>
    <row r="13" spans="1:5" ht="31" x14ac:dyDescent="0.35">
      <c r="D13" s="66" t="s">
        <v>163</v>
      </c>
      <c r="E13" s="66" t="s">
        <v>181</v>
      </c>
    </row>
    <row r="14" spans="1:5" ht="31.5" customHeight="1" x14ac:dyDescent="0.35">
      <c r="D14" s="66" t="s">
        <v>164</v>
      </c>
      <c r="E14" s="6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ИКТЗ83</vt:lpstr>
      <vt:lpstr>ИКТО-81</vt:lpstr>
      <vt:lpstr>ИКТЗ84</vt:lpstr>
      <vt:lpstr>ИКТ082</vt:lpstr>
      <vt:lpstr>Темы_ЭО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Старкова</dc:creator>
  <dc:description/>
  <cp:lastModifiedBy>Старкова</cp:lastModifiedBy>
  <cp:revision>6</cp:revision>
  <dcterms:created xsi:type="dcterms:W3CDTF">2021-02-03T18:31:47Z</dcterms:created>
  <dcterms:modified xsi:type="dcterms:W3CDTF">2022-02-13T18:54:10Z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