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em.gromov/Documents/StudFiles/4 курс/8 сем/economy/"/>
    </mc:Choice>
  </mc:AlternateContent>
  <xr:revisionPtr revIDLastSave="0" documentId="13_ncr:1_{4933A222-499F-F04D-90E0-CAC36BD6FC26}" xr6:coauthVersionLast="47" xr6:coauthVersionMax="47" xr10:uidLastSave="{00000000-0000-0000-0000-000000000000}"/>
  <bookViews>
    <workbookView xWindow="40" yWindow="540" windowWidth="28720" windowHeight="16160" xr2:uid="{00000000-000D-0000-FFFF-FFFF00000000}"/>
  </bookViews>
  <sheets>
    <sheet name="К_9_МУ" sheetId="9" r:id="rId1"/>
  </sheets>
  <definedNames>
    <definedName name="ДОВЕРИТ">#REF!</definedName>
    <definedName name="квантиль" localSheetId="0">К_9_МУ!$E$33</definedName>
    <definedName name="квантиль">#REF!</definedName>
    <definedName name="НОРМ" localSheetId="0">К_9_МУ!#REF!</definedName>
    <definedName name="НОРМ">#REF!</definedName>
    <definedName name="НОРМРАСП" localSheetId="0">К_9_МУ!$F$3</definedName>
    <definedName name="НОРМРАСП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9" l="1"/>
  <c r="K37" i="9" l="1"/>
  <c r="K36" i="9" l="1"/>
  <c r="K35" i="9"/>
  <c r="Q29" i="9" l="1"/>
  <c r="Q45" i="9"/>
  <c r="Q33" i="9"/>
  <c r="Q49" i="9"/>
  <c r="Q37" i="9"/>
  <c r="Q53" i="9"/>
  <c r="Q25" i="9"/>
  <c r="Q41" i="9"/>
  <c r="Q57" i="9"/>
  <c r="Q61" i="9"/>
  <c r="Q65" i="9"/>
  <c r="Q26" i="9"/>
  <c r="Q68" i="9"/>
  <c r="Q27" i="9"/>
  <c r="Q31" i="9"/>
  <c r="Q35" i="9"/>
  <c r="Q39" i="9"/>
  <c r="Q43" i="9"/>
  <c r="Q47" i="9"/>
  <c r="Q51" i="9"/>
  <c r="Q55" i="9"/>
  <c r="Q59" i="9"/>
  <c r="Q63" i="9"/>
  <c r="Q67" i="9"/>
  <c r="K34" i="9"/>
  <c r="Q30" i="9"/>
  <c r="Q34" i="9"/>
  <c r="Q38" i="9"/>
  <c r="Q42" i="9"/>
  <c r="Q46" i="9"/>
  <c r="Q50" i="9"/>
  <c r="Q54" i="9"/>
  <c r="Q58" i="9"/>
  <c r="Q62" i="9"/>
  <c r="Q66" i="9"/>
  <c r="Q24" i="9"/>
  <c r="Q28" i="9"/>
  <c r="Q32" i="9"/>
  <c r="Q36" i="9"/>
  <c r="Q40" i="9"/>
  <c r="Q44" i="9"/>
  <c r="Q48" i="9"/>
  <c r="Q52" i="9"/>
  <c r="Q56" i="9"/>
  <c r="Q60" i="9"/>
  <c r="Q64" i="9"/>
  <c r="Q69" i="9"/>
  <c r="N30" i="9"/>
  <c r="O30" i="9" s="1"/>
  <c r="P30" i="9" s="1"/>
  <c r="N28" i="9"/>
  <c r="O28" i="9" s="1"/>
  <c r="P28" i="9" s="1"/>
  <c r="N27" i="9"/>
  <c r="O27" i="9" s="1"/>
  <c r="P27" i="9" s="1"/>
  <c r="N26" i="9"/>
  <c r="O26" i="9" s="1"/>
  <c r="P26" i="9" s="1"/>
  <c r="N25" i="9"/>
  <c r="O25" i="9" s="1"/>
  <c r="P25" i="9" s="1"/>
  <c r="N68" i="9"/>
  <c r="O68" i="9" s="1"/>
  <c r="P68" i="9" s="1"/>
  <c r="N67" i="9"/>
  <c r="O67" i="9" s="1"/>
  <c r="P67" i="9" s="1"/>
  <c r="N66" i="9"/>
  <c r="O66" i="9" s="1"/>
  <c r="P66" i="9" s="1"/>
  <c r="N65" i="9"/>
  <c r="O65" i="9" s="1"/>
  <c r="P65" i="9" s="1"/>
  <c r="N64" i="9"/>
  <c r="O64" i="9" s="1"/>
  <c r="P64" i="9" s="1"/>
  <c r="N63" i="9"/>
  <c r="O63" i="9" s="1"/>
  <c r="P63" i="9" s="1"/>
  <c r="N62" i="9"/>
  <c r="O62" i="9" s="1"/>
  <c r="P62" i="9" s="1"/>
  <c r="N61" i="9"/>
  <c r="O61" i="9" s="1"/>
  <c r="P61" i="9" s="1"/>
  <c r="N60" i="9"/>
  <c r="O60" i="9" s="1"/>
  <c r="P60" i="9" s="1"/>
  <c r="N58" i="9"/>
  <c r="O58" i="9" s="1"/>
  <c r="P58" i="9" s="1"/>
  <c r="N69" i="9"/>
  <c r="O69" i="9" s="1"/>
  <c r="P69" i="9" s="1"/>
  <c r="N59" i="9"/>
  <c r="O59" i="9" s="1"/>
  <c r="P59" i="9" s="1"/>
  <c r="N57" i="9"/>
  <c r="O57" i="9" s="1"/>
  <c r="P57" i="9" s="1"/>
  <c r="N56" i="9"/>
  <c r="O56" i="9" s="1"/>
  <c r="P56" i="9" s="1"/>
  <c r="N55" i="9"/>
  <c r="O55" i="9" s="1"/>
  <c r="P55" i="9" s="1"/>
  <c r="N54" i="9"/>
  <c r="O54" i="9" s="1"/>
  <c r="P54" i="9" s="1"/>
  <c r="N53" i="9"/>
  <c r="O53" i="9" s="1"/>
  <c r="P53" i="9" s="1"/>
  <c r="N52" i="9"/>
  <c r="O52" i="9" s="1"/>
  <c r="P52" i="9" s="1"/>
  <c r="N51" i="9"/>
  <c r="O51" i="9" s="1"/>
  <c r="P51" i="9" s="1"/>
  <c r="N50" i="9"/>
  <c r="O50" i="9" s="1"/>
  <c r="P50" i="9" s="1"/>
  <c r="N49" i="9"/>
  <c r="O49" i="9" s="1"/>
  <c r="P49" i="9" s="1"/>
  <c r="N48" i="9"/>
  <c r="O48" i="9" s="1"/>
  <c r="P48" i="9" s="1"/>
  <c r="N47" i="9"/>
  <c r="O47" i="9" s="1"/>
  <c r="P47" i="9" s="1"/>
  <c r="N46" i="9"/>
  <c r="O46" i="9" s="1"/>
  <c r="P46" i="9" s="1"/>
  <c r="N45" i="9"/>
  <c r="O45" i="9" s="1"/>
  <c r="P45" i="9" s="1"/>
  <c r="N44" i="9"/>
  <c r="O44" i="9" s="1"/>
  <c r="P44" i="9" s="1"/>
  <c r="N43" i="9"/>
  <c r="O43" i="9" s="1"/>
  <c r="P43" i="9" s="1"/>
  <c r="N42" i="9"/>
  <c r="O42" i="9" s="1"/>
  <c r="P42" i="9" s="1"/>
  <c r="N41" i="9"/>
  <c r="O41" i="9" s="1"/>
  <c r="P41" i="9" s="1"/>
  <c r="N40" i="9"/>
  <c r="O40" i="9" s="1"/>
  <c r="P40" i="9" s="1"/>
  <c r="N39" i="9"/>
  <c r="O39" i="9" s="1"/>
  <c r="P39" i="9" s="1"/>
  <c r="N38" i="9"/>
  <c r="O38" i="9" s="1"/>
  <c r="P38" i="9" s="1"/>
  <c r="N37" i="9"/>
  <c r="O37" i="9" s="1"/>
  <c r="P37" i="9" s="1"/>
  <c r="N36" i="9"/>
  <c r="O36" i="9" s="1"/>
  <c r="P36" i="9" s="1"/>
  <c r="N35" i="9"/>
  <c r="O35" i="9" s="1"/>
  <c r="P35" i="9" s="1"/>
  <c r="N34" i="9"/>
  <c r="O34" i="9" s="1"/>
  <c r="P34" i="9" s="1"/>
  <c r="N33" i="9"/>
  <c r="O33" i="9" s="1"/>
  <c r="P33" i="9" s="1"/>
  <c r="N32" i="9"/>
  <c r="O32" i="9" s="1"/>
  <c r="P32" i="9" s="1"/>
  <c r="N31" i="9"/>
  <c r="O31" i="9" s="1"/>
  <c r="P31" i="9" s="1"/>
  <c r="N29" i="9"/>
  <c r="O29" i="9" s="1"/>
  <c r="P29" i="9" s="1"/>
  <c r="N24" i="9"/>
  <c r="O24" i="9" s="1"/>
  <c r="P24" i="9" s="1"/>
  <c r="P70" i="9" l="1"/>
  <c r="K31" i="9" s="1"/>
  <c r="N70" i="9"/>
  <c r="O70" i="9"/>
  <c r="K30" i="9"/>
  <c r="K27" i="9"/>
  <c r="K29" i="9" s="1"/>
  <c r="K26" i="9"/>
  <c r="K25" i="9"/>
  <c r="K24" i="9"/>
  <c r="H3" i="9"/>
  <c r="K39" i="9" l="1"/>
  <c r="L3" i="9"/>
  <c r="H9" i="9"/>
  <c r="H7" i="9"/>
  <c r="H5" i="9"/>
  <c r="H11" i="9"/>
  <c r="H10" i="9"/>
  <c r="H8" i="9"/>
  <c r="H6" i="9"/>
  <c r="H4" i="9"/>
  <c r="J3" i="9"/>
  <c r="K3" i="9" s="1"/>
  <c r="J4" i="9"/>
  <c r="J5" i="9"/>
  <c r="J6" i="9"/>
  <c r="J7" i="9"/>
  <c r="J8" i="9"/>
  <c r="J9" i="9"/>
  <c r="J10" i="9"/>
  <c r="J11" i="9"/>
  <c r="L10" i="9" l="1"/>
  <c r="L8" i="9"/>
  <c r="L9" i="9"/>
  <c r="L5" i="9"/>
  <c r="L6" i="9"/>
  <c r="L7" i="9"/>
  <c r="L11" i="9"/>
  <c r="K4" i="9"/>
  <c r="K5" i="9" s="1"/>
  <c r="K6" i="9" s="1"/>
  <c r="L4" i="9"/>
  <c r="Q70" i="9"/>
  <c r="L12" i="9" l="1"/>
  <c r="K7" i="9"/>
  <c r="K8" i="9" l="1"/>
  <c r="K9" i="9" s="1"/>
  <c r="K10" i="9" s="1"/>
  <c r="K11" i="9" l="1"/>
  <c r="K40" i="9" s="1"/>
  <c r="K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Старкова</author>
  </authors>
  <commentList>
    <comment ref="K7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Старкова: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0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Старкова: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47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Старкова: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7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Старкова: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19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Старкова: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43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Старкова: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<sst xmlns="http://schemas.openxmlformats.org/spreadsheetml/2006/main" count="77" uniqueCount="53">
  <si>
    <t>Интервал</t>
  </si>
  <si>
    <t>Частота</t>
  </si>
  <si>
    <t>N</t>
  </si>
  <si>
    <t>;</t>
  </si>
  <si>
    <t>Сумма частот</t>
  </si>
  <si>
    <t xml:space="preserve">Скорость </t>
  </si>
  <si>
    <t>Критерий</t>
  </si>
  <si>
    <t>1) Размах                   R= Xmax-Xmin=</t>
  </si>
  <si>
    <t>2) Количество интервалов                 K=</t>
  </si>
  <si>
    <t>3) Ширина интервала (шаг)    h=R/k=</t>
  </si>
  <si>
    <r>
      <t>[X</t>
    </r>
    <r>
      <rPr>
        <vertAlign val="subscript"/>
        <sz val="8"/>
        <color theme="1"/>
        <rFont val="Times New Roman"/>
        <family val="1"/>
        <charset val="204"/>
      </rPr>
      <t>i</t>
    </r>
    <r>
      <rPr>
        <sz val="8"/>
        <color theme="1"/>
        <rFont val="Times New Roman"/>
        <family val="1"/>
        <charset val="204"/>
      </rPr>
      <t>:X</t>
    </r>
    <r>
      <rPr>
        <vertAlign val="subscript"/>
        <sz val="8"/>
        <color theme="1"/>
        <rFont val="Times New Roman"/>
        <family val="1"/>
        <charset val="204"/>
      </rPr>
      <t>i+1</t>
    </r>
    <r>
      <rPr>
        <sz val="8"/>
        <color theme="1"/>
        <rFont val="Times New Roman"/>
        <family val="1"/>
        <charset val="204"/>
      </rPr>
      <t>)</t>
    </r>
  </si>
  <si>
    <t>требует внимательного наблюдения</t>
  </si>
  <si>
    <r>
      <t>0,76&lt;=K</t>
    </r>
    <r>
      <rPr>
        <vertAlign val="subscript"/>
        <sz val="8"/>
        <color theme="1"/>
        <rFont val="Times New Roman"/>
        <family val="1"/>
        <charset val="204"/>
      </rPr>
      <t>T&lt;</t>
    </r>
    <r>
      <rPr>
        <sz val="8"/>
        <color theme="1"/>
        <rFont val="Times New Roman"/>
        <family val="1"/>
        <charset val="204"/>
      </rPr>
      <t>=0,98</t>
    </r>
  </si>
  <si>
    <t>4) Выборочное среднее квадратическое отклонение         S =</t>
  </si>
  <si>
    <t>Правило оценки точности  (воспроизводимости процесса)</t>
  </si>
  <si>
    <t>1) Среднее значение</t>
  </si>
  <si>
    <t>1) Максимальное значение x</t>
  </si>
  <si>
    <t>2) Минимальное значение x</t>
  </si>
  <si>
    <r>
      <t>K</t>
    </r>
    <r>
      <rPr>
        <vertAlign val="subscript"/>
        <sz val="8"/>
        <color theme="1"/>
        <rFont val="Times New Roman"/>
        <family val="1"/>
        <charset val="204"/>
      </rPr>
      <t>T</t>
    </r>
    <r>
      <rPr>
        <sz val="8"/>
        <color theme="1"/>
        <rFont val="Times New Roman"/>
        <family val="1"/>
        <charset val="204"/>
      </rPr>
      <t>&lt;=0,75</t>
    </r>
  </si>
  <si>
    <r>
      <t>K</t>
    </r>
    <r>
      <rPr>
        <vertAlign val="subscript"/>
        <sz val="8"/>
        <color theme="1"/>
        <rFont val="Times New Roman"/>
        <family val="1"/>
        <charset val="204"/>
      </rPr>
      <t>T</t>
    </r>
    <r>
      <rPr>
        <sz val="8"/>
        <color theme="1"/>
        <rFont val="Times New Roman"/>
        <family val="1"/>
        <charset val="204"/>
      </rPr>
      <t>&gt;0,98</t>
    </r>
  </si>
  <si>
    <t>Результат оценки. Процесс -</t>
  </si>
  <si>
    <t>точный, удовлетворительный</t>
  </si>
  <si>
    <t>5) Математическое ожидание</t>
  </si>
  <si>
    <t>x</t>
  </si>
  <si>
    <t>p</t>
  </si>
  <si>
    <t>Построение гистограммы для n=</t>
  </si>
  <si>
    <t>Суммарные частоты норм распр.</t>
  </si>
  <si>
    <t>неудовлетворительный. Необходимы УВ</t>
  </si>
  <si>
    <t>Правило оценки соответствия выборки нормальному распределению</t>
  </si>
  <si>
    <t>ХИ-квадрат</t>
  </si>
  <si>
    <t>функция ХИ2ТЕСТ&lt;0,95</t>
  </si>
  <si>
    <t xml:space="preserve">не соответствует </t>
  </si>
  <si>
    <t>функция ХИ2ТЕСТ&gt;0,95</t>
  </si>
  <si>
    <t xml:space="preserve">соответствует </t>
  </si>
  <si>
    <t>x*p</t>
  </si>
  <si>
    <t>Норм. расп. (теор.)</t>
  </si>
  <si>
    <t>Сумма</t>
  </si>
  <si>
    <t>Установленные характеристики нормального распределения</t>
  </si>
  <si>
    <t>7) Среднее значение</t>
  </si>
  <si>
    <t>8) Выборочное среднее квадратическое отклонение         S =</t>
  </si>
  <si>
    <t>9) Оценка процесса  соответствует нормальному распределению</t>
  </si>
  <si>
    <r>
      <t>5а) нижняя граница S</t>
    </r>
    <r>
      <rPr>
        <vertAlign val="subscript"/>
        <sz val="8"/>
        <color theme="1"/>
        <rFont val="Times New Roman"/>
        <family val="1"/>
        <charset val="204"/>
      </rPr>
      <t xml:space="preserve">L </t>
    </r>
    <r>
      <rPr>
        <sz val="8"/>
        <color theme="1"/>
        <rFont val="Times New Roman"/>
        <family val="1"/>
        <charset val="204"/>
      </rPr>
      <t>=</t>
    </r>
  </si>
  <si>
    <r>
      <t>5б) верхняя  граница S</t>
    </r>
    <r>
      <rPr>
        <vertAlign val="subscript"/>
        <sz val="8"/>
        <color theme="1"/>
        <rFont val="Times New Roman"/>
        <family val="1"/>
        <charset val="204"/>
      </rPr>
      <t>U</t>
    </r>
    <r>
      <rPr>
        <sz val="8"/>
        <color theme="1"/>
        <rFont val="Times New Roman"/>
        <family val="1"/>
        <charset val="204"/>
      </rPr>
      <t>=</t>
    </r>
  </si>
  <si>
    <r>
      <t>6) Коэффициент точности процесса   K</t>
    </r>
    <r>
      <rPr>
        <i/>
        <vertAlign val="subscript"/>
        <sz val="8"/>
        <color theme="1"/>
        <rFont val="Times New Roman"/>
        <family val="1"/>
        <charset val="204"/>
      </rPr>
      <t>T</t>
    </r>
    <r>
      <rPr>
        <sz val="8"/>
        <color theme="1"/>
        <rFont val="Times New Roman"/>
        <family val="1"/>
        <charset val="204"/>
      </rPr>
      <t>=6*S/(Tв-Tн)=</t>
    </r>
  </si>
  <si>
    <t>Оценка текущего состояния процесса</t>
  </si>
  <si>
    <r>
      <t>10) Коэффициент точности процесса   K</t>
    </r>
    <r>
      <rPr>
        <i/>
        <vertAlign val="subscript"/>
        <sz val="8"/>
        <color theme="1"/>
        <rFont val="Times New Roman"/>
        <family val="1"/>
        <charset val="204"/>
      </rPr>
      <t>T</t>
    </r>
    <r>
      <rPr>
        <sz val="8"/>
        <color theme="1"/>
        <rFont val="Times New Roman"/>
        <family val="1"/>
        <charset val="204"/>
      </rPr>
      <t>=6*S/(Tв-Tн)=</t>
    </r>
  </si>
  <si>
    <t>11) Оценка процесса по критерию ХИ2ТЕСТ</t>
  </si>
  <si>
    <t>Исходные данные для построения гистограммы</t>
  </si>
  <si>
    <t>Номер варианта</t>
  </si>
  <si>
    <t>Результат оценки выборки - нормальному распределению</t>
  </si>
  <si>
    <t>Таблица 1.3. (продолжение).</t>
  </si>
  <si>
    <t>Таблица 1.3 (продолжение).</t>
  </si>
  <si>
    <t>Таблица 1.3 (окончаниее).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</si>
</sst>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vertAlign val="subscript"/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i/>
      <vertAlign val="subscript"/>
      <sz val="8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right" wrapText="1"/>
    </xf>
    <xf numFmtId="164" fontId="1" fillId="0" borderId="0" xfId="0" applyNumberFormat="1" applyFont="1" applyBorder="1"/>
    <xf numFmtId="0" fontId="1" fillId="0" borderId="0" xfId="0" applyFont="1" applyBorder="1"/>
    <xf numFmtId="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2" fontId="3" fillId="0" borderId="1" xfId="0" applyNumberFormat="1" applyFont="1" applyBorder="1" applyAlignment="1">
      <alignment horizontal="right"/>
    </xf>
    <xf numFmtId="0" fontId="1" fillId="2" borderId="0" xfId="0" applyFont="1" applyFill="1"/>
    <xf numFmtId="2" fontId="3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5" fontId="3" fillId="0" borderId="1" xfId="0" applyNumberFormat="1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" fontId="1" fillId="0" borderId="4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2" fontId="3" fillId="0" borderId="1" xfId="0" applyNumberFormat="1" applyFont="1" applyBorder="1"/>
    <xf numFmtId="165" fontId="1" fillId="0" borderId="4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0" fontId="3" fillId="0" borderId="1" xfId="0" applyFont="1" applyBorder="1"/>
    <xf numFmtId="0" fontId="2" fillId="0" borderId="0" xfId="0" applyFont="1" applyBorder="1" applyAlignment="1">
      <alignment wrapText="1"/>
    </xf>
    <xf numFmtId="2" fontId="2" fillId="0" borderId="0" xfId="0" applyNumberFormat="1" applyFont="1"/>
    <xf numFmtId="165" fontId="3" fillId="0" borderId="12" xfId="0" applyNumberFormat="1" applyFont="1" applyBorder="1" applyAlignment="1">
      <alignment horizontal="right"/>
    </xf>
    <xf numFmtId="0" fontId="2" fillId="0" borderId="0" xfId="0" applyFont="1" applyBorder="1"/>
    <xf numFmtId="0" fontId="7" fillId="0" borderId="0" xfId="0" applyFont="1" applyAlignment="1">
      <alignment horizontal="left" vertical="center"/>
    </xf>
    <xf numFmtId="0" fontId="8" fillId="0" borderId="0" xfId="0" applyFont="1"/>
    <xf numFmtId="2" fontId="7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 applyAlignment="1"/>
    <xf numFmtId="0" fontId="3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wrapText="1"/>
    </xf>
    <xf numFmtId="0" fontId="7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К_9_МУ!$K$1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К_9_МУ!$K$3:$K$11</c:f>
              <c:numCache>
                <c:formatCode>0</c:formatCode>
                <c:ptCount val="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29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F-7143-963E-782EAC79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1126656"/>
        <c:axId val="184230464"/>
      </c:barChart>
      <c:scatterChart>
        <c:scatterStyle val="smoothMarker"/>
        <c:varyColors val="0"/>
        <c:ser>
          <c:idx val="1"/>
          <c:order val="1"/>
          <c:tx>
            <c:strRef>
              <c:f>К_9_МУ!$L$1</c:f>
              <c:strCache>
                <c:ptCount val="1"/>
                <c:pt idx="0">
                  <c:v>Суммарные частоты норм распр.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2"/>
            <c:spPr>
              <a:solidFill>
                <a:srgbClr val="1F497D">
                  <a:lumMod val="60000"/>
                  <a:lumOff val="40000"/>
                </a:srgbClr>
              </a:solidFill>
              <a:ln>
                <a:solidFill>
                  <a:schemeClr val="tx1"/>
                </a:solidFill>
              </a:ln>
            </c:spPr>
          </c:marker>
          <c:dPt>
            <c:idx val="5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CF-7143-963E-782EAC79E71A}"/>
              </c:ext>
            </c:extLst>
          </c:dPt>
          <c:yVal>
            <c:numRef>
              <c:f>К_9_МУ!$L$3:$L$11</c:f>
              <c:numCache>
                <c:formatCode>0.00</c:formatCode>
                <c:ptCount val="9"/>
                <c:pt idx="0">
                  <c:v>1.1455214268226295</c:v>
                </c:pt>
                <c:pt idx="1">
                  <c:v>4.4121761739129912</c:v>
                </c:pt>
                <c:pt idx="2">
                  <c:v>11.542245799948709</c:v>
                </c:pt>
                <c:pt idx="3">
                  <c:v>20.334007589445445</c:v>
                </c:pt>
                <c:pt idx="4">
                  <c:v>24.78914014560322</c:v>
                </c:pt>
                <c:pt idx="5">
                  <c:v>20.464947757266565</c:v>
                </c:pt>
                <c:pt idx="6">
                  <c:v>11.365346106597046</c:v>
                </c:pt>
                <c:pt idx="7">
                  <c:v>4.3110906863512657</c:v>
                </c:pt>
                <c:pt idx="8">
                  <c:v>1.1730501831740057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CF-7143-963E-782EAC79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26656"/>
        <c:axId val="184230464"/>
      </c:scatterChart>
      <c:catAx>
        <c:axId val="2211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 baseline="0"/>
                </a:pPr>
                <a:r>
                  <a:rPr lang="ru-RU" b="0" i="0" baseline="0"/>
                  <a:t>Номер интервала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4230464"/>
        <c:crosses val="autoZero"/>
        <c:auto val="1"/>
        <c:lblAlgn val="ctr"/>
        <c:lblOffset val="100"/>
        <c:noMultiLvlLbl val="0"/>
      </c:catAx>
      <c:valAx>
        <c:axId val="184230464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ru-RU"/>
          </a:p>
        </c:txPr>
        <c:crossAx val="221126656"/>
        <c:crosses val="autoZero"/>
        <c:crossBetween val="between"/>
        <c:majorUnit val="5"/>
      </c:valAx>
    </c:plotArea>
    <c:plotVisOnly val="1"/>
    <c:dispBlanksAs val="gap"/>
    <c:showDLblsOverMax val="0"/>
  </c:chart>
  <c:txPr>
    <a:bodyPr/>
    <a:lstStyle/>
    <a:p>
      <a:pPr>
        <a:defRPr baseline="0">
          <a:latin typeface="Times New Roman" pitchFamily="18" charset="0"/>
        </a:defRPr>
      </a:pPr>
      <a:endParaRPr lang="ru-RU"/>
    </a:p>
  </c:txPr>
  <c:printSettings>
    <c:headerFooter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</xdr:rowOff>
    </xdr:from>
    <xdr:to>
      <xdr:col>18</xdr:col>
      <xdr:colOff>482974</xdr:colOff>
      <xdr:row>11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7"/>
  <sheetViews>
    <sheetView tabSelected="1" zoomScale="125" zoomScaleNormal="100" workbookViewId="0">
      <selection activeCell="X14" sqref="X14"/>
    </sheetView>
  </sheetViews>
  <sheetFormatPr baseColWidth="10" defaultColWidth="8.83203125" defaultRowHeight="15" x14ac:dyDescent="0.2"/>
  <cols>
    <col min="1" max="10" width="5.6640625" customWidth="1"/>
    <col min="11" max="11" width="5.83203125" customWidth="1"/>
    <col min="12" max="12" width="6.6640625" customWidth="1"/>
    <col min="13" max="20" width="5.6640625" customWidth="1"/>
  </cols>
  <sheetData>
    <row r="1" spans="1:19" ht="14.25" customHeight="1" x14ac:dyDescent="0.2">
      <c r="A1" s="46" t="s">
        <v>5</v>
      </c>
      <c r="B1" s="47"/>
      <c r="C1" s="47"/>
      <c r="D1" s="48"/>
      <c r="E1" s="48"/>
      <c r="F1" s="1"/>
      <c r="G1" s="72" t="s">
        <v>0</v>
      </c>
      <c r="H1" s="72"/>
      <c r="I1" s="72"/>
      <c r="J1" s="72"/>
      <c r="K1" s="66" t="s">
        <v>1</v>
      </c>
      <c r="L1" s="66" t="s">
        <v>26</v>
      </c>
      <c r="M1" s="2"/>
      <c r="N1" s="2"/>
      <c r="O1" s="2"/>
      <c r="P1" s="2"/>
      <c r="Q1" s="2"/>
      <c r="R1" s="2"/>
      <c r="S1" s="2"/>
    </row>
    <row r="2" spans="1:19" ht="17.5" customHeight="1" x14ac:dyDescent="0.2">
      <c r="A2" s="42">
        <v>1.76</v>
      </c>
      <c r="B2" s="42">
        <v>1.95</v>
      </c>
      <c r="C2" s="42">
        <v>1.86</v>
      </c>
      <c r="D2" s="42">
        <v>1.73</v>
      </c>
      <c r="E2" s="42">
        <v>1.5</v>
      </c>
      <c r="F2" s="1"/>
      <c r="G2" s="22" t="s">
        <v>2</v>
      </c>
      <c r="H2" s="72" t="s">
        <v>10</v>
      </c>
      <c r="I2" s="72"/>
      <c r="J2" s="72"/>
      <c r="K2" s="67"/>
      <c r="L2" s="68"/>
      <c r="M2" s="2"/>
      <c r="N2" s="2"/>
      <c r="O2" s="2"/>
      <c r="P2" s="2"/>
      <c r="Q2" s="2"/>
      <c r="R2" s="2"/>
      <c r="S2" s="2"/>
    </row>
    <row r="3" spans="1:19" ht="19" customHeight="1" x14ac:dyDescent="0.2">
      <c r="A3" s="42">
        <v>1.79</v>
      </c>
      <c r="B3" s="42">
        <v>1.88</v>
      </c>
      <c r="C3" s="42">
        <v>1.75</v>
      </c>
      <c r="D3" s="42">
        <v>1.74</v>
      </c>
      <c r="E3" s="42">
        <v>1.65</v>
      </c>
      <c r="F3" s="1"/>
      <c r="G3" s="3">
        <v>1</v>
      </c>
      <c r="H3" s="16">
        <f>MIN(A2:E21)</f>
        <v>1.5</v>
      </c>
      <c r="I3" s="4" t="s">
        <v>3</v>
      </c>
      <c r="J3" s="16">
        <f t="shared" ref="J3:J11" si="0">$H$3+$K$29*$G3</f>
        <v>1.55</v>
      </c>
      <c r="K3" s="6">
        <f>COUNTIF($A$2:$E$21,CONCATENATE("&lt;",TEXT(J3,"0,00")))</f>
        <v>1</v>
      </c>
      <c r="L3" s="16">
        <f>SUM(Q24:Q28)</f>
        <v>1.1455214268226295</v>
      </c>
      <c r="M3" s="1"/>
      <c r="N3" s="2"/>
      <c r="O3" s="2"/>
      <c r="P3" s="2"/>
      <c r="Q3" s="2"/>
      <c r="R3" s="2"/>
      <c r="S3" s="2"/>
    </row>
    <row r="4" spans="1:19" ht="18" customHeight="1" x14ac:dyDescent="0.2">
      <c r="A4" s="42">
        <v>1.76</v>
      </c>
      <c r="B4" s="42">
        <v>1.87</v>
      </c>
      <c r="C4" s="42">
        <v>1.83</v>
      </c>
      <c r="D4" s="42">
        <v>1.64</v>
      </c>
      <c r="E4" s="42">
        <v>1.85</v>
      </c>
      <c r="F4" s="1"/>
      <c r="G4" s="3">
        <v>2</v>
      </c>
      <c r="H4" s="16">
        <f t="shared" ref="H4:H11" si="1">$H$3+$K$29*$G3</f>
        <v>1.55</v>
      </c>
      <c r="I4" s="4" t="s">
        <v>3</v>
      </c>
      <c r="J4" s="16">
        <f t="shared" si="0"/>
        <v>1.6</v>
      </c>
      <c r="K4" s="6">
        <f>COUNTIF($A$2:$E$21,CONCATENATE("&lt;",TEXT(J4,"0,00")))-SUM($K$3:$K3)</f>
        <v>4</v>
      </c>
      <c r="L4" s="16">
        <f>SUM(Q29:Q33)</f>
        <v>4.4121761739129912</v>
      </c>
      <c r="M4" s="1"/>
      <c r="N4" s="2"/>
      <c r="O4" s="2"/>
      <c r="P4" s="2"/>
      <c r="Q4" s="2"/>
      <c r="R4" s="2"/>
      <c r="S4" s="2"/>
    </row>
    <row r="5" spans="1:19" ht="18" customHeight="1" x14ac:dyDescent="0.2">
      <c r="A5" s="42">
        <v>1.79</v>
      </c>
      <c r="B5" s="42">
        <v>1.86</v>
      </c>
      <c r="C5" s="42">
        <v>1.65</v>
      </c>
      <c r="D5" s="42">
        <v>1.81</v>
      </c>
      <c r="E5" s="42">
        <v>1.87</v>
      </c>
      <c r="F5" s="1"/>
      <c r="G5" s="3">
        <v>3</v>
      </c>
      <c r="H5" s="16">
        <f t="shared" si="1"/>
        <v>1.6</v>
      </c>
      <c r="I5" s="4" t="s">
        <v>3</v>
      </c>
      <c r="J5" s="16">
        <f t="shared" si="0"/>
        <v>1.65</v>
      </c>
      <c r="K5" s="6">
        <f>COUNTIF($A$2:$E$21,CONCATENATE("&lt;",TEXT(J5,"0,00")))-SUM($K$3:$K4)</f>
        <v>5</v>
      </c>
      <c r="L5" s="16">
        <f>SUM(Q34:Q38)</f>
        <v>11.542245799948709</v>
      </c>
      <c r="M5" s="1"/>
      <c r="N5" s="2"/>
      <c r="O5" s="2"/>
      <c r="P5" s="2"/>
      <c r="Q5" s="2"/>
      <c r="R5" s="2"/>
      <c r="S5" s="2"/>
    </row>
    <row r="6" spans="1:19" ht="15.5" customHeight="1" x14ac:dyDescent="0.2">
      <c r="A6" s="42">
        <v>1.8</v>
      </c>
      <c r="B6" s="42">
        <v>1.82</v>
      </c>
      <c r="C6" s="42">
        <v>1.83</v>
      </c>
      <c r="D6" s="42">
        <v>1.86</v>
      </c>
      <c r="E6" s="42">
        <v>1.55</v>
      </c>
      <c r="F6" s="1"/>
      <c r="G6" s="3">
        <v>4</v>
      </c>
      <c r="H6" s="16">
        <f t="shared" si="1"/>
        <v>1.65</v>
      </c>
      <c r="I6" s="4" t="s">
        <v>3</v>
      </c>
      <c r="J6" s="16">
        <f t="shared" si="0"/>
        <v>1.7</v>
      </c>
      <c r="K6" s="6">
        <f>COUNTIF($A$2:$E$21,CONCATENATE("&lt;",TEXT(J6,"0,00")))-SUM($K$3:$K5)</f>
        <v>11</v>
      </c>
      <c r="L6" s="16">
        <f>SUM(Q39:Q43)</f>
        <v>20.334007589445445</v>
      </c>
      <c r="M6" s="1"/>
      <c r="N6" s="2"/>
      <c r="O6" s="2"/>
      <c r="P6" s="2"/>
      <c r="Q6" s="2"/>
      <c r="R6" s="2"/>
      <c r="S6" s="2"/>
    </row>
    <row r="7" spans="1:19" x14ac:dyDescent="0.2">
      <c r="A7" s="42">
        <v>1.74</v>
      </c>
      <c r="B7" s="42">
        <v>1.75</v>
      </c>
      <c r="C7" s="42">
        <v>1.84</v>
      </c>
      <c r="D7" s="42">
        <v>1.81</v>
      </c>
      <c r="E7" s="42">
        <v>1.74</v>
      </c>
      <c r="F7" s="1"/>
      <c r="G7" s="3">
        <v>5</v>
      </c>
      <c r="H7" s="16">
        <f t="shared" si="1"/>
        <v>1.7</v>
      </c>
      <c r="I7" s="4" t="s">
        <v>3</v>
      </c>
      <c r="J7" s="16">
        <f t="shared" si="0"/>
        <v>1.75</v>
      </c>
      <c r="K7" s="6">
        <f>COUNTIF($A$2:$E$21,CONCATENATE("&lt;",TEXT(J7,"0,00")))-SUM($K$3:$K6)</f>
        <v>16</v>
      </c>
      <c r="L7" s="16">
        <f>SUM(Q44:Q48)</f>
        <v>24.78914014560322</v>
      </c>
      <c r="M7" s="1"/>
      <c r="N7" s="2"/>
      <c r="O7" s="2"/>
      <c r="P7" s="2"/>
      <c r="Q7" s="2"/>
      <c r="R7" s="2"/>
      <c r="S7" s="2"/>
    </row>
    <row r="8" spans="1:19" x14ac:dyDescent="0.2">
      <c r="A8" s="42">
        <v>1.84</v>
      </c>
      <c r="B8" s="42">
        <v>1.88</v>
      </c>
      <c r="C8" s="42">
        <v>1.65</v>
      </c>
      <c r="D8" s="42">
        <v>1.8</v>
      </c>
      <c r="E8" s="42">
        <v>1.75</v>
      </c>
      <c r="F8" s="1"/>
      <c r="G8" s="3">
        <v>6</v>
      </c>
      <c r="H8" s="16">
        <f t="shared" si="1"/>
        <v>1.75</v>
      </c>
      <c r="I8" s="4" t="s">
        <v>3</v>
      </c>
      <c r="J8" s="16">
        <f t="shared" si="0"/>
        <v>1.8</v>
      </c>
      <c r="K8" s="6">
        <f>COUNTIF($A$2:$E$21,CONCATENATE("&lt;",TEXT(J8,"0,00")))-SUM($K$3:$K7)</f>
        <v>17</v>
      </c>
      <c r="L8" s="16">
        <f>SUM(Q49:Q53)</f>
        <v>20.464947757266565</v>
      </c>
      <c r="M8" s="1"/>
      <c r="N8" s="2"/>
      <c r="O8" s="2"/>
      <c r="P8" s="2"/>
      <c r="Q8" s="2"/>
      <c r="R8" s="2"/>
      <c r="S8" s="2"/>
    </row>
    <row r="9" spans="1:19" x14ac:dyDescent="0.2">
      <c r="A9" s="42">
        <v>1.68</v>
      </c>
      <c r="B9" s="42">
        <v>1.85</v>
      </c>
      <c r="C9" s="42">
        <v>1.87</v>
      </c>
      <c r="D9" s="42">
        <v>1.8</v>
      </c>
      <c r="E9" s="42">
        <v>1.58</v>
      </c>
      <c r="F9" s="1"/>
      <c r="G9" s="3">
        <v>7</v>
      </c>
      <c r="H9" s="16">
        <f t="shared" si="1"/>
        <v>1.8</v>
      </c>
      <c r="I9" s="4" t="s">
        <v>3</v>
      </c>
      <c r="J9" s="16">
        <f t="shared" si="0"/>
        <v>1.85</v>
      </c>
      <c r="K9" s="6">
        <f>COUNTIF($A$2:$E$21,CONCATENATE("&lt;",TEXT(J9,"0,00")))-SUM($K$3:$K8)</f>
        <v>16</v>
      </c>
      <c r="L9" s="16">
        <f>SUM(Q54:Q58)</f>
        <v>11.365346106597046</v>
      </c>
      <c r="M9" s="1"/>
      <c r="N9" s="2"/>
      <c r="O9" s="2"/>
      <c r="P9" s="2"/>
      <c r="Q9" s="2"/>
      <c r="R9" s="2"/>
      <c r="S9" s="2"/>
    </row>
    <row r="10" spans="1:19" ht="15" customHeight="1" x14ac:dyDescent="0.2">
      <c r="A10" s="42">
        <v>1.85</v>
      </c>
      <c r="B10" s="42">
        <v>1.87</v>
      </c>
      <c r="C10" s="42">
        <v>1.82</v>
      </c>
      <c r="D10" s="42">
        <v>1.87</v>
      </c>
      <c r="E10" s="42">
        <v>1.86</v>
      </c>
      <c r="F10" s="17"/>
      <c r="G10" s="5">
        <v>8</v>
      </c>
      <c r="H10" s="16">
        <f t="shared" si="1"/>
        <v>1.85</v>
      </c>
      <c r="I10" s="4" t="s">
        <v>3</v>
      </c>
      <c r="J10" s="16">
        <f t="shared" si="0"/>
        <v>1.9</v>
      </c>
      <c r="K10" s="6">
        <f>COUNTIF($A$2:$E$21,CONCATENATE("&lt;",TEXT(J10,"0,00")))-SUM($K$3:$K9)</f>
        <v>29</v>
      </c>
      <c r="L10" s="16">
        <f>SUM(Q59:Q63)</f>
        <v>4.3110906863512657</v>
      </c>
      <c r="M10" s="1"/>
      <c r="N10" s="2"/>
      <c r="O10" s="2"/>
      <c r="P10" s="2"/>
      <c r="Q10" s="2"/>
      <c r="R10" s="2"/>
      <c r="S10" s="2"/>
    </row>
    <row r="11" spans="1:19" ht="17" customHeight="1" x14ac:dyDescent="0.2">
      <c r="A11" s="42">
        <v>1.74</v>
      </c>
      <c r="B11" s="42">
        <v>1.78</v>
      </c>
      <c r="C11" s="42">
        <v>1.6</v>
      </c>
      <c r="D11" s="42">
        <v>1.64</v>
      </c>
      <c r="E11" s="42">
        <v>1.67</v>
      </c>
      <c r="F11" s="1"/>
      <c r="G11" s="5">
        <v>9</v>
      </c>
      <c r="H11" s="16">
        <f t="shared" si="1"/>
        <v>1.9</v>
      </c>
      <c r="I11" s="4" t="s">
        <v>3</v>
      </c>
      <c r="J11" s="16">
        <f t="shared" si="0"/>
        <v>1.95</v>
      </c>
      <c r="K11" s="6">
        <f>COUNTIF($A$2:$E$21,CONCATENATE("&lt;=",TEXT(J11,"0,00")))-SUM($K$3:$K10)</f>
        <v>1</v>
      </c>
      <c r="L11" s="16">
        <f>SUM(Q64:Q69)</f>
        <v>1.1730501831740057</v>
      </c>
      <c r="M11" s="1"/>
      <c r="N11" s="2"/>
      <c r="O11" s="2"/>
      <c r="P11" s="2"/>
      <c r="Q11" s="2"/>
      <c r="R11" s="2"/>
      <c r="S11" s="2"/>
    </row>
    <row r="12" spans="1:19" ht="19" customHeight="1" x14ac:dyDescent="0.2">
      <c r="A12" s="42">
        <v>1.87</v>
      </c>
      <c r="B12" s="42">
        <v>1.69</v>
      </c>
      <c r="C12" s="42">
        <v>1.79</v>
      </c>
      <c r="D12" s="42">
        <v>1.87</v>
      </c>
      <c r="E12" s="42">
        <v>1.68</v>
      </c>
      <c r="F12" s="2"/>
      <c r="G12" s="73" t="s">
        <v>4</v>
      </c>
      <c r="H12" s="74"/>
      <c r="I12" s="74"/>
      <c r="J12" s="75"/>
      <c r="K12" s="3">
        <f>SUM(K3:K11)</f>
        <v>100</v>
      </c>
      <c r="L12" s="16">
        <f>SUM(L3:L11)</f>
        <v>99.537525869121879</v>
      </c>
      <c r="M12" s="1"/>
      <c r="N12" s="2"/>
      <c r="O12" s="2"/>
      <c r="P12" s="2"/>
      <c r="Q12" s="2"/>
      <c r="R12" s="2"/>
      <c r="S12" s="2"/>
    </row>
    <row r="13" spans="1:19" ht="16" customHeight="1" x14ac:dyDescent="0.2">
      <c r="A13" s="42">
        <v>1.86</v>
      </c>
      <c r="B13" s="42">
        <v>1.87</v>
      </c>
      <c r="C13" s="42">
        <v>1.57</v>
      </c>
      <c r="D13" s="42">
        <v>1.73</v>
      </c>
      <c r="E13" s="42">
        <v>1.68</v>
      </c>
      <c r="F13" s="2"/>
      <c r="G13" s="8"/>
      <c r="H13" s="18"/>
      <c r="I13" s="19"/>
      <c r="J13" s="18"/>
      <c r="K13" s="8"/>
      <c r="L13" s="8"/>
      <c r="M13" s="2"/>
      <c r="N13" s="2"/>
      <c r="O13" s="2"/>
      <c r="P13" s="2"/>
      <c r="Q13" s="2"/>
      <c r="R13" s="2"/>
      <c r="S13" s="2"/>
    </row>
    <row r="14" spans="1:19" ht="18" customHeight="1" x14ac:dyDescent="0.2">
      <c r="A14" s="42">
        <v>1.74</v>
      </c>
      <c r="B14" s="42">
        <v>1.78</v>
      </c>
      <c r="C14" s="42">
        <v>1.83</v>
      </c>
      <c r="D14" s="42">
        <v>1.84</v>
      </c>
      <c r="E14" s="42">
        <v>1.68</v>
      </c>
      <c r="F14" s="2"/>
      <c r="G14" s="60" t="s">
        <v>28</v>
      </c>
      <c r="H14" s="61"/>
      <c r="I14" s="61"/>
      <c r="J14" s="61"/>
      <c r="K14" s="61"/>
      <c r="L14" s="62"/>
      <c r="M14" s="2"/>
      <c r="N14" s="60" t="s">
        <v>14</v>
      </c>
      <c r="O14" s="61"/>
      <c r="P14" s="61"/>
      <c r="Q14" s="61"/>
      <c r="R14" s="61"/>
      <c r="S14" s="62"/>
    </row>
    <row r="15" spans="1:19" ht="18.5" customHeight="1" x14ac:dyDescent="0.2">
      <c r="A15" s="42">
        <v>1.69</v>
      </c>
      <c r="B15" s="42">
        <v>1.87</v>
      </c>
      <c r="C15" s="42">
        <v>1.75</v>
      </c>
      <c r="D15" s="42">
        <v>1.87</v>
      </c>
      <c r="E15" s="42">
        <v>1.75</v>
      </c>
      <c r="F15" s="2"/>
      <c r="G15" s="63"/>
      <c r="H15" s="64"/>
      <c r="I15" s="64"/>
      <c r="J15" s="64"/>
      <c r="K15" s="64"/>
      <c r="L15" s="65"/>
      <c r="M15" s="2"/>
      <c r="N15" s="63"/>
      <c r="O15" s="64"/>
      <c r="P15" s="64"/>
      <c r="Q15" s="64"/>
      <c r="R15" s="64"/>
      <c r="S15" s="65"/>
    </row>
    <row r="16" spans="1:19" ht="20.5" customHeight="1" x14ac:dyDescent="0.2">
      <c r="A16" s="42">
        <v>1.72</v>
      </c>
      <c r="B16" s="42">
        <v>1.86</v>
      </c>
      <c r="C16" s="42">
        <v>1.86</v>
      </c>
      <c r="D16" s="42">
        <v>1.75</v>
      </c>
      <c r="E16" s="42">
        <v>1.82</v>
      </c>
      <c r="F16" s="2"/>
      <c r="G16" s="69" t="s">
        <v>6</v>
      </c>
      <c r="H16" s="70"/>
      <c r="I16" s="71"/>
      <c r="J16" s="60" t="s">
        <v>49</v>
      </c>
      <c r="K16" s="61"/>
      <c r="L16" s="56"/>
      <c r="M16" s="2"/>
      <c r="N16" s="69" t="s">
        <v>6</v>
      </c>
      <c r="O16" s="70"/>
      <c r="P16" s="71"/>
      <c r="Q16" s="79" t="s">
        <v>20</v>
      </c>
      <c r="R16" s="80"/>
      <c r="S16" s="81"/>
    </row>
    <row r="17" spans="1:19" ht="21" customHeight="1" x14ac:dyDescent="0.2">
      <c r="A17" s="42">
        <v>1.68</v>
      </c>
      <c r="B17" s="42">
        <v>1.7</v>
      </c>
      <c r="C17" s="42">
        <v>1.86</v>
      </c>
      <c r="D17" s="42">
        <v>1.6</v>
      </c>
      <c r="E17" s="42">
        <v>1.87</v>
      </c>
      <c r="F17" s="2"/>
      <c r="G17" s="49" t="s">
        <v>29</v>
      </c>
      <c r="H17" s="50"/>
      <c r="I17" s="51"/>
      <c r="J17" s="76"/>
      <c r="K17" s="77"/>
      <c r="L17" s="78"/>
      <c r="M17" s="2"/>
      <c r="N17" s="49" t="s">
        <v>18</v>
      </c>
      <c r="O17" s="50"/>
      <c r="P17" s="51"/>
      <c r="Q17" s="49" t="s">
        <v>21</v>
      </c>
      <c r="R17" s="50"/>
      <c r="S17" s="81"/>
    </row>
    <row r="18" spans="1:19" ht="14.25" customHeight="1" x14ac:dyDescent="0.2">
      <c r="A18" s="42">
        <v>1.87</v>
      </c>
      <c r="B18" s="42">
        <v>1.78</v>
      </c>
      <c r="C18" s="42">
        <v>1.7</v>
      </c>
      <c r="D18" s="42">
        <v>1.82</v>
      </c>
      <c r="E18" s="42">
        <v>1.85</v>
      </c>
      <c r="F18" s="2"/>
      <c r="G18" s="52" t="s">
        <v>30</v>
      </c>
      <c r="H18" s="52"/>
      <c r="I18" s="52"/>
      <c r="J18" s="54" t="s">
        <v>31</v>
      </c>
      <c r="K18" s="55"/>
      <c r="L18" s="56"/>
      <c r="M18" s="2"/>
      <c r="N18" s="52" t="s">
        <v>12</v>
      </c>
      <c r="O18" s="52"/>
      <c r="P18" s="52"/>
      <c r="Q18" s="54" t="s">
        <v>11</v>
      </c>
      <c r="R18" s="55"/>
      <c r="S18" s="56"/>
    </row>
    <row r="19" spans="1:19" ht="14.25" customHeight="1" x14ac:dyDescent="0.2">
      <c r="A19" s="42">
        <v>1.74</v>
      </c>
      <c r="B19" s="42">
        <v>1.87</v>
      </c>
      <c r="C19" s="42">
        <v>1.75</v>
      </c>
      <c r="D19" s="42">
        <v>1.73</v>
      </c>
      <c r="E19" s="42">
        <v>1.7</v>
      </c>
      <c r="F19" s="2"/>
      <c r="G19" s="53"/>
      <c r="H19" s="53"/>
      <c r="I19" s="53"/>
      <c r="J19" s="57"/>
      <c r="K19" s="58"/>
      <c r="L19" s="59"/>
      <c r="M19" s="2"/>
      <c r="N19" s="53"/>
      <c r="O19" s="53"/>
      <c r="P19" s="53"/>
      <c r="Q19" s="57"/>
      <c r="R19" s="58"/>
      <c r="S19" s="59"/>
    </row>
    <row r="20" spans="1:19" ht="14.25" customHeight="1" x14ac:dyDescent="0.2">
      <c r="A20" s="42">
        <v>1.86</v>
      </c>
      <c r="B20" s="42">
        <v>1.86</v>
      </c>
      <c r="C20" s="42">
        <v>1.7</v>
      </c>
      <c r="D20" s="42">
        <v>1.64</v>
      </c>
      <c r="E20" s="42">
        <v>1.83</v>
      </c>
      <c r="F20" s="2"/>
      <c r="G20" s="52" t="s">
        <v>32</v>
      </c>
      <c r="H20" s="52"/>
      <c r="I20" s="52"/>
      <c r="J20" s="54" t="s">
        <v>33</v>
      </c>
      <c r="K20" s="55"/>
      <c r="L20" s="56"/>
      <c r="M20" s="2"/>
      <c r="N20" s="86" t="s">
        <v>19</v>
      </c>
      <c r="O20" s="86"/>
      <c r="P20" s="86"/>
      <c r="Q20" s="54" t="s">
        <v>27</v>
      </c>
      <c r="R20" s="55"/>
      <c r="S20" s="56"/>
    </row>
    <row r="21" spans="1:19" ht="14.25" customHeight="1" x14ac:dyDescent="0.2">
      <c r="A21" s="42">
        <v>1.7</v>
      </c>
      <c r="B21" s="42">
        <v>1.78</v>
      </c>
      <c r="C21" s="42">
        <v>1.59</v>
      </c>
      <c r="D21" s="42">
        <v>1.76</v>
      </c>
      <c r="E21" s="42">
        <v>1.73</v>
      </c>
      <c r="F21" s="2"/>
      <c r="G21" s="53"/>
      <c r="H21" s="53"/>
      <c r="I21" s="53"/>
      <c r="J21" s="57"/>
      <c r="K21" s="58"/>
      <c r="L21" s="59"/>
      <c r="M21" s="2"/>
      <c r="N21" s="87"/>
      <c r="O21" s="87"/>
      <c r="P21" s="87"/>
      <c r="Q21" s="88"/>
      <c r="R21" s="89"/>
      <c r="S21" s="59"/>
    </row>
    <row r="22" spans="1:19" ht="14.25" customHeight="1" x14ac:dyDescent="0.2">
      <c r="A22" s="2"/>
      <c r="B22" s="2"/>
      <c r="C22" s="2"/>
      <c r="D22" s="2"/>
      <c r="E22" s="2"/>
      <c r="F22" s="2"/>
      <c r="G22" s="7"/>
      <c r="H22" s="7"/>
      <c r="I22" s="7"/>
      <c r="J22" s="7"/>
      <c r="K22" s="8"/>
      <c r="L22" s="8"/>
      <c r="M22" s="2"/>
      <c r="N22" s="2"/>
      <c r="O22" s="2"/>
      <c r="P22" s="2"/>
      <c r="Q22" s="2"/>
      <c r="R22" s="2"/>
      <c r="S22" s="2"/>
    </row>
    <row r="23" spans="1:19" ht="43.5" customHeight="1" x14ac:dyDescent="0.2">
      <c r="A23" s="97" t="s">
        <v>25</v>
      </c>
      <c r="B23" s="98"/>
      <c r="C23" s="98"/>
      <c r="D23" s="98"/>
      <c r="E23" s="98"/>
      <c r="F23" s="98"/>
      <c r="G23" s="98"/>
      <c r="H23" s="98"/>
      <c r="I23" s="98"/>
      <c r="J23" s="98"/>
      <c r="K23" s="23">
        <v>100</v>
      </c>
      <c r="L23" s="9"/>
      <c r="M23" s="30" t="s">
        <v>23</v>
      </c>
      <c r="N23" s="30" t="s">
        <v>1</v>
      </c>
      <c r="O23" s="30" t="s">
        <v>24</v>
      </c>
      <c r="P23" s="30" t="s">
        <v>34</v>
      </c>
      <c r="Q23" s="22" t="s">
        <v>35</v>
      </c>
      <c r="R23" s="36"/>
      <c r="S23" s="2"/>
    </row>
    <row r="24" spans="1:19" ht="12" customHeight="1" x14ac:dyDescent="0.2">
      <c r="A24" s="91" t="s">
        <v>16</v>
      </c>
      <c r="B24" s="92"/>
      <c r="C24" s="92"/>
      <c r="D24" s="92"/>
      <c r="E24" s="92"/>
      <c r="F24" s="92"/>
      <c r="G24" s="92"/>
      <c r="H24" s="92"/>
      <c r="I24" s="92"/>
      <c r="J24" s="93"/>
      <c r="K24" s="24">
        <f>MAX(A2:E21)</f>
        <v>1.95</v>
      </c>
      <c r="L24" s="9"/>
      <c r="M24" s="31">
        <v>1.5</v>
      </c>
      <c r="N24" s="32">
        <f>COUNTIF($A$2:$E$21,CONCATENATE("=",TEXT(M24,"0,00")))</f>
        <v>1</v>
      </c>
      <c r="O24" s="32">
        <f>N24/$K$23</f>
        <v>0.01</v>
      </c>
      <c r="P24" s="32">
        <f>M24*O24</f>
        <v>1.4999999999999999E-2</v>
      </c>
      <c r="Q24" s="28">
        <f>NORMDIST(M24,$K$35,$K$36,0)</f>
        <v>0.10821149320593132</v>
      </c>
      <c r="R24" s="21"/>
      <c r="S24" s="2"/>
    </row>
    <row r="25" spans="1:19" ht="12" customHeight="1" x14ac:dyDescent="0.2">
      <c r="A25" s="91" t="s">
        <v>17</v>
      </c>
      <c r="B25" s="92"/>
      <c r="C25" s="92"/>
      <c r="D25" s="92"/>
      <c r="E25" s="92"/>
      <c r="F25" s="92"/>
      <c r="G25" s="92"/>
      <c r="H25" s="92"/>
      <c r="I25" s="92"/>
      <c r="J25" s="93"/>
      <c r="K25" s="24">
        <f xml:space="preserve"> MIN(A2:E21)</f>
        <v>1.5</v>
      </c>
      <c r="L25" s="9"/>
      <c r="M25" s="31">
        <v>1.51</v>
      </c>
      <c r="N25" s="32">
        <f t="shared" ref="N25:N28" si="2">COUNTIF($A$2:$E$21,CONCATENATE("=",TEXT(M25,"0,00")))</f>
        <v>0</v>
      </c>
      <c r="O25" s="32">
        <f t="shared" ref="O25:O28" si="3">N25/$K$23</f>
        <v>0</v>
      </c>
      <c r="P25" s="32">
        <f t="shared" ref="P25:P27" si="4">M25*O25</f>
        <v>0</v>
      </c>
      <c r="Q25" s="28">
        <f t="shared" ref="Q25:Q69" si="5">NORMDIST(M25,$K$35,$K$36,0)</f>
        <v>0.15232994545828171</v>
      </c>
      <c r="R25" s="21"/>
      <c r="S25" s="2"/>
    </row>
    <row r="26" spans="1:19" ht="12" customHeight="1" x14ac:dyDescent="0.2">
      <c r="A26" s="91" t="s">
        <v>15</v>
      </c>
      <c r="B26" s="92"/>
      <c r="C26" s="92"/>
      <c r="D26" s="92"/>
      <c r="E26" s="92"/>
      <c r="F26" s="92"/>
      <c r="G26" s="92"/>
      <c r="H26" s="92"/>
      <c r="I26" s="92"/>
      <c r="J26" s="93"/>
      <c r="K26" s="25">
        <f>AVERAGE($A$2:$E$21)</f>
        <v>1.7706999999999999</v>
      </c>
      <c r="L26" s="10"/>
      <c r="M26" s="31">
        <v>1.52</v>
      </c>
      <c r="N26" s="32">
        <f t="shared" si="2"/>
        <v>0</v>
      </c>
      <c r="O26" s="32">
        <f t="shared" si="3"/>
        <v>0</v>
      </c>
      <c r="P26" s="32">
        <f t="shared" si="4"/>
        <v>0</v>
      </c>
      <c r="Q26" s="28">
        <f t="shared" si="5"/>
        <v>0.21104426343100724</v>
      </c>
      <c r="R26" s="21"/>
      <c r="S26" s="2"/>
    </row>
    <row r="27" spans="1:19" ht="12" customHeight="1" x14ac:dyDescent="0.2">
      <c r="A27" s="94" t="s">
        <v>7</v>
      </c>
      <c r="B27" s="95"/>
      <c r="C27" s="95"/>
      <c r="D27" s="95"/>
      <c r="E27" s="95"/>
      <c r="F27" s="95"/>
      <c r="G27" s="95"/>
      <c r="H27" s="95"/>
      <c r="I27" s="95"/>
      <c r="J27" s="96"/>
      <c r="K27" s="26">
        <f>MAX(A2:E21)- MIN(A2:E21)</f>
        <v>0.44999999999999996</v>
      </c>
      <c r="L27" s="11"/>
      <c r="M27" s="31">
        <v>1.53</v>
      </c>
      <c r="N27" s="32">
        <f t="shared" si="2"/>
        <v>0</v>
      </c>
      <c r="O27" s="32">
        <f t="shared" si="3"/>
        <v>0</v>
      </c>
      <c r="P27" s="32">
        <f t="shared" si="4"/>
        <v>0</v>
      </c>
      <c r="Q27" s="28">
        <f t="shared" si="5"/>
        <v>0.28776514210471282</v>
      </c>
      <c r="R27" s="21"/>
      <c r="S27" s="2"/>
    </row>
    <row r="28" spans="1:19" ht="12" customHeight="1" x14ac:dyDescent="0.2">
      <c r="A28" s="99" t="s">
        <v>8</v>
      </c>
      <c r="B28" s="100"/>
      <c r="C28" s="100"/>
      <c r="D28" s="100"/>
      <c r="E28" s="100"/>
      <c r="F28" s="100"/>
      <c r="G28" s="100"/>
      <c r="H28" s="100"/>
      <c r="I28" s="100"/>
      <c r="J28" s="101"/>
      <c r="K28" s="26">
        <v>9</v>
      </c>
      <c r="L28" s="12"/>
      <c r="M28" s="31">
        <v>1.54</v>
      </c>
      <c r="N28" s="32">
        <f t="shared" si="2"/>
        <v>0</v>
      </c>
      <c r="O28" s="32">
        <f t="shared" si="3"/>
        <v>0</v>
      </c>
      <c r="P28" s="32">
        <f t="shared" ref="P28" si="6">M28*O28</f>
        <v>0</v>
      </c>
      <c r="Q28" s="28">
        <f t="shared" si="5"/>
        <v>0.38617058262269638</v>
      </c>
      <c r="R28" s="21"/>
      <c r="S28" s="2"/>
    </row>
    <row r="29" spans="1:19" ht="12" customHeight="1" x14ac:dyDescent="0.2">
      <c r="A29" s="57" t="s">
        <v>9</v>
      </c>
      <c r="B29" s="90"/>
      <c r="C29" s="90"/>
      <c r="D29" s="90"/>
      <c r="E29" s="90"/>
      <c r="F29" s="90"/>
      <c r="G29" s="90"/>
      <c r="H29" s="90"/>
      <c r="I29" s="90"/>
      <c r="J29" s="90"/>
      <c r="K29" s="27">
        <f>K27/K28</f>
        <v>4.9999999999999996E-2</v>
      </c>
      <c r="L29" s="12"/>
      <c r="M29" s="31">
        <v>1.55</v>
      </c>
      <c r="N29" s="32">
        <f t="shared" ref="N29:N30" si="7">COUNTIF($A$2:$E$21,CONCATENATE("=",TEXT(M29,"0,00")))</f>
        <v>1</v>
      </c>
      <c r="O29" s="32">
        <f t="shared" ref="O29" si="8">N29/$K$23</f>
        <v>0.01</v>
      </c>
      <c r="P29" s="32">
        <f t="shared" ref="P29" si="9">M29*O29</f>
        <v>1.5500000000000002E-2</v>
      </c>
      <c r="Q29" s="28">
        <f t="shared" si="5"/>
        <v>0.5100309815632742</v>
      </c>
      <c r="R29" s="21"/>
      <c r="S29" s="2"/>
    </row>
    <row r="30" spans="1:19" ht="12" customHeight="1" x14ac:dyDescent="0.2">
      <c r="A30" s="100" t="s">
        <v>13</v>
      </c>
      <c r="B30" s="102"/>
      <c r="C30" s="102"/>
      <c r="D30" s="102"/>
      <c r="E30" s="102"/>
      <c r="F30" s="102"/>
      <c r="G30" s="102"/>
      <c r="H30" s="102"/>
      <c r="I30" s="102"/>
      <c r="J30" s="102"/>
      <c r="K30" s="35">
        <f>STDEVA(A2:E21)</f>
        <v>9.1367334967098091E-2</v>
      </c>
      <c r="L30" s="13"/>
      <c r="M30" s="31">
        <v>1.56</v>
      </c>
      <c r="N30" s="32">
        <f t="shared" si="7"/>
        <v>0</v>
      </c>
      <c r="O30" s="32">
        <f t="shared" ref="O30" si="10">N30/$K$23</f>
        <v>0</v>
      </c>
      <c r="P30" s="32">
        <f t="shared" ref="P30" si="11">M30*O30</f>
        <v>0</v>
      </c>
      <c r="Q30" s="28">
        <f t="shared" si="5"/>
        <v>0.66296453532710942</v>
      </c>
      <c r="R30" s="21"/>
      <c r="S30" s="2"/>
    </row>
    <row r="31" spans="1:19" ht="12" customHeight="1" x14ac:dyDescent="0.2">
      <c r="A31" s="91" t="s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16">
        <f>P70</f>
        <v>1.7703500000000001</v>
      </c>
      <c r="L31" s="14"/>
      <c r="M31" s="31">
        <v>1.57</v>
      </c>
      <c r="N31" s="32">
        <f t="shared" ref="N31:N69" si="12">COUNTIF($A$2:$E$21,CONCATENATE("=",TEXT(M31,"0,00")))</f>
        <v>1</v>
      </c>
      <c r="O31" s="32">
        <f>N31/$K$23</f>
        <v>0.01</v>
      </c>
      <c r="P31" s="32">
        <f>M31*O31</f>
        <v>1.5700000000000002E-2</v>
      </c>
      <c r="Q31" s="28">
        <f t="shared" si="5"/>
        <v>0.84812605309362765</v>
      </c>
      <c r="R31" s="21"/>
      <c r="S31" s="2"/>
    </row>
    <row r="32" spans="1:19" ht="12" customHeight="1" x14ac:dyDescent="0.2">
      <c r="A32" s="106" t="s">
        <v>37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8"/>
      <c r="L32" s="14"/>
      <c r="M32" s="31">
        <v>1.58</v>
      </c>
      <c r="N32" s="32">
        <f t="shared" si="12"/>
        <v>1</v>
      </c>
      <c r="O32" s="32">
        <f>N32/$K$23</f>
        <v>0.01</v>
      </c>
      <c r="P32" s="32">
        <f>M32*O32</f>
        <v>1.5800000000000002E-2</v>
      </c>
      <c r="Q32" s="28">
        <f t="shared" si="5"/>
        <v>1.0678417092118573</v>
      </c>
      <c r="R32" s="21"/>
      <c r="S32" s="2"/>
    </row>
    <row r="33" spans="1:19" ht="12" customHeight="1" x14ac:dyDescent="0.2">
      <c r="A33" s="94" t="s">
        <v>41</v>
      </c>
      <c r="B33" s="103"/>
      <c r="C33" s="103"/>
      <c r="D33" s="104"/>
      <c r="E33" s="28">
        <v>1.4</v>
      </c>
      <c r="F33" s="2"/>
      <c r="G33" s="105" t="s">
        <v>42</v>
      </c>
      <c r="H33" s="105"/>
      <c r="I33" s="105"/>
      <c r="J33" s="105"/>
      <c r="K33" s="28">
        <f>2.04</f>
        <v>2.04</v>
      </c>
      <c r="L33" s="15"/>
      <c r="M33" s="31">
        <v>1.59</v>
      </c>
      <c r="N33" s="32">
        <f t="shared" si="12"/>
        <v>1</v>
      </c>
      <c r="O33" s="32">
        <f>N33/$K$23</f>
        <v>0.01</v>
      </c>
      <c r="P33" s="32">
        <f>M33*O33</f>
        <v>1.5900000000000001E-2</v>
      </c>
      <c r="Q33" s="28">
        <f t="shared" si="5"/>
        <v>1.3232128947171231</v>
      </c>
      <c r="R33" s="21"/>
      <c r="S33" s="2"/>
    </row>
    <row r="34" spans="1:19" ht="12" customHeight="1" x14ac:dyDescent="0.2">
      <c r="A34" s="94" t="s">
        <v>43</v>
      </c>
      <c r="B34" s="95"/>
      <c r="C34" s="95"/>
      <c r="D34" s="95"/>
      <c r="E34" s="95"/>
      <c r="F34" s="102"/>
      <c r="G34" s="102"/>
      <c r="H34" s="102"/>
      <c r="I34" s="102"/>
      <c r="J34" s="81"/>
      <c r="K34" s="28">
        <f>(6*K36)/(K33-E33)</f>
        <v>0.74249999999999994</v>
      </c>
      <c r="L34" s="15"/>
      <c r="M34" s="31">
        <v>1.6</v>
      </c>
      <c r="N34" s="32">
        <f t="shared" si="12"/>
        <v>2</v>
      </c>
      <c r="O34" s="32">
        <f>N34/$K$23</f>
        <v>0.02</v>
      </c>
      <c r="P34" s="32">
        <f>M34*O34</f>
        <v>3.2000000000000001E-2</v>
      </c>
      <c r="Q34" s="28">
        <f t="shared" si="5"/>
        <v>1.6137228077449859</v>
      </c>
      <c r="R34" s="21"/>
      <c r="S34" s="2"/>
    </row>
    <row r="35" spans="1:19" ht="12" customHeight="1" x14ac:dyDescent="0.2">
      <c r="A35" s="94" t="s">
        <v>38</v>
      </c>
      <c r="B35" s="102"/>
      <c r="C35" s="102"/>
      <c r="D35" s="102"/>
      <c r="E35" s="102"/>
      <c r="F35" s="102"/>
      <c r="G35" s="102"/>
      <c r="H35" s="102"/>
      <c r="I35" s="102"/>
      <c r="J35" s="102"/>
      <c r="K35" s="28">
        <f>1.7195</f>
        <v>1.7195</v>
      </c>
      <c r="L35" s="33"/>
      <c r="M35" s="31">
        <v>1.61</v>
      </c>
      <c r="N35" s="32">
        <f t="shared" si="12"/>
        <v>0</v>
      </c>
      <c r="O35" s="32">
        <f t="shared" ref="O35" si="13">N35/$K$23</f>
        <v>0</v>
      </c>
      <c r="P35" s="32">
        <f t="shared" ref="P35" si="14">M35*O35</f>
        <v>0</v>
      </c>
      <c r="Q35" s="28">
        <f t="shared" si="5"/>
        <v>1.9368880442755447</v>
      </c>
      <c r="R35" s="21"/>
      <c r="S35" s="2"/>
    </row>
    <row r="36" spans="1:19" ht="12" customHeight="1" x14ac:dyDescent="0.2">
      <c r="A36" s="94" t="s">
        <v>39</v>
      </c>
      <c r="B36" s="95"/>
      <c r="C36" s="95"/>
      <c r="D36" s="95"/>
      <c r="E36" s="95"/>
      <c r="F36" s="102"/>
      <c r="G36" s="102"/>
      <c r="H36" s="102"/>
      <c r="I36" s="102"/>
      <c r="J36" s="81"/>
      <c r="K36" s="29">
        <f>0.0792</f>
        <v>7.9200000000000007E-2</v>
      </c>
      <c r="L36" s="2"/>
      <c r="M36" s="31">
        <v>1.62</v>
      </c>
      <c r="N36" s="32">
        <f t="shared" si="12"/>
        <v>0</v>
      </c>
      <c r="O36" s="32">
        <f t="shared" ref="O36:O69" si="15">N36/$K$23</f>
        <v>0</v>
      </c>
      <c r="P36" s="32">
        <f t="shared" ref="P36:P69" si="16">M36*O36</f>
        <v>0</v>
      </c>
      <c r="Q36" s="28">
        <f t="shared" si="5"/>
        <v>2.2880023600380546</v>
      </c>
      <c r="R36" s="21"/>
      <c r="S36" s="2"/>
    </row>
    <row r="37" spans="1:19" ht="12" customHeight="1" x14ac:dyDescent="0.2">
      <c r="A37" s="94" t="s">
        <v>40</v>
      </c>
      <c r="B37" s="95"/>
      <c r="C37" s="95"/>
      <c r="D37" s="95"/>
      <c r="E37" s="95"/>
      <c r="F37" s="102"/>
      <c r="G37" s="102"/>
      <c r="H37" s="102"/>
      <c r="I37" s="102"/>
      <c r="J37" s="81"/>
      <c r="K37" s="20">
        <f>1</f>
        <v>1</v>
      </c>
      <c r="L37" s="15"/>
      <c r="M37" s="31">
        <v>1.63</v>
      </c>
      <c r="N37" s="32">
        <f t="shared" si="12"/>
        <v>0</v>
      </c>
      <c r="O37" s="32">
        <f t="shared" si="15"/>
        <v>0</v>
      </c>
      <c r="P37" s="32">
        <f t="shared" si="16"/>
        <v>0</v>
      </c>
      <c r="Q37" s="28">
        <f t="shared" si="5"/>
        <v>2.6600192908714733</v>
      </c>
      <c r="R37" s="21"/>
      <c r="S37" s="2"/>
    </row>
    <row r="38" spans="1:19" ht="12" customHeight="1" x14ac:dyDescent="0.2">
      <c r="A38" s="106" t="s">
        <v>44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8"/>
      <c r="L38" s="15"/>
      <c r="M38" s="31">
        <v>1.64</v>
      </c>
      <c r="N38" s="32">
        <f t="shared" si="12"/>
        <v>3</v>
      </c>
      <c r="O38" s="32">
        <f t="shared" si="15"/>
        <v>0.03</v>
      </c>
      <c r="P38" s="32">
        <f t="shared" si="16"/>
        <v>4.9199999999999994E-2</v>
      </c>
      <c r="Q38" s="28">
        <f t="shared" si="5"/>
        <v>3.0436132970186529</v>
      </c>
      <c r="R38" s="21"/>
      <c r="S38" s="2"/>
    </row>
    <row r="39" spans="1:19" ht="12" customHeight="1" x14ac:dyDescent="0.2">
      <c r="A39" s="94" t="s">
        <v>45</v>
      </c>
      <c r="B39" s="95"/>
      <c r="C39" s="95"/>
      <c r="D39" s="95"/>
      <c r="E39" s="95"/>
      <c r="F39" s="102"/>
      <c r="G39" s="102"/>
      <c r="H39" s="102"/>
      <c r="I39" s="102"/>
      <c r="J39" s="81"/>
      <c r="K39" s="28">
        <f>(6*K30)/(K33-E33)</f>
        <v>0.85656876531654447</v>
      </c>
      <c r="L39" s="15"/>
      <c r="M39" s="31">
        <v>1.65</v>
      </c>
      <c r="N39" s="32">
        <f t="shared" si="12"/>
        <v>3</v>
      </c>
      <c r="O39" s="32">
        <f t="shared" si="15"/>
        <v>0.03</v>
      </c>
      <c r="P39" s="32">
        <f t="shared" si="16"/>
        <v>4.9499999999999995E-2</v>
      </c>
      <c r="Q39" s="28">
        <f t="shared" si="5"/>
        <v>3.4274452635808137</v>
      </c>
      <c r="R39" s="21"/>
      <c r="S39" s="2"/>
    </row>
    <row r="40" spans="1:19" ht="12" customHeight="1" x14ac:dyDescent="0.2">
      <c r="A40" s="94" t="s">
        <v>46</v>
      </c>
      <c r="B40" s="95"/>
      <c r="C40" s="95"/>
      <c r="D40" s="95"/>
      <c r="E40" s="95"/>
      <c r="F40" s="102"/>
      <c r="G40" s="102"/>
      <c r="H40" s="102"/>
      <c r="I40" s="102"/>
      <c r="J40" s="81"/>
      <c r="K40" s="20">
        <f>CHITEST($K$3:$K$11,$L$3:$L$11)</f>
        <v>1.7251660513207918E-29</v>
      </c>
      <c r="L40" s="15"/>
      <c r="M40" s="31">
        <v>1.655</v>
      </c>
      <c r="N40" s="32">
        <f t="shared" si="12"/>
        <v>0</v>
      </c>
      <c r="O40" s="32">
        <f t="shared" si="15"/>
        <v>0</v>
      </c>
      <c r="P40" s="32">
        <f t="shared" si="16"/>
        <v>0</v>
      </c>
      <c r="Q40" s="28">
        <f t="shared" si="5"/>
        <v>3.6154694276905719</v>
      </c>
      <c r="R40" s="21"/>
      <c r="S40" s="2"/>
    </row>
    <row r="41" spans="1:19" ht="12" customHeight="1" x14ac:dyDescent="0.2">
      <c r="A41" s="2"/>
      <c r="B41" s="2"/>
      <c r="C41" s="2"/>
      <c r="D41" s="2"/>
      <c r="E41" s="34"/>
      <c r="F41" s="2"/>
      <c r="G41" s="2"/>
      <c r="H41" s="2"/>
      <c r="I41" s="2"/>
      <c r="J41" s="2"/>
      <c r="K41" s="2"/>
      <c r="L41" s="15"/>
      <c r="M41" s="31">
        <v>1.67</v>
      </c>
      <c r="N41" s="32">
        <f t="shared" si="12"/>
        <v>1</v>
      </c>
      <c r="O41" s="32">
        <f t="shared" si="15"/>
        <v>0.01</v>
      </c>
      <c r="P41" s="32">
        <f t="shared" si="16"/>
        <v>1.67E-2</v>
      </c>
      <c r="Q41" s="28">
        <f t="shared" si="5"/>
        <v>4.1434465726057423</v>
      </c>
      <c r="R41" s="21"/>
      <c r="S41" s="2"/>
    </row>
    <row r="42" spans="1:19" ht="12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5"/>
      <c r="M42" s="31">
        <v>1.68</v>
      </c>
      <c r="N42" s="32">
        <f t="shared" si="12"/>
        <v>5</v>
      </c>
      <c r="O42" s="32">
        <f t="shared" si="15"/>
        <v>0.05</v>
      </c>
      <c r="P42" s="32">
        <f t="shared" si="16"/>
        <v>8.4000000000000005E-2</v>
      </c>
      <c r="Q42" s="28">
        <f t="shared" si="5"/>
        <v>4.4480729746092678</v>
      </c>
      <c r="R42" s="21"/>
      <c r="S42" s="2"/>
    </row>
    <row r="43" spans="1:19" ht="12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31">
        <v>1.69</v>
      </c>
      <c r="N43" s="32">
        <f t="shared" si="12"/>
        <v>2</v>
      </c>
      <c r="O43" s="32">
        <f t="shared" si="15"/>
        <v>0.02</v>
      </c>
      <c r="P43" s="32">
        <f t="shared" si="16"/>
        <v>3.3799999999999997E-2</v>
      </c>
      <c r="Q43" s="28">
        <f t="shared" si="5"/>
        <v>4.6995733509590494</v>
      </c>
      <c r="R43" s="21"/>
      <c r="S43" s="2"/>
    </row>
    <row r="44" spans="1:19" ht="12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5"/>
      <c r="M44" s="31">
        <v>1.7</v>
      </c>
      <c r="N44" s="32">
        <f t="shared" si="12"/>
        <v>5</v>
      </c>
      <c r="O44" s="32">
        <f t="shared" si="15"/>
        <v>0.05</v>
      </c>
      <c r="P44" s="32">
        <f t="shared" si="16"/>
        <v>8.5000000000000006E-2</v>
      </c>
      <c r="Q44" s="28">
        <f t="shared" si="5"/>
        <v>4.8867635939321845</v>
      </c>
      <c r="R44" s="21"/>
      <c r="S44" s="2"/>
    </row>
    <row r="45" spans="1:19" ht="12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5"/>
      <c r="M45" s="31">
        <v>1.71</v>
      </c>
      <c r="N45" s="32">
        <f t="shared" si="12"/>
        <v>0</v>
      </c>
      <c r="O45" s="32">
        <f t="shared" si="15"/>
        <v>0</v>
      </c>
      <c r="P45" s="32">
        <f t="shared" si="16"/>
        <v>0</v>
      </c>
      <c r="Q45" s="28">
        <f t="shared" si="5"/>
        <v>5.0010430780543746</v>
      </c>
      <c r="R45" s="21"/>
      <c r="S45" s="2"/>
    </row>
    <row r="46" spans="1:19" ht="12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5"/>
      <c r="M46" s="31">
        <v>1.72</v>
      </c>
      <c r="N46" s="32">
        <f t="shared" si="12"/>
        <v>1</v>
      </c>
      <c r="O46" s="32">
        <f t="shared" si="15"/>
        <v>0.01</v>
      </c>
      <c r="P46" s="32">
        <f t="shared" si="16"/>
        <v>1.72E-2</v>
      </c>
      <c r="Q46" s="28">
        <f t="shared" si="5"/>
        <v>5.0370496266829443</v>
      </c>
      <c r="R46" s="21"/>
      <c r="S46" s="2"/>
    </row>
    <row r="47" spans="1:19" ht="12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5"/>
      <c r="M47" s="31">
        <v>1.73</v>
      </c>
      <c r="N47" s="32">
        <f t="shared" si="12"/>
        <v>4</v>
      </c>
      <c r="O47" s="32">
        <f t="shared" si="15"/>
        <v>0.04</v>
      </c>
      <c r="P47" s="32">
        <f t="shared" si="16"/>
        <v>6.9199999999999998E-2</v>
      </c>
      <c r="Q47" s="28">
        <f t="shared" si="5"/>
        <v>4.9930766415914736</v>
      </c>
      <c r="R47" s="21"/>
      <c r="S47" s="2"/>
    </row>
    <row r="48" spans="1:19" ht="12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5"/>
      <c r="M48" s="31">
        <v>1.74</v>
      </c>
      <c r="N48" s="32">
        <f t="shared" si="12"/>
        <v>6</v>
      </c>
      <c r="O48" s="32">
        <f t="shared" si="15"/>
        <v>0.06</v>
      </c>
      <c r="P48" s="32">
        <f t="shared" si="16"/>
        <v>0.10439999999999999</v>
      </c>
      <c r="Q48" s="28">
        <f t="shared" si="5"/>
        <v>4.8712072053422455</v>
      </c>
      <c r="R48" s="21"/>
      <c r="S48" s="2"/>
    </row>
    <row r="49" spans="1:19" ht="12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1">
        <v>1.7450000000000001</v>
      </c>
      <c r="N49" s="32">
        <f t="shared" si="12"/>
        <v>7</v>
      </c>
      <c r="O49" s="32">
        <f t="shared" si="15"/>
        <v>7.0000000000000007E-2</v>
      </c>
      <c r="P49" s="32">
        <f t="shared" si="16"/>
        <v>0.12215000000000002</v>
      </c>
      <c r="Q49" s="28">
        <f t="shared" si="5"/>
        <v>4.7827141734739014</v>
      </c>
      <c r="R49" s="21"/>
      <c r="S49" s="2"/>
    </row>
    <row r="50" spans="1:19" ht="12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1">
        <v>1.76</v>
      </c>
      <c r="N50" s="32">
        <f t="shared" si="12"/>
        <v>3</v>
      </c>
      <c r="O50" s="32">
        <f t="shared" si="15"/>
        <v>0.03</v>
      </c>
      <c r="P50" s="32">
        <f t="shared" si="16"/>
        <v>5.28E-2</v>
      </c>
      <c r="Q50" s="28">
        <f t="shared" si="5"/>
        <v>4.4197983048412652</v>
      </c>
      <c r="R50" s="21"/>
      <c r="S50" s="2"/>
    </row>
    <row r="51" spans="1:19" ht="12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1">
        <v>1.77</v>
      </c>
      <c r="N51" s="32">
        <f t="shared" si="12"/>
        <v>0</v>
      </c>
      <c r="O51" s="32">
        <f t="shared" si="15"/>
        <v>0</v>
      </c>
      <c r="P51" s="32">
        <f t="shared" si="16"/>
        <v>0</v>
      </c>
      <c r="Q51" s="28">
        <f t="shared" si="5"/>
        <v>4.1105499262375211</v>
      </c>
      <c r="R51" s="21"/>
      <c r="S51" s="2"/>
    </row>
    <row r="52" spans="1:19" ht="12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1">
        <v>1.78</v>
      </c>
      <c r="N52" s="32">
        <f t="shared" si="12"/>
        <v>4</v>
      </c>
      <c r="O52" s="32">
        <f t="shared" si="15"/>
        <v>0.04</v>
      </c>
      <c r="P52" s="32">
        <f t="shared" si="16"/>
        <v>7.1199999999999999E-2</v>
      </c>
      <c r="Q52" s="28">
        <f t="shared" si="5"/>
        <v>3.7624762948126755</v>
      </c>
      <c r="R52" s="21"/>
      <c r="S52" s="2"/>
    </row>
    <row r="53" spans="1:19" ht="12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1">
        <v>1.79</v>
      </c>
      <c r="N53" s="32">
        <f t="shared" si="12"/>
        <v>3</v>
      </c>
      <c r="O53" s="32">
        <f t="shared" si="15"/>
        <v>0.03</v>
      </c>
      <c r="P53" s="32">
        <f t="shared" si="16"/>
        <v>5.3699999999999998E-2</v>
      </c>
      <c r="Q53" s="28">
        <f t="shared" si="5"/>
        <v>3.3894090579012008</v>
      </c>
      <c r="R53" s="21"/>
      <c r="S53" s="2"/>
    </row>
    <row r="54" spans="1:19" ht="12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1">
        <v>1.8</v>
      </c>
      <c r="N54" s="32">
        <f t="shared" si="12"/>
        <v>3</v>
      </c>
      <c r="O54" s="32">
        <f t="shared" si="15"/>
        <v>0.03</v>
      </c>
      <c r="P54" s="32">
        <f t="shared" si="16"/>
        <v>5.3999999999999999E-2</v>
      </c>
      <c r="Q54" s="28">
        <f t="shared" si="5"/>
        <v>3.00504214703302</v>
      </c>
      <c r="R54" s="21"/>
      <c r="S54" s="2"/>
    </row>
    <row r="55" spans="1:19" ht="12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1">
        <v>1.81</v>
      </c>
      <c r="N55" s="32">
        <f t="shared" si="12"/>
        <v>2</v>
      </c>
      <c r="O55" s="32">
        <f t="shared" si="15"/>
        <v>0.02</v>
      </c>
      <c r="P55" s="32">
        <f t="shared" si="16"/>
        <v>3.6200000000000003E-2</v>
      </c>
      <c r="Q55" s="28">
        <f t="shared" si="5"/>
        <v>2.6221257644181284</v>
      </c>
      <c r="R55" s="21"/>
      <c r="S55" s="2"/>
    </row>
    <row r="56" spans="1:19" ht="12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1">
        <v>1.82</v>
      </c>
      <c r="N56" s="32">
        <f t="shared" si="12"/>
        <v>4</v>
      </c>
      <c r="O56" s="32">
        <f t="shared" si="15"/>
        <v>0.04</v>
      </c>
      <c r="P56" s="32">
        <f t="shared" si="16"/>
        <v>7.2800000000000004E-2</v>
      </c>
      <c r="Q56" s="28">
        <f t="shared" si="5"/>
        <v>2.2518156676838337</v>
      </c>
      <c r="R56" s="21"/>
      <c r="S56" s="2"/>
    </row>
    <row r="57" spans="1:19" ht="12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1">
        <v>1.83</v>
      </c>
      <c r="N57" s="32">
        <f t="shared" si="12"/>
        <v>4</v>
      </c>
      <c r="O57" s="32">
        <f t="shared" si="15"/>
        <v>0.04</v>
      </c>
      <c r="P57" s="32">
        <f t="shared" si="16"/>
        <v>7.3200000000000001E-2</v>
      </c>
      <c r="Q57" s="28">
        <f t="shared" si="5"/>
        <v>1.9032179441442418</v>
      </c>
      <c r="R57" s="21"/>
      <c r="S57" s="2"/>
    </row>
    <row r="58" spans="1:19" ht="12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1">
        <v>1.84</v>
      </c>
      <c r="N58" s="32">
        <f t="shared" si="12"/>
        <v>3</v>
      </c>
      <c r="O58" s="32">
        <f t="shared" si="15"/>
        <v>0.03</v>
      </c>
      <c r="P58" s="32">
        <f t="shared" ref="P58" si="17">M58*O58</f>
        <v>5.5199999999999999E-2</v>
      </c>
      <c r="Q58" s="28">
        <f t="shared" si="5"/>
        <v>1.5831445833178226</v>
      </c>
      <c r="R58" s="21"/>
      <c r="S58" s="2"/>
    </row>
    <row r="59" spans="1:19" ht="12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1">
        <v>1.85</v>
      </c>
      <c r="N59" s="32">
        <f t="shared" si="12"/>
        <v>4</v>
      </c>
      <c r="O59" s="32">
        <f t="shared" si="15"/>
        <v>0.04</v>
      </c>
      <c r="P59" s="32">
        <f t="shared" si="16"/>
        <v>7.400000000000001E-2</v>
      </c>
      <c r="Q59" s="28">
        <f t="shared" si="5"/>
        <v>1.2960716272108244</v>
      </c>
      <c r="R59" s="21"/>
      <c r="S59" s="2"/>
    </row>
    <row r="60" spans="1:19" ht="12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1">
        <v>1.86</v>
      </c>
      <c r="N60" s="32">
        <f t="shared" si="12"/>
        <v>10</v>
      </c>
      <c r="O60" s="32">
        <f t="shared" si="15"/>
        <v>0.1</v>
      </c>
      <c r="P60" s="32">
        <f t="shared" ref="P60" si="18">M60*O60</f>
        <v>0.18600000000000003</v>
      </c>
      <c r="Q60" s="28">
        <f t="shared" si="5"/>
        <v>1.0442723907382367</v>
      </c>
      <c r="R60" s="21"/>
      <c r="S60" s="2"/>
    </row>
    <row r="61" spans="1:19" ht="12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1">
        <v>1.87</v>
      </c>
      <c r="N61" s="32">
        <f t="shared" si="12"/>
        <v>13</v>
      </c>
      <c r="O61" s="32">
        <f t="shared" si="15"/>
        <v>0.13</v>
      </c>
      <c r="P61" s="32">
        <f t="shared" ref="P61:P64" si="19">M61*O61</f>
        <v>0.24310000000000001</v>
      </c>
      <c r="Q61" s="28">
        <f t="shared" si="5"/>
        <v>0.82808507448931223</v>
      </c>
      <c r="R61" s="21"/>
      <c r="S61" s="2"/>
    </row>
    <row r="62" spans="1:19" ht="12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1">
        <v>1.88</v>
      </c>
      <c r="N62" s="32">
        <f t="shared" si="12"/>
        <v>2</v>
      </c>
      <c r="O62" s="32">
        <f t="shared" si="15"/>
        <v>0.02</v>
      </c>
      <c r="P62" s="32">
        <f t="shared" si="19"/>
        <v>3.7600000000000001E-2</v>
      </c>
      <c r="Q62" s="28">
        <f t="shared" si="5"/>
        <v>0.64626775302625517</v>
      </c>
      <c r="R62" s="21"/>
      <c r="S62" s="2"/>
    </row>
    <row r="63" spans="1:19" ht="12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1">
        <v>1.89</v>
      </c>
      <c r="N63" s="32">
        <f t="shared" si="12"/>
        <v>0</v>
      </c>
      <c r="O63" s="32">
        <f t="shared" si="15"/>
        <v>0</v>
      </c>
      <c r="P63" s="32">
        <f t="shared" si="19"/>
        <v>0</v>
      </c>
      <c r="Q63" s="28">
        <f t="shared" si="5"/>
        <v>0.49639384088663724</v>
      </c>
      <c r="R63" s="21"/>
      <c r="S63" s="2"/>
    </row>
    <row r="64" spans="1:19" ht="12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1">
        <v>1.9</v>
      </c>
      <c r="N64" s="32">
        <f t="shared" si="12"/>
        <v>0</v>
      </c>
      <c r="O64" s="32">
        <f t="shared" si="15"/>
        <v>0</v>
      </c>
      <c r="P64" s="32">
        <f t="shared" si="19"/>
        <v>0</v>
      </c>
      <c r="Q64" s="28">
        <f t="shared" si="5"/>
        <v>0.3752465003602683</v>
      </c>
      <c r="R64" s="21"/>
      <c r="S64" s="2"/>
    </row>
    <row r="65" spans="1:20" ht="12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1">
        <v>1.91</v>
      </c>
      <c r="N65" s="32">
        <f t="shared" si="12"/>
        <v>0</v>
      </c>
      <c r="O65" s="32">
        <f t="shared" si="15"/>
        <v>0</v>
      </c>
      <c r="P65" s="32">
        <f t="shared" ref="P65:P67" si="20">M65*O65</f>
        <v>0</v>
      </c>
      <c r="Q65" s="28">
        <f t="shared" si="5"/>
        <v>0.27917934589937504</v>
      </c>
      <c r="R65" s="21"/>
      <c r="S65" s="2"/>
    </row>
    <row r="66" spans="1:20" ht="12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1">
        <v>1.92</v>
      </c>
      <c r="N66" s="32">
        <f t="shared" si="12"/>
        <v>0</v>
      </c>
      <c r="O66" s="32">
        <f t="shared" si="15"/>
        <v>0</v>
      </c>
      <c r="P66" s="32">
        <f t="shared" si="20"/>
        <v>0</v>
      </c>
      <c r="Q66" s="28">
        <f t="shared" si="5"/>
        <v>0.20442136722418894</v>
      </c>
      <c r="R66" s="21"/>
      <c r="S66" s="2"/>
    </row>
    <row r="67" spans="1:20" ht="12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1">
        <v>1.93</v>
      </c>
      <c r="N67" s="32">
        <f t="shared" si="12"/>
        <v>0</v>
      </c>
      <c r="O67" s="32">
        <f t="shared" si="15"/>
        <v>0</v>
      </c>
      <c r="P67" s="32">
        <f t="shared" si="20"/>
        <v>0</v>
      </c>
      <c r="Q67" s="28">
        <f t="shared" si="5"/>
        <v>0.14731455572226043</v>
      </c>
      <c r="R67" s="21"/>
      <c r="S67" s="2"/>
    </row>
    <row r="68" spans="1:20" ht="12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1">
        <v>1.9430000000000001</v>
      </c>
      <c r="N68" s="32">
        <f t="shared" si="12"/>
        <v>0</v>
      </c>
      <c r="O68" s="32">
        <f t="shared" si="15"/>
        <v>0</v>
      </c>
      <c r="P68" s="32">
        <f t="shared" ref="P68" si="21">M68*O68</f>
        <v>0</v>
      </c>
      <c r="Q68" s="28">
        <f t="shared" si="5"/>
        <v>9.3957188837863734E-2</v>
      </c>
      <c r="R68" s="21"/>
      <c r="S68" s="2"/>
    </row>
    <row r="69" spans="1:20" ht="12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1">
        <v>1.95</v>
      </c>
      <c r="N69" s="32">
        <f t="shared" si="12"/>
        <v>1</v>
      </c>
      <c r="O69" s="32">
        <f t="shared" si="15"/>
        <v>0.01</v>
      </c>
      <c r="P69" s="32">
        <f t="shared" si="16"/>
        <v>1.95E-2</v>
      </c>
      <c r="Q69" s="28">
        <f t="shared" si="5"/>
        <v>7.2931225130049279E-2</v>
      </c>
      <c r="R69" s="21"/>
      <c r="S69" s="2"/>
    </row>
    <row r="70" spans="1:20" ht="12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2" t="s">
        <v>36</v>
      </c>
      <c r="N70" s="32">
        <f>SUM(N24:N69)</f>
        <v>100</v>
      </c>
      <c r="O70" s="32">
        <f>SUM(O24:O69)</f>
        <v>1.0000000000000002</v>
      </c>
      <c r="P70" s="28">
        <f>SUM(P24:P69)</f>
        <v>1.7703500000000001</v>
      </c>
      <c r="Q70" s="28">
        <f>SUM(Q24:Q69)</f>
        <v>99.537525869121879</v>
      </c>
      <c r="R70" s="21"/>
      <c r="S70" s="2"/>
    </row>
    <row r="75" spans="1:20" ht="15" customHeight="1" x14ac:dyDescent="0.2">
      <c r="A75" s="82" t="s">
        <v>47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</row>
    <row r="76" spans="1:20" ht="15" customHeight="1" x14ac:dyDescent="0.2">
      <c r="A76" s="84" t="s">
        <v>48</v>
      </c>
      <c r="B76" s="85"/>
      <c r="C76" s="85"/>
      <c r="D76" s="85"/>
      <c r="E76" s="85"/>
      <c r="F76" s="85"/>
      <c r="G76" s="85"/>
      <c r="H76" s="85"/>
      <c r="I76" s="85"/>
      <c r="J76" s="85"/>
      <c r="K76" s="84" t="s">
        <v>48</v>
      </c>
      <c r="L76" s="85"/>
      <c r="M76" s="85"/>
      <c r="N76" s="85"/>
      <c r="O76" s="85"/>
      <c r="P76" s="85"/>
      <c r="Q76" s="85"/>
      <c r="R76" s="85"/>
      <c r="S76" s="85"/>
      <c r="T76" s="85"/>
    </row>
    <row r="77" spans="1:20" x14ac:dyDescent="0.2">
      <c r="A77" s="84">
        <v>10</v>
      </c>
      <c r="B77" s="84"/>
      <c r="C77" s="84"/>
      <c r="D77" s="84"/>
      <c r="E77" s="84"/>
      <c r="F77" s="84">
        <v>1</v>
      </c>
      <c r="G77" s="84"/>
      <c r="H77" s="84"/>
      <c r="I77" s="84"/>
      <c r="J77" s="84"/>
      <c r="K77" s="84">
        <v>2</v>
      </c>
      <c r="L77" s="84"/>
      <c r="M77" s="84"/>
      <c r="N77" s="84"/>
      <c r="O77" s="84"/>
      <c r="P77" s="84">
        <v>3</v>
      </c>
      <c r="Q77" s="84"/>
      <c r="R77" s="84"/>
      <c r="S77" s="84"/>
      <c r="T77" s="84"/>
    </row>
    <row r="78" spans="1:20" x14ac:dyDescent="0.2">
      <c r="A78" s="41">
        <v>1.76</v>
      </c>
      <c r="B78" s="41">
        <v>1.95</v>
      </c>
      <c r="C78" s="41">
        <v>1.5</v>
      </c>
      <c r="D78" s="41">
        <v>1.73</v>
      </c>
      <c r="E78" s="41">
        <v>1.71</v>
      </c>
      <c r="F78" s="41">
        <v>1.76</v>
      </c>
      <c r="G78" s="41">
        <v>1.95</v>
      </c>
      <c r="H78" s="41">
        <v>1.5</v>
      </c>
      <c r="I78" s="41">
        <v>1.73</v>
      </c>
      <c r="J78" s="41">
        <v>1.71</v>
      </c>
      <c r="K78" s="41">
        <v>1.76</v>
      </c>
      <c r="L78" s="41">
        <v>1.95</v>
      </c>
      <c r="M78" s="41">
        <v>1.5</v>
      </c>
      <c r="N78" s="41">
        <v>1.73</v>
      </c>
      <c r="O78" s="41">
        <v>1.71</v>
      </c>
      <c r="P78" s="42">
        <v>1.76</v>
      </c>
      <c r="Q78" s="42">
        <v>1.95</v>
      </c>
      <c r="R78" s="42">
        <v>1.5</v>
      </c>
      <c r="S78" s="42">
        <v>1.73</v>
      </c>
      <c r="T78" s="42">
        <v>1.86</v>
      </c>
    </row>
    <row r="79" spans="1:20" x14ac:dyDescent="0.2">
      <c r="A79" s="41">
        <v>1.79</v>
      </c>
      <c r="B79" s="41">
        <v>1.73</v>
      </c>
      <c r="C79" s="41">
        <v>1.65</v>
      </c>
      <c r="D79" s="41">
        <v>1.74</v>
      </c>
      <c r="E79" s="41">
        <v>1.75</v>
      </c>
      <c r="F79" s="41">
        <v>1.79</v>
      </c>
      <c r="G79" s="41">
        <v>1.73</v>
      </c>
      <c r="H79" s="41">
        <v>1.65</v>
      </c>
      <c r="I79" s="41">
        <v>1.74</v>
      </c>
      <c r="J79" s="41">
        <v>1.75</v>
      </c>
      <c r="K79" s="41">
        <v>1.79</v>
      </c>
      <c r="L79" s="41">
        <v>1.73</v>
      </c>
      <c r="M79" s="41">
        <v>1.65</v>
      </c>
      <c r="N79" s="41">
        <v>1.74</v>
      </c>
      <c r="O79" s="41">
        <v>1.75</v>
      </c>
      <c r="P79" s="42">
        <v>1.79</v>
      </c>
      <c r="Q79" s="42">
        <v>1.88</v>
      </c>
      <c r="R79" s="42">
        <v>1.65</v>
      </c>
      <c r="S79" s="42">
        <v>1.74</v>
      </c>
      <c r="T79" s="42">
        <v>1.75</v>
      </c>
    </row>
    <row r="80" spans="1:20" x14ac:dyDescent="0.2">
      <c r="A80" s="41">
        <v>1.76</v>
      </c>
      <c r="B80" s="41">
        <v>1.72</v>
      </c>
      <c r="C80" s="41">
        <v>1.67</v>
      </c>
      <c r="D80" s="41">
        <v>1.64</v>
      </c>
      <c r="E80" s="41">
        <v>1.83</v>
      </c>
      <c r="F80" s="41">
        <v>1.76</v>
      </c>
      <c r="G80" s="41">
        <v>1.72</v>
      </c>
      <c r="H80" s="41">
        <v>1.85</v>
      </c>
      <c r="I80" s="41">
        <v>1.64</v>
      </c>
      <c r="J80" s="41">
        <v>1.83</v>
      </c>
      <c r="K80" s="41">
        <v>1.76</v>
      </c>
      <c r="L80" s="41">
        <v>1.72</v>
      </c>
      <c r="M80" s="41">
        <v>1.85</v>
      </c>
      <c r="N80" s="41">
        <v>1.64</v>
      </c>
      <c r="O80" s="41">
        <v>1.83</v>
      </c>
      <c r="P80" s="42">
        <v>1.76</v>
      </c>
      <c r="Q80" s="42">
        <v>1.87</v>
      </c>
      <c r="R80" s="42">
        <v>1.85</v>
      </c>
      <c r="S80" s="42">
        <v>1.64</v>
      </c>
      <c r="T80" s="42">
        <v>1.83</v>
      </c>
    </row>
    <row r="81" spans="1:20" x14ac:dyDescent="0.2">
      <c r="A81" s="41">
        <v>1.79</v>
      </c>
      <c r="B81" s="41">
        <v>1.71</v>
      </c>
      <c r="C81" s="41">
        <v>1.87</v>
      </c>
      <c r="D81" s="41">
        <v>1.81</v>
      </c>
      <c r="E81" s="41">
        <v>1.65</v>
      </c>
      <c r="F81" s="41">
        <v>1.79</v>
      </c>
      <c r="G81" s="41">
        <v>1.71</v>
      </c>
      <c r="H81" s="41">
        <v>1.87</v>
      </c>
      <c r="I81" s="41">
        <v>1.81</v>
      </c>
      <c r="J81" s="41">
        <v>1.65</v>
      </c>
      <c r="K81" s="41">
        <v>1.79</v>
      </c>
      <c r="L81" s="41">
        <v>1.71</v>
      </c>
      <c r="M81" s="41">
        <v>1.87</v>
      </c>
      <c r="N81" s="41">
        <v>1.81</v>
      </c>
      <c r="O81" s="41">
        <v>1.65</v>
      </c>
      <c r="P81" s="42">
        <v>1.79</v>
      </c>
      <c r="Q81" s="42">
        <v>1.86</v>
      </c>
      <c r="R81" s="42">
        <v>1.87</v>
      </c>
      <c r="S81" s="42">
        <v>1.81</v>
      </c>
      <c r="T81" s="42">
        <v>1.65</v>
      </c>
    </row>
    <row r="82" spans="1:20" x14ac:dyDescent="0.2">
      <c r="A82" s="41">
        <v>1.8</v>
      </c>
      <c r="B82" s="41">
        <v>1.82</v>
      </c>
      <c r="C82" s="41">
        <v>1.55</v>
      </c>
      <c r="D82" s="41">
        <v>1.76</v>
      </c>
      <c r="E82" s="41">
        <v>1.63</v>
      </c>
      <c r="F82" s="41">
        <v>1.8</v>
      </c>
      <c r="G82" s="41">
        <v>1.82</v>
      </c>
      <c r="H82" s="41">
        <v>1.55</v>
      </c>
      <c r="I82" s="41">
        <v>1.76</v>
      </c>
      <c r="J82" s="41">
        <v>1.63</v>
      </c>
      <c r="K82" s="41">
        <v>1.8</v>
      </c>
      <c r="L82" s="41">
        <v>1.82</v>
      </c>
      <c r="M82" s="41">
        <v>1.55</v>
      </c>
      <c r="N82" s="41">
        <v>1.76</v>
      </c>
      <c r="O82" s="41">
        <v>1.83</v>
      </c>
      <c r="P82" s="42">
        <v>1.8</v>
      </c>
      <c r="Q82" s="42">
        <v>1.82</v>
      </c>
      <c r="R82" s="42">
        <v>1.55</v>
      </c>
      <c r="S82" s="42">
        <v>1.76</v>
      </c>
      <c r="T82" s="42">
        <v>1.83</v>
      </c>
    </row>
    <row r="83" spans="1:20" x14ac:dyDescent="0.2">
      <c r="A83" s="41">
        <v>1.74</v>
      </c>
      <c r="B83" s="41">
        <v>1.75</v>
      </c>
      <c r="C83" s="41">
        <v>1.74</v>
      </c>
      <c r="D83" s="41">
        <v>1.81</v>
      </c>
      <c r="E83" s="41">
        <v>1.84</v>
      </c>
      <c r="F83" s="41">
        <v>1.74</v>
      </c>
      <c r="G83" s="41">
        <v>1.75</v>
      </c>
      <c r="H83" s="41">
        <v>1.74</v>
      </c>
      <c r="I83" s="41">
        <v>1.81</v>
      </c>
      <c r="J83" s="41">
        <v>1.84</v>
      </c>
      <c r="K83" s="41">
        <v>1.74</v>
      </c>
      <c r="L83" s="41">
        <v>1.75</v>
      </c>
      <c r="M83" s="41">
        <v>1.74</v>
      </c>
      <c r="N83" s="41">
        <v>1.81</v>
      </c>
      <c r="O83" s="41">
        <v>1.84</v>
      </c>
      <c r="P83" s="42">
        <v>1.74</v>
      </c>
      <c r="Q83" s="42">
        <v>1.75</v>
      </c>
      <c r="R83" s="42">
        <v>1.74</v>
      </c>
      <c r="S83" s="42">
        <v>1.81</v>
      </c>
      <c r="T83" s="42">
        <v>1.84</v>
      </c>
    </row>
    <row r="84" spans="1:20" x14ac:dyDescent="0.2">
      <c r="A84" s="41">
        <v>1.61</v>
      </c>
      <c r="B84" s="41">
        <v>1.73</v>
      </c>
      <c r="C84" s="41">
        <v>1.75</v>
      </c>
      <c r="D84" s="41">
        <v>1.8</v>
      </c>
      <c r="E84" s="41">
        <v>1.65</v>
      </c>
      <c r="F84" s="41">
        <v>1.61</v>
      </c>
      <c r="G84" s="41">
        <v>1.73</v>
      </c>
      <c r="H84" s="41">
        <v>1.75</v>
      </c>
      <c r="I84" s="41">
        <v>1.8</v>
      </c>
      <c r="J84" s="41">
        <v>1.65</v>
      </c>
      <c r="K84" s="41">
        <v>1.84</v>
      </c>
      <c r="L84" s="41">
        <v>1.73</v>
      </c>
      <c r="M84" s="41">
        <v>1.75</v>
      </c>
      <c r="N84" s="41">
        <v>1.8</v>
      </c>
      <c r="O84" s="41">
        <v>1.65</v>
      </c>
      <c r="P84" s="42">
        <v>1.84</v>
      </c>
      <c r="Q84" s="42">
        <v>1.88</v>
      </c>
      <c r="R84" s="42">
        <v>1.75</v>
      </c>
      <c r="S84" s="42">
        <v>1.8</v>
      </c>
      <c r="T84" s="42">
        <v>1.65</v>
      </c>
    </row>
    <row r="85" spans="1:20" x14ac:dyDescent="0.2">
      <c r="A85" s="41">
        <v>1.68</v>
      </c>
      <c r="B85" s="41">
        <v>1.67</v>
      </c>
      <c r="C85" s="41">
        <v>1.58</v>
      </c>
      <c r="D85" s="41">
        <v>1.8</v>
      </c>
      <c r="E85" s="41">
        <v>1.57</v>
      </c>
      <c r="F85" s="41">
        <v>1.68</v>
      </c>
      <c r="G85" s="41">
        <v>1.85</v>
      </c>
      <c r="H85" s="41">
        <v>1.58</v>
      </c>
      <c r="I85" s="41">
        <v>1.8</v>
      </c>
      <c r="J85" s="41">
        <v>1.87</v>
      </c>
      <c r="K85" s="41">
        <v>1.68</v>
      </c>
      <c r="L85" s="41">
        <v>1.85</v>
      </c>
      <c r="M85" s="41">
        <v>1.58</v>
      </c>
      <c r="N85" s="41">
        <v>1.8</v>
      </c>
      <c r="O85" s="41">
        <v>1.87</v>
      </c>
      <c r="P85" s="42">
        <v>1.68</v>
      </c>
      <c r="Q85" s="42">
        <v>1.85</v>
      </c>
      <c r="R85" s="42">
        <v>1.58</v>
      </c>
      <c r="S85" s="42">
        <v>1.8</v>
      </c>
      <c r="T85" s="42">
        <v>1.87</v>
      </c>
    </row>
    <row r="86" spans="1:20" x14ac:dyDescent="0.2">
      <c r="A86" s="41">
        <v>1.67</v>
      </c>
      <c r="B86" s="41">
        <v>1.72</v>
      </c>
      <c r="C86" s="41">
        <v>1.71</v>
      </c>
      <c r="D86" s="41">
        <v>1.57</v>
      </c>
      <c r="E86" s="41">
        <v>1.82</v>
      </c>
      <c r="F86" s="41">
        <v>1.85</v>
      </c>
      <c r="G86" s="41">
        <v>1.72</v>
      </c>
      <c r="H86" s="41">
        <v>1.71</v>
      </c>
      <c r="I86" s="41">
        <v>1.87</v>
      </c>
      <c r="J86" s="41">
        <v>1.82</v>
      </c>
      <c r="K86" s="41">
        <v>1.85</v>
      </c>
      <c r="L86" s="41">
        <v>1.72</v>
      </c>
      <c r="M86" s="41">
        <v>1.71</v>
      </c>
      <c r="N86" s="41">
        <v>1.87</v>
      </c>
      <c r="O86" s="41">
        <v>1.82</v>
      </c>
      <c r="P86" s="42">
        <v>1.85</v>
      </c>
      <c r="Q86" s="42">
        <v>1.87</v>
      </c>
      <c r="R86" s="42">
        <v>1.86</v>
      </c>
      <c r="S86" s="42">
        <v>1.87</v>
      </c>
      <c r="T86" s="42">
        <v>1.82</v>
      </c>
    </row>
    <row r="87" spans="1:20" x14ac:dyDescent="0.2">
      <c r="A87" s="41">
        <v>1.74</v>
      </c>
      <c r="B87" s="41">
        <v>1.78</v>
      </c>
      <c r="C87" s="41">
        <v>1.67</v>
      </c>
      <c r="D87" s="41">
        <v>1.64</v>
      </c>
      <c r="E87" s="41">
        <v>1.6</v>
      </c>
      <c r="F87" s="41">
        <v>1.74</v>
      </c>
      <c r="G87" s="41">
        <v>1.78</v>
      </c>
      <c r="H87" s="41">
        <v>1.67</v>
      </c>
      <c r="I87" s="41">
        <v>1.64</v>
      </c>
      <c r="J87" s="41">
        <v>1.6</v>
      </c>
      <c r="K87" s="41">
        <v>1.74</v>
      </c>
      <c r="L87" s="41">
        <v>1.78</v>
      </c>
      <c r="M87" s="41">
        <v>1.67</v>
      </c>
      <c r="N87" s="41">
        <v>1.64</v>
      </c>
      <c r="O87" s="41">
        <v>1.6</v>
      </c>
      <c r="P87" s="42">
        <v>1.74</v>
      </c>
      <c r="Q87" s="42">
        <v>1.78</v>
      </c>
      <c r="R87" s="42">
        <v>1.67</v>
      </c>
      <c r="S87" s="42">
        <v>1.64</v>
      </c>
      <c r="T87" s="42">
        <v>1.6</v>
      </c>
    </row>
    <row r="88" spans="1:20" x14ac:dyDescent="0.2">
      <c r="A88" s="41">
        <v>1.72</v>
      </c>
      <c r="B88" s="41">
        <v>1.69</v>
      </c>
      <c r="C88" s="41">
        <v>1.68</v>
      </c>
      <c r="D88" s="41">
        <v>1.77</v>
      </c>
      <c r="E88" s="41">
        <v>1.79</v>
      </c>
      <c r="F88" s="41">
        <v>1.72</v>
      </c>
      <c r="G88" s="41">
        <v>1.69</v>
      </c>
      <c r="H88" s="41">
        <v>1.68</v>
      </c>
      <c r="I88" s="41">
        <v>1.77</v>
      </c>
      <c r="J88" s="41">
        <v>1.79</v>
      </c>
      <c r="K88" s="41">
        <v>1.72</v>
      </c>
      <c r="L88" s="41">
        <v>1.69</v>
      </c>
      <c r="M88" s="41">
        <v>1.68</v>
      </c>
      <c r="N88" s="41">
        <v>1.77</v>
      </c>
      <c r="O88" s="41">
        <v>1.79</v>
      </c>
      <c r="P88" s="42">
        <v>1.87</v>
      </c>
      <c r="Q88" s="42">
        <v>1.69</v>
      </c>
      <c r="R88" s="42">
        <v>1.68</v>
      </c>
      <c r="S88" s="42">
        <v>1.77</v>
      </c>
      <c r="T88" s="42">
        <v>1.79</v>
      </c>
    </row>
    <row r="89" spans="1:20" x14ac:dyDescent="0.2">
      <c r="A89" s="41">
        <v>1.86</v>
      </c>
      <c r="B89" s="41">
        <v>1.57</v>
      </c>
      <c r="C89" s="41">
        <v>1.68</v>
      </c>
      <c r="D89" s="41">
        <v>1.73</v>
      </c>
      <c r="E89" s="41">
        <v>1.57</v>
      </c>
      <c r="F89" s="41">
        <v>1.86</v>
      </c>
      <c r="G89" s="41">
        <v>1.87</v>
      </c>
      <c r="H89" s="41">
        <v>1.68</v>
      </c>
      <c r="I89" s="41">
        <v>1.73</v>
      </c>
      <c r="J89" s="41">
        <v>1.57</v>
      </c>
      <c r="K89" s="41">
        <v>1.86</v>
      </c>
      <c r="L89" s="41">
        <v>1.87</v>
      </c>
      <c r="M89" s="41">
        <v>1.68</v>
      </c>
      <c r="N89" s="41">
        <v>1.73</v>
      </c>
      <c r="O89" s="41">
        <v>1.57</v>
      </c>
      <c r="P89" s="42">
        <v>1.86</v>
      </c>
      <c r="Q89" s="42">
        <v>1.87</v>
      </c>
      <c r="R89" s="42">
        <v>1.68</v>
      </c>
      <c r="S89" s="42">
        <v>1.73</v>
      </c>
      <c r="T89" s="42">
        <v>1.57</v>
      </c>
    </row>
    <row r="90" spans="1:20" x14ac:dyDescent="0.2">
      <c r="A90" s="41">
        <v>1.74</v>
      </c>
      <c r="B90" s="41">
        <v>1.78</v>
      </c>
      <c r="C90" s="41">
        <v>1.68</v>
      </c>
      <c r="D90" s="41">
        <v>1.61</v>
      </c>
      <c r="E90" s="41">
        <v>1.63</v>
      </c>
      <c r="F90" s="41">
        <v>1.74</v>
      </c>
      <c r="G90" s="41">
        <v>1.78</v>
      </c>
      <c r="H90" s="41">
        <v>1.68</v>
      </c>
      <c r="I90" s="41">
        <v>1.61</v>
      </c>
      <c r="J90" s="41">
        <v>1.63</v>
      </c>
      <c r="K90" s="41">
        <v>1.74</v>
      </c>
      <c r="L90" s="41">
        <v>1.78</v>
      </c>
      <c r="M90" s="41">
        <v>1.68</v>
      </c>
      <c r="N90" s="41">
        <v>1.84</v>
      </c>
      <c r="O90" s="41">
        <v>1.83</v>
      </c>
      <c r="P90" s="42">
        <v>1.74</v>
      </c>
      <c r="Q90" s="42">
        <v>1.78</v>
      </c>
      <c r="R90" s="42">
        <v>1.68</v>
      </c>
      <c r="S90" s="42">
        <v>1.84</v>
      </c>
      <c r="T90" s="42">
        <v>1.83</v>
      </c>
    </row>
    <row r="91" spans="1:20" x14ac:dyDescent="0.2">
      <c r="A91" s="41">
        <v>1.69</v>
      </c>
      <c r="B91" s="41">
        <v>1.77</v>
      </c>
      <c r="C91" s="41">
        <v>1.75</v>
      </c>
      <c r="D91" s="41">
        <v>1.72</v>
      </c>
      <c r="E91" s="41">
        <v>1.75</v>
      </c>
      <c r="F91" s="41">
        <v>1.69</v>
      </c>
      <c r="G91" s="41">
        <v>1.77</v>
      </c>
      <c r="H91" s="41">
        <v>1.75</v>
      </c>
      <c r="I91" s="41">
        <v>1.72</v>
      </c>
      <c r="J91" s="41">
        <v>1.75</v>
      </c>
      <c r="K91" s="41">
        <v>1.69</v>
      </c>
      <c r="L91" s="41">
        <v>1.77</v>
      </c>
      <c r="M91" s="41">
        <v>1.75</v>
      </c>
      <c r="N91" s="41">
        <v>1.72</v>
      </c>
      <c r="O91" s="41">
        <v>1.75</v>
      </c>
      <c r="P91" s="42">
        <v>1.69</v>
      </c>
      <c r="Q91" s="42">
        <v>1.77</v>
      </c>
      <c r="R91" s="42">
        <v>1.75</v>
      </c>
      <c r="S91" s="42">
        <v>1.87</v>
      </c>
      <c r="T91" s="42">
        <v>1.75</v>
      </c>
    </row>
    <row r="92" spans="1:20" x14ac:dyDescent="0.2">
      <c r="A92" s="41">
        <v>1.72</v>
      </c>
      <c r="B92" s="41">
        <v>1.71</v>
      </c>
      <c r="C92" s="41">
        <v>1.62</v>
      </c>
      <c r="D92" s="41">
        <v>1.75</v>
      </c>
      <c r="E92" s="41">
        <v>1.86</v>
      </c>
      <c r="F92" s="41">
        <v>1.72</v>
      </c>
      <c r="G92" s="41">
        <v>1.71</v>
      </c>
      <c r="H92" s="41">
        <v>1.62</v>
      </c>
      <c r="I92" s="41">
        <v>1.75</v>
      </c>
      <c r="J92" s="41">
        <v>1.86</v>
      </c>
      <c r="K92" s="41">
        <v>1.72</v>
      </c>
      <c r="L92" s="41">
        <v>1.71</v>
      </c>
      <c r="M92" s="41">
        <v>1.82</v>
      </c>
      <c r="N92" s="41">
        <v>1.75</v>
      </c>
      <c r="O92" s="41">
        <v>1.86</v>
      </c>
      <c r="P92" s="42">
        <v>1.72</v>
      </c>
      <c r="Q92" s="42">
        <v>1.86</v>
      </c>
      <c r="R92" s="42">
        <v>1.82</v>
      </c>
      <c r="S92" s="42">
        <v>1.75</v>
      </c>
      <c r="T92" s="42">
        <v>1.86</v>
      </c>
    </row>
    <row r="93" spans="1:20" x14ac:dyDescent="0.2">
      <c r="A93" s="41">
        <v>1.68</v>
      </c>
      <c r="B93" s="41">
        <v>1.7</v>
      </c>
      <c r="C93" s="41">
        <v>1.77</v>
      </c>
      <c r="D93" s="41">
        <v>1.6</v>
      </c>
      <c r="E93" s="41">
        <v>1.86</v>
      </c>
      <c r="F93" s="41">
        <v>1.68</v>
      </c>
      <c r="G93" s="41">
        <v>1.7</v>
      </c>
      <c r="H93" s="41">
        <v>1.77</v>
      </c>
      <c r="I93" s="41">
        <v>1.6</v>
      </c>
      <c r="J93" s="41">
        <v>1.86</v>
      </c>
      <c r="K93" s="41">
        <v>1.68</v>
      </c>
      <c r="L93" s="41">
        <v>1.7</v>
      </c>
      <c r="M93" s="41">
        <v>1.77</v>
      </c>
      <c r="N93" s="41">
        <v>1.6</v>
      </c>
      <c r="O93" s="41">
        <v>1.86</v>
      </c>
      <c r="P93" s="42">
        <v>1.68</v>
      </c>
      <c r="Q93" s="42">
        <v>1.7</v>
      </c>
      <c r="R93" s="42">
        <v>1.77</v>
      </c>
      <c r="S93" s="42">
        <v>1.6</v>
      </c>
      <c r="T93" s="42">
        <v>1.86</v>
      </c>
    </row>
    <row r="94" spans="1:20" x14ac:dyDescent="0.2">
      <c r="A94" s="41">
        <v>1.57</v>
      </c>
      <c r="B94" s="41">
        <v>1.78</v>
      </c>
      <c r="C94" s="41">
        <v>1.85</v>
      </c>
      <c r="D94" s="41">
        <v>1.62</v>
      </c>
      <c r="E94" s="41">
        <v>1.7</v>
      </c>
      <c r="F94" s="41">
        <v>1.87</v>
      </c>
      <c r="G94" s="41">
        <v>1.78</v>
      </c>
      <c r="H94" s="41">
        <v>1.85</v>
      </c>
      <c r="I94" s="41">
        <v>1.62</v>
      </c>
      <c r="J94" s="41">
        <v>1.7</v>
      </c>
      <c r="K94" s="41">
        <v>1.87</v>
      </c>
      <c r="L94" s="41">
        <v>1.78</v>
      </c>
      <c r="M94" s="41">
        <v>1.85</v>
      </c>
      <c r="N94" s="41">
        <v>1.82</v>
      </c>
      <c r="O94" s="41">
        <v>1.7</v>
      </c>
      <c r="P94" s="42">
        <v>1.87</v>
      </c>
      <c r="Q94" s="42">
        <v>1.78</v>
      </c>
      <c r="R94" s="42">
        <v>1.85</v>
      </c>
      <c r="S94" s="42">
        <v>1.82</v>
      </c>
      <c r="T94" s="42">
        <v>1.7</v>
      </c>
    </row>
    <row r="95" spans="1:20" x14ac:dyDescent="0.2">
      <c r="A95" s="41">
        <v>1.74</v>
      </c>
      <c r="B95" s="41">
        <v>1.77</v>
      </c>
      <c r="C95" s="41">
        <v>1.7</v>
      </c>
      <c r="D95" s="41">
        <v>1.73</v>
      </c>
      <c r="E95" s="41">
        <v>1.75</v>
      </c>
      <c r="F95" s="41">
        <v>1.74</v>
      </c>
      <c r="G95" s="41">
        <v>1.77</v>
      </c>
      <c r="H95" s="41">
        <v>1.7</v>
      </c>
      <c r="I95" s="41">
        <v>1.73</v>
      </c>
      <c r="J95" s="41">
        <v>1.75</v>
      </c>
      <c r="K95" s="41">
        <v>1.74</v>
      </c>
      <c r="L95" s="41">
        <v>1.77</v>
      </c>
      <c r="M95" s="41">
        <v>1.7</v>
      </c>
      <c r="N95" s="41">
        <v>1.73</v>
      </c>
      <c r="O95" s="41">
        <v>1.75</v>
      </c>
      <c r="P95" s="42">
        <v>1.74</v>
      </c>
      <c r="Q95" s="42">
        <v>1.77</v>
      </c>
      <c r="R95" s="42">
        <v>1.7</v>
      </c>
      <c r="S95" s="42">
        <v>1.73</v>
      </c>
      <c r="T95" s="42">
        <v>1.75</v>
      </c>
    </row>
    <row r="96" spans="1:20" x14ac:dyDescent="0.2">
      <c r="A96" s="41">
        <v>1.71</v>
      </c>
      <c r="B96" s="41">
        <v>1.86</v>
      </c>
      <c r="C96" s="41">
        <v>1.63</v>
      </c>
      <c r="D96" s="41">
        <v>1.64</v>
      </c>
      <c r="E96" s="41">
        <v>1.7</v>
      </c>
      <c r="F96" s="41">
        <v>1.71</v>
      </c>
      <c r="G96" s="41">
        <v>1.86</v>
      </c>
      <c r="H96" s="41">
        <v>1.63</v>
      </c>
      <c r="I96" s="41">
        <v>1.64</v>
      </c>
      <c r="J96" s="41">
        <v>1.7</v>
      </c>
      <c r="K96" s="41">
        <v>1.71</v>
      </c>
      <c r="L96" s="41">
        <v>1.86</v>
      </c>
      <c r="M96" s="41">
        <v>1.83</v>
      </c>
      <c r="N96" s="41">
        <v>1.64</v>
      </c>
      <c r="O96" s="41">
        <v>1.7</v>
      </c>
      <c r="P96" s="42">
        <v>1.86</v>
      </c>
      <c r="Q96" s="42">
        <v>1.86</v>
      </c>
      <c r="R96" s="42">
        <v>1.83</v>
      </c>
      <c r="S96" s="42">
        <v>1.64</v>
      </c>
      <c r="T96" s="42">
        <v>1.7</v>
      </c>
    </row>
    <row r="97" spans="1:20" x14ac:dyDescent="0.2">
      <c r="A97" s="41">
        <v>1.7</v>
      </c>
      <c r="B97" s="41">
        <v>1.78</v>
      </c>
      <c r="C97" s="41">
        <v>1.73</v>
      </c>
      <c r="D97" s="41">
        <v>1.76</v>
      </c>
      <c r="E97" s="41">
        <v>1.59</v>
      </c>
      <c r="F97" s="41">
        <v>1.7</v>
      </c>
      <c r="G97" s="41">
        <v>1.78</v>
      </c>
      <c r="H97" s="41">
        <v>1.73</v>
      </c>
      <c r="I97" s="41">
        <v>1.76</v>
      </c>
      <c r="J97" s="41">
        <v>1.59</v>
      </c>
      <c r="K97" s="41">
        <v>1.7</v>
      </c>
      <c r="L97" s="41">
        <v>1.78</v>
      </c>
      <c r="M97" s="41">
        <v>1.73</v>
      </c>
      <c r="N97" s="41">
        <v>1.76</v>
      </c>
      <c r="O97" s="41">
        <v>1.59</v>
      </c>
      <c r="P97" s="42">
        <v>1.7</v>
      </c>
      <c r="Q97" s="42">
        <v>1.78</v>
      </c>
      <c r="R97" s="42">
        <v>1.73</v>
      </c>
      <c r="S97" s="42">
        <v>1.76</v>
      </c>
      <c r="T97" s="42">
        <v>1.59</v>
      </c>
    </row>
    <row r="98" spans="1:20" ht="16" x14ac:dyDescent="0.2">
      <c r="A98" s="37"/>
    </row>
    <row r="99" spans="1:20" ht="16" x14ac:dyDescent="0.2">
      <c r="A99" s="37"/>
    </row>
    <row r="100" spans="1:20" ht="15" customHeight="1" x14ac:dyDescent="0.2">
      <c r="A100" s="84" t="s">
        <v>48</v>
      </c>
      <c r="B100" s="85"/>
      <c r="C100" s="85"/>
      <c r="D100" s="85"/>
      <c r="E100" s="85"/>
      <c r="F100" s="85"/>
      <c r="G100" s="85"/>
      <c r="H100" s="85"/>
      <c r="I100" s="85"/>
      <c r="J100" s="85"/>
      <c r="K100" s="84" t="s">
        <v>48</v>
      </c>
      <c r="L100" s="85"/>
      <c r="M100" s="85"/>
      <c r="N100" s="85"/>
      <c r="O100" s="85"/>
      <c r="P100" s="85"/>
      <c r="Q100" s="85"/>
      <c r="R100" s="85"/>
      <c r="S100" s="85"/>
      <c r="T100" s="85"/>
    </row>
    <row r="101" spans="1:20" x14ac:dyDescent="0.2">
      <c r="A101" s="84">
        <v>4</v>
      </c>
      <c r="B101" s="84"/>
      <c r="C101" s="84"/>
      <c r="D101" s="84"/>
      <c r="E101" s="84"/>
      <c r="F101" s="84">
        <v>5</v>
      </c>
      <c r="G101" s="84"/>
      <c r="H101" s="84"/>
      <c r="I101" s="84"/>
      <c r="J101" s="84"/>
      <c r="K101" s="84">
        <v>6</v>
      </c>
      <c r="L101" s="84"/>
      <c r="M101" s="84"/>
      <c r="N101" s="84"/>
      <c r="O101" s="84"/>
      <c r="P101" s="84">
        <v>7</v>
      </c>
      <c r="Q101" s="84"/>
      <c r="R101" s="84"/>
      <c r="S101" s="84"/>
      <c r="T101" s="84"/>
    </row>
    <row r="102" spans="1:20" x14ac:dyDescent="0.2">
      <c r="A102" s="42">
        <v>1.76</v>
      </c>
      <c r="B102" s="42">
        <v>1.95</v>
      </c>
      <c r="C102" s="42">
        <v>1.86</v>
      </c>
      <c r="D102" s="42">
        <v>1.73</v>
      </c>
      <c r="E102" s="42">
        <v>1.5</v>
      </c>
      <c r="F102" s="42">
        <v>1.76</v>
      </c>
      <c r="G102" s="42">
        <v>1.95</v>
      </c>
      <c r="H102" s="42">
        <v>1.5</v>
      </c>
      <c r="I102" s="42">
        <v>1.73</v>
      </c>
      <c r="J102" s="42">
        <v>1.71</v>
      </c>
      <c r="K102" s="41">
        <v>1.76</v>
      </c>
      <c r="L102" s="41">
        <v>1.95</v>
      </c>
      <c r="M102" s="41">
        <v>1.5</v>
      </c>
      <c r="N102" s="41">
        <v>1.73</v>
      </c>
      <c r="O102" s="41">
        <v>1.71</v>
      </c>
      <c r="P102" s="41">
        <v>1.76</v>
      </c>
      <c r="Q102" s="41">
        <v>1.95</v>
      </c>
      <c r="R102" s="41">
        <v>1.5</v>
      </c>
      <c r="S102" s="41">
        <v>1.73</v>
      </c>
      <c r="T102" s="41">
        <v>1.71</v>
      </c>
    </row>
    <row r="103" spans="1:20" x14ac:dyDescent="0.2">
      <c r="A103" s="42">
        <v>1.79</v>
      </c>
      <c r="B103" s="42">
        <v>1.88</v>
      </c>
      <c r="C103" s="42">
        <v>1.75</v>
      </c>
      <c r="D103" s="42">
        <v>1.74</v>
      </c>
      <c r="E103" s="42">
        <v>1.65</v>
      </c>
      <c r="F103" s="42">
        <v>1.79</v>
      </c>
      <c r="G103" s="42">
        <v>1.73</v>
      </c>
      <c r="H103" s="42">
        <v>1.65</v>
      </c>
      <c r="I103" s="42">
        <v>1.74</v>
      </c>
      <c r="J103" s="42">
        <v>1.75</v>
      </c>
      <c r="K103" s="41">
        <v>1.79</v>
      </c>
      <c r="L103" s="41">
        <v>1.73</v>
      </c>
      <c r="M103" s="41">
        <v>1.65</v>
      </c>
      <c r="N103" s="41">
        <v>1.74</v>
      </c>
      <c r="O103" s="41">
        <v>1.75</v>
      </c>
      <c r="P103" s="41">
        <v>1.69</v>
      </c>
      <c r="Q103" s="41">
        <v>1.73</v>
      </c>
      <c r="R103" s="41">
        <v>1.65</v>
      </c>
      <c r="S103" s="41">
        <v>1.74</v>
      </c>
      <c r="T103" s="41">
        <v>1.75</v>
      </c>
    </row>
    <row r="104" spans="1:20" x14ac:dyDescent="0.2">
      <c r="A104" s="42">
        <v>1.76</v>
      </c>
      <c r="B104" s="42">
        <v>1.87</v>
      </c>
      <c r="C104" s="42">
        <v>1.83</v>
      </c>
      <c r="D104" s="42">
        <v>1.64</v>
      </c>
      <c r="E104" s="42">
        <v>1.85</v>
      </c>
      <c r="F104" s="42">
        <v>1.76</v>
      </c>
      <c r="G104" s="42">
        <v>1.72</v>
      </c>
      <c r="H104" s="42">
        <v>1.67</v>
      </c>
      <c r="I104" s="42">
        <v>1.64</v>
      </c>
      <c r="J104" s="42">
        <v>1.83</v>
      </c>
      <c r="K104" s="41">
        <v>1.76</v>
      </c>
      <c r="L104" s="41">
        <v>1.72</v>
      </c>
      <c r="M104" s="41">
        <v>1.67</v>
      </c>
      <c r="N104" s="41">
        <v>1.64</v>
      </c>
      <c r="O104" s="41">
        <v>1.83</v>
      </c>
      <c r="P104" s="41">
        <v>1.64</v>
      </c>
      <c r="Q104" s="41">
        <v>1.72</v>
      </c>
      <c r="R104" s="41">
        <v>1.67</v>
      </c>
      <c r="S104" s="41">
        <v>1.64</v>
      </c>
      <c r="T104" s="41">
        <v>1.83</v>
      </c>
    </row>
    <row r="105" spans="1:20" x14ac:dyDescent="0.2">
      <c r="A105" s="42">
        <v>1.79</v>
      </c>
      <c r="B105" s="42">
        <v>1.86</v>
      </c>
      <c r="C105" s="42">
        <v>1.65</v>
      </c>
      <c r="D105" s="42">
        <v>1.81</v>
      </c>
      <c r="E105" s="42">
        <v>1.87</v>
      </c>
      <c r="F105" s="42">
        <v>1.79</v>
      </c>
      <c r="G105" s="42">
        <v>1.71</v>
      </c>
      <c r="H105" s="42">
        <v>1.87</v>
      </c>
      <c r="I105" s="42">
        <v>1.81</v>
      </c>
      <c r="J105" s="42">
        <v>1.65</v>
      </c>
      <c r="K105" s="41">
        <v>1.79</v>
      </c>
      <c r="L105" s="41">
        <v>1.71</v>
      </c>
      <c r="M105" s="41">
        <v>1.67</v>
      </c>
      <c r="N105" s="41">
        <v>1.81</v>
      </c>
      <c r="O105" s="41">
        <v>1.65</v>
      </c>
      <c r="P105" s="41">
        <v>1.79</v>
      </c>
      <c r="Q105" s="41">
        <v>1.71</v>
      </c>
      <c r="R105" s="41">
        <v>1.67</v>
      </c>
      <c r="S105" s="41">
        <v>1.81</v>
      </c>
      <c r="T105" s="41">
        <v>1.65</v>
      </c>
    </row>
    <row r="106" spans="1:20" x14ac:dyDescent="0.2">
      <c r="A106" s="42">
        <v>1.8</v>
      </c>
      <c r="B106" s="42">
        <v>1.82</v>
      </c>
      <c r="C106" s="42">
        <v>1.83</v>
      </c>
      <c r="D106" s="42">
        <v>1.86</v>
      </c>
      <c r="E106" s="42">
        <v>1.55</v>
      </c>
      <c r="F106" s="42">
        <v>1.8</v>
      </c>
      <c r="G106" s="42">
        <v>1.82</v>
      </c>
      <c r="H106" s="42">
        <v>1.55</v>
      </c>
      <c r="I106" s="42">
        <v>1.76</v>
      </c>
      <c r="J106" s="42">
        <v>1.63</v>
      </c>
      <c r="K106" s="41">
        <v>1.8</v>
      </c>
      <c r="L106" s="41">
        <v>1.82</v>
      </c>
      <c r="M106" s="41">
        <v>1.55</v>
      </c>
      <c r="N106" s="41">
        <v>1.76</v>
      </c>
      <c r="O106" s="41">
        <v>1.63</v>
      </c>
      <c r="P106" s="41">
        <v>1.8</v>
      </c>
      <c r="Q106" s="41">
        <v>1.82</v>
      </c>
      <c r="R106" s="41">
        <v>1.55</v>
      </c>
      <c r="S106" s="41">
        <v>1.64</v>
      </c>
      <c r="T106" s="41">
        <v>1.63</v>
      </c>
    </row>
    <row r="107" spans="1:20" x14ac:dyDescent="0.2">
      <c r="A107" s="42">
        <v>1.74</v>
      </c>
      <c r="B107" s="42">
        <v>1.75</v>
      </c>
      <c r="C107" s="42">
        <v>1.84</v>
      </c>
      <c r="D107" s="42">
        <v>1.81</v>
      </c>
      <c r="E107" s="42">
        <v>1.74</v>
      </c>
      <c r="F107" s="42">
        <v>1.74</v>
      </c>
      <c r="G107" s="42">
        <v>1.75</v>
      </c>
      <c r="H107" s="42">
        <v>1.74</v>
      </c>
      <c r="I107" s="42">
        <v>1.81</v>
      </c>
      <c r="J107" s="42">
        <v>1.84</v>
      </c>
      <c r="K107" s="41">
        <v>1.74</v>
      </c>
      <c r="L107" s="41">
        <v>1.75</v>
      </c>
      <c r="M107" s="41">
        <v>1.74</v>
      </c>
      <c r="N107" s="41">
        <v>1.81</v>
      </c>
      <c r="O107" s="41">
        <v>1.84</v>
      </c>
      <c r="P107" s="41">
        <v>1.74</v>
      </c>
      <c r="Q107" s="41">
        <v>1.75</v>
      </c>
      <c r="R107" s="41">
        <v>1.74</v>
      </c>
      <c r="S107" s="41">
        <v>1.81</v>
      </c>
      <c r="T107" s="41">
        <v>1.84</v>
      </c>
    </row>
    <row r="108" spans="1:20" x14ac:dyDescent="0.2">
      <c r="A108" s="42">
        <v>1.84</v>
      </c>
      <c r="B108" s="42">
        <v>1.88</v>
      </c>
      <c r="C108" s="42">
        <v>1.65</v>
      </c>
      <c r="D108" s="42">
        <v>1.8</v>
      </c>
      <c r="E108" s="42">
        <v>1.75</v>
      </c>
      <c r="F108" s="42">
        <v>1.61</v>
      </c>
      <c r="G108" s="42">
        <v>1.73</v>
      </c>
      <c r="H108" s="42">
        <v>1.75</v>
      </c>
      <c r="I108" s="42">
        <v>1.8</v>
      </c>
      <c r="J108" s="42">
        <v>1.65</v>
      </c>
      <c r="K108" s="41">
        <v>1.61</v>
      </c>
      <c r="L108" s="41">
        <v>1.73</v>
      </c>
      <c r="M108" s="41">
        <v>1.75</v>
      </c>
      <c r="N108" s="41">
        <v>1.8</v>
      </c>
      <c r="O108" s="41">
        <v>1.65</v>
      </c>
      <c r="P108" s="41">
        <v>1.61</v>
      </c>
      <c r="Q108" s="41">
        <v>1.73</v>
      </c>
      <c r="R108" s="41">
        <v>1.75</v>
      </c>
      <c r="S108" s="41">
        <v>1.8</v>
      </c>
      <c r="T108" s="41">
        <v>1.65</v>
      </c>
    </row>
    <row r="109" spans="1:20" x14ac:dyDescent="0.2">
      <c r="A109" s="42">
        <v>1.68</v>
      </c>
      <c r="B109" s="42">
        <v>1.85</v>
      </c>
      <c r="C109" s="42">
        <v>1.87</v>
      </c>
      <c r="D109" s="42">
        <v>1.8</v>
      </c>
      <c r="E109" s="42">
        <v>1.58</v>
      </c>
      <c r="F109" s="42">
        <v>1.68</v>
      </c>
      <c r="G109" s="42">
        <v>1.67</v>
      </c>
      <c r="H109" s="42">
        <v>1.58</v>
      </c>
      <c r="I109" s="42">
        <v>1.8</v>
      </c>
      <c r="J109" s="42">
        <v>1.87</v>
      </c>
      <c r="K109" s="41">
        <v>1.68</v>
      </c>
      <c r="L109" s="41">
        <v>1.67</v>
      </c>
      <c r="M109" s="41">
        <v>1.58</v>
      </c>
      <c r="N109" s="41">
        <v>1.8</v>
      </c>
      <c r="O109" s="41">
        <v>1.67</v>
      </c>
      <c r="P109" s="41">
        <v>1.68</v>
      </c>
      <c r="Q109" s="41">
        <v>1.67</v>
      </c>
      <c r="R109" s="41">
        <v>1.58</v>
      </c>
      <c r="S109" s="41">
        <v>1.8</v>
      </c>
      <c r="T109" s="41">
        <v>1.67</v>
      </c>
    </row>
    <row r="110" spans="1:20" x14ac:dyDescent="0.2">
      <c r="A110" s="42">
        <v>1.85</v>
      </c>
      <c r="B110" s="42">
        <v>1.87</v>
      </c>
      <c r="C110" s="42">
        <v>1.82</v>
      </c>
      <c r="D110" s="42">
        <v>1.87</v>
      </c>
      <c r="E110" s="42">
        <v>1.86</v>
      </c>
      <c r="F110" s="42">
        <v>1.67</v>
      </c>
      <c r="G110" s="42">
        <v>1.72</v>
      </c>
      <c r="H110" s="42">
        <v>1.71</v>
      </c>
      <c r="I110" s="42">
        <v>1.87</v>
      </c>
      <c r="J110" s="42">
        <v>1.82</v>
      </c>
      <c r="K110" s="41">
        <v>1.67</v>
      </c>
      <c r="L110" s="41">
        <v>1.72</v>
      </c>
      <c r="M110" s="41">
        <v>1.71</v>
      </c>
      <c r="N110" s="41">
        <v>1.67</v>
      </c>
      <c r="O110" s="41">
        <v>1.82</v>
      </c>
      <c r="P110" s="41">
        <v>1.67</v>
      </c>
      <c r="Q110" s="41">
        <v>1.72</v>
      </c>
      <c r="R110" s="41">
        <v>1.71</v>
      </c>
      <c r="S110" s="41">
        <v>1.67</v>
      </c>
      <c r="T110" s="41">
        <v>1.82</v>
      </c>
    </row>
    <row r="111" spans="1:20" x14ac:dyDescent="0.2">
      <c r="A111" s="42">
        <v>1.74</v>
      </c>
      <c r="B111" s="42">
        <v>1.78</v>
      </c>
      <c r="C111" s="42">
        <v>1.6</v>
      </c>
      <c r="D111" s="42">
        <v>1.64</v>
      </c>
      <c r="E111" s="42">
        <v>1.67</v>
      </c>
      <c r="F111" s="42">
        <v>1.74</v>
      </c>
      <c r="G111" s="42">
        <v>1.78</v>
      </c>
      <c r="H111" s="42">
        <v>1.67</v>
      </c>
      <c r="I111" s="42">
        <v>1.64</v>
      </c>
      <c r="J111" s="42">
        <v>1.6</v>
      </c>
      <c r="K111" s="41">
        <v>1.74</v>
      </c>
      <c r="L111" s="41">
        <v>1.78</v>
      </c>
      <c r="M111" s="41">
        <v>1.67</v>
      </c>
      <c r="N111" s="41">
        <v>1.64</v>
      </c>
      <c r="O111" s="41">
        <v>1.6</v>
      </c>
      <c r="P111" s="41">
        <v>1.74</v>
      </c>
      <c r="Q111" s="41">
        <v>1.68</v>
      </c>
      <c r="R111" s="41">
        <v>1.67</v>
      </c>
      <c r="S111" s="41">
        <v>1.64</v>
      </c>
      <c r="T111" s="41">
        <v>1.6</v>
      </c>
    </row>
    <row r="112" spans="1:20" x14ac:dyDescent="0.2">
      <c r="A112" s="42">
        <v>1.87</v>
      </c>
      <c r="B112" s="42">
        <v>1.69</v>
      </c>
      <c r="C112" s="42">
        <v>1.79</v>
      </c>
      <c r="D112" s="42">
        <v>1.87</v>
      </c>
      <c r="E112" s="42">
        <v>1.68</v>
      </c>
      <c r="F112" s="42">
        <v>1.72</v>
      </c>
      <c r="G112" s="42">
        <v>1.69</v>
      </c>
      <c r="H112" s="42">
        <v>1.68</v>
      </c>
      <c r="I112" s="42">
        <v>1.77</v>
      </c>
      <c r="J112" s="42">
        <v>1.79</v>
      </c>
      <c r="K112" s="41">
        <v>1.72</v>
      </c>
      <c r="L112" s="41">
        <v>1.69</v>
      </c>
      <c r="M112" s="41">
        <v>1.68</v>
      </c>
      <c r="N112" s="41">
        <v>1.77</v>
      </c>
      <c r="O112" s="41">
        <v>1.79</v>
      </c>
      <c r="P112" s="41">
        <v>1.72</v>
      </c>
      <c r="Q112" s="41">
        <v>1.69</v>
      </c>
      <c r="R112" s="41">
        <v>1.68</v>
      </c>
      <c r="S112" s="41">
        <v>1.67</v>
      </c>
      <c r="T112" s="41">
        <v>1.79</v>
      </c>
    </row>
    <row r="113" spans="1:20" x14ac:dyDescent="0.2">
      <c r="A113" s="42">
        <v>1.86</v>
      </c>
      <c r="B113" s="42">
        <v>1.87</v>
      </c>
      <c r="C113" s="42">
        <v>1.57</v>
      </c>
      <c r="D113" s="42">
        <v>1.73</v>
      </c>
      <c r="E113" s="42">
        <v>1.68</v>
      </c>
      <c r="F113" s="42">
        <v>1.86</v>
      </c>
      <c r="G113" s="42">
        <v>1.87</v>
      </c>
      <c r="H113" s="42">
        <v>1.68</v>
      </c>
      <c r="I113" s="42">
        <v>1.73</v>
      </c>
      <c r="J113" s="42">
        <v>1.57</v>
      </c>
      <c r="K113" s="41">
        <v>1.86</v>
      </c>
      <c r="L113" s="41">
        <v>1.67</v>
      </c>
      <c r="M113" s="41">
        <v>1.68</v>
      </c>
      <c r="N113" s="41">
        <v>1.73</v>
      </c>
      <c r="O113" s="41">
        <v>1.57</v>
      </c>
      <c r="P113" s="41">
        <v>1.86</v>
      </c>
      <c r="Q113" s="41">
        <v>1.67</v>
      </c>
      <c r="R113" s="41">
        <v>1.68</v>
      </c>
      <c r="S113" s="41">
        <v>1.73</v>
      </c>
      <c r="T113" s="41">
        <v>1.57</v>
      </c>
    </row>
    <row r="114" spans="1:20" x14ac:dyDescent="0.2">
      <c r="A114" s="42">
        <v>1.74</v>
      </c>
      <c r="B114" s="42">
        <v>1.78</v>
      </c>
      <c r="C114" s="42">
        <v>1.83</v>
      </c>
      <c r="D114" s="42">
        <v>1.84</v>
      </c>
      <c r="E114" s="42">
        <v>1.68</v>
      </c>
      <c r="F114" s="42">
        <v>1.74</v>
      </c>
      <c r="G114" s="42">
        <v>1.78</v>
      </c>
      <c r="H114" s="42">
        <v>1.68</v>
      </c>
      <c r="I114" s="42">
        <v>1.61</v>
      </c>
      <c r="J114" s="42">
        <v>1.63</v>
      </c>
      <c r="K114" s="41">
        <v>1.74</v>
      </c>
      <c r="L114" s="41">
        <v>1.78</v>
      </c>
      <c r="M114" s="41">
        <v>1.68</v>
      </c>
      <c r="N114" s="41">
        <v>1.61</v>
      </c>
      <c r="O114" s="41">
        <v>1.63</v>
      </c>
      <c r="P114" s="41">
        <v>1.74</v>
      </c>
      <c r="Q114" s="41">
        <v>1.68</v>
      </c>
      <c r="R114" s="41">
        <v>1.68</v>
      </c>
      <c r="S114" s="41">
        <v>1.61</v>
      </c>
      <c r="T114" s="41">
        <v>1.63</v>
      </c>
    </row>
    <row r="115" spans="1:20" x14ac:dyDescent="0.2">
      <c r="A115" s="42">
        <v>1.69</v>
      </c>
      <c r="B115" s="42">
        <v>1.87</v>
      </c>
      <c r="C115" s="42">
        <v>1.75</v>
      </c>
      <c r="D115" s="42">
        <v>1.87</v>
      </c>
      <c r="E115" s="42">
        <v>1.75</v>
      </c>
      <c r="F115" s="42">
        <v>1.69</v>
      </c>
      <c r="G115" s="42">
        <v>1.77</v>
      </c>
      <c r="H115" s="42">
        <v>1.75</v>
      </c>
      <c r="I115" s="42">
        <v>1.72</v>
      </c>
      <c r="J115" s="42">
        <v>1.75</v>
      </c>
      <c r="K115" s="41">
        <v>1.69</v>
      </c>
      <c r="L115" s="41">
        <v>1.77</v>
      </c>
      <c r="M115" s="41">
        <v>1.75</v>
      </c>
      <c r="N115" s="41">
        <v>1.72</v>
      </c>
      <c r="O115" s="41">
        <v>1.75</v>
      </c>
      <c r="P115" s="41">
        <v>1.69</v>
      </c>
      <c r="Q115" s="41">
        <v>1.67</v>
      </c>
      <c r="R115" s="41">
        <v>1.75</v>
      </c>
      <c r="S115" s="41">
        <v>1.72</v>
      </c>
      <c r="T115" s="41">
        <v>1.75</v>
      </c>
    </row>
    <row r="116" spans="1:20" x14ac:dyDescent="0.2">
      <c r="A116" s="42">
        <v>1.72</v>
      </c>
      <c r="B116" s="42">
        <v>1.86</v>
      </c>
      <c r="C116" s="42">
        <v>1.86</v>
      </c>
      <c r="D116" s="42">
        <v>1.75</v>
      </c>
      <c r="E116" s="42">
        <v>1.82</v>
      </c>
      <c r="F116" s="42">
        <v>1.72</v>
      </c>
      <c r="G116" s="42">
        <v>1.71</v>
      </c>
      <c r="H116" s="42">
        <v>1.62</v>
      </c>
      <c r="I116" s="42">
        <v>1.75</v>
      </c>
      <c r="J116" s="42">
        <v>1.86</v>
      </c>
      <c r="K116" s="41">
        <v>1.72</v>
      </c>
      <c r="L116" s="41">
        <v>1.71</v>
      </c>
      <c r="M116" s="41">
        <v>1.62</v>
      </c>
      <c r="N116" s="41">
        <v>1.75</v>
      </c>
      <c r="O116" s="41">
        <v>1.86</v>
      </c>
      <c r="P116" s="41">
        <v>1.72</v>
      </c>
      <c r="Q116" s="41">
        <v>1.71</v>
      </c>
      <c r="R116" s="41">
        <v>1.62</v>
      </c>
      <c r="S116" s="41">
        <v>1.75</v>
      </c>
      <c r="T116" s="41">
        <v>1.86</v>
      </c>
    </row>
    <row r="117" spans="1:20" x14ac:dyDescent="0.2">
      <c r="A117" s="42">
        <v>1.68</v>
      </c>
      <c r="B117" s="42">
        <v>1.7</v>
      </c>
      <c r="C117" s="42">
        <v>1.86</v>
      </c>
      <c r="D117" s="42">
        <v>1.6</v>
      </c>
      <c r="E117" s="42">
        <v>1.87</v>
      </c>
      <c r="F117" s="42">
        <v>1.68</v>
      </c>
      <c r="G117" s="42">
        <v>1.7</v>
      </c>
      <c r="H117" s="42">
        <v>1.77</v>
      </c>
      <c r="I117" s="42">
        <v>1.6</v>
      </c>
      <c r="J117" s="42">
        <v>1.86</v>
      </c>
      <c r="K117" s="41">
        <v>1.68</v>
      </c>
      <c r="L117" s="41">
        <v>1.7</v>
      </c>
      <c r="M117" s="41">
        <v>1.77</v>
      </c>
      <c r="N117" s="41">
        <v>1.6</v>
      </c>
      <c r="O117" s="41">
        <v>1.86</v>
      </c>
      <c r="P117" s="41">
        <v>1.68</v>
      </c>
      <c r="Q117" s="41">
        <v>1.7</v>
      </c>
      <c r="R117" s="41">
        <v>1.67</v>
      </c>
      <c r="S117" s="41">
        <v>1.6</v>
      </c>
      <c r="T117" s="41">
        <v>1.86</v>
      </c>
    </row>
    <row r="118" spans="1:20" x14ac:dyDescent="0.2">
      <c r="A118" s="42">
        <v>1.87</v>
      </c>
      <c r="B118" s="42">
        <v>1.78</v>
      </c>
      <c r="C118" s="42">
        <v>1.7</v>
      </c>
      <c r="D118" s="42">
        <v>1.82</v>
      </c>
      <c r="E118" s="42">
        <v>1.85</v>
      </c>
      <c r="F118" s="42">
        <v>1.87</v>
      </c>
      <c r="G118" s="42">
        <v>1.78</v>
      </c>
      <c r="H118" s="42">
        <v>1.85</v>
      </c>
      <c r="I118" s="42">
        <v>1.62</v>
      </c>
      <c r="J118" s="42">
        <v>1.7</v>
      </c>
      <c r="K118" s="41">
        <v>1.67</v>
      </c>
      <c r="L118" s="41">
        <v>1.78</v>
      </c>
      <c r="M118" s="41">
        <v>1.85</v>
      </c>
      <c r="N118" s="41">
        <v>1.62</v>
      </c>
      <c r="O118" s="41">
        <v>1.7</v>
      </c>
      <c r="P118" s="41">
        <v>1.67</v>
      </c>
      <c r="Q118" s="41">
        <v>1.68</v>
      </c>
      <c r="R118" s="41">
        <v>1.85</v>
      </c>
      <c r="S118" s="41">
        <v>1.62</v>
      </c>
      <c r="T118" s="41">
        <v>1.7</v>
      </c>
    </row>
    <row r="119" spans="1:20" x14ac:dyDescent="0.2">
      <c r="A119" s="42">
        <v>1.74</v>
      </c>
      <c r="B119" s="42">
        <v>1.87</v>
      </c>
      <c r="C119" s="42">
        <v>1.75</v>
      </c>
      <c r="D119" s="42">
        <v>1.73</v>
      </c>
      <c r="E119" s="42">
        <v>1.7</v>
      </c>
      <c r="F119" s="42">
        <v>1.74</v>
      </c>
      <c r="G119" s="42">
        <v>1.77</v>
      </c>
      <c r="H119" s="42">
        <v>1.7</v>
      </c>
      <c r="I119" s="42">
        <v>1.73</v>
      </c>
      <c r="J119" s="42">
        <v>1.75</v>
      </c>
      <c r="K119" s="41">
        <v>1.74</v>
      </c>
      <c r="L119" s="41">
        <v>1.77</v>
      </c>
      <c r="M119" s="41">
        <v>1.7</v>
      </c>
      <c r="N119" s="41">
        <v>1.73</v>
      </c>
      <c r="O119" s="41">
        <v>1.75</v>
      </c>
      <c r="P119" s="41">
        <v>1.74</v>
      </c>
      <c r="Q119" s="41">
        <v>1.67</v>
      </c>
      <c r="R119" s="41">
        <v>1.7</v>
      </c>
      <c r="S119" s="41">
        <v>1.73</v>
      </c>
      <c r="T119" s="41">
        <v>1.75</v>
      </c>
    </row>
    <row r="120" spans="1:20" x14ac:dyDescent="0.2">
      <c r="A120" s="42">
        <v>1.86</v>
      </c>
      <c r="B120" s="42">
        <v>1.86</v>
      </c>
      <c r="C120" s="42">
        <v>1.7</v>
      </c>
      <c r="D120" s="42">
        <v>1.64</v>
      </c>
      <c r="E120" s="42">
        <v>1.83</v>
      </c>
      <c r="F120" s="42">
        <v>1.71</v>
      </c>
      <c r="G120" s="42">
        <v>1.86</v>
      </c>
      <c r="H120" s="42">
        <v>1.63</v>
      </c>
      <c r="I120" s="42">
        <v>1.64</v>
      </c>
      <c r="J120" s="42">
        <v>1.7</v>
      </c>
      <c r="K120" s="41">
        <v>1.71</v>
      </c>
      <c r="L120" s="41">
        <v>1.86</v>
      </c>
      <c r="M120" s="41">
        <v>1.63</v>
      </c>
      <c r="N120" s="41">
        <v>1.64</v>
      </c>
      <c r="O120" s="41">
        <v>1.7</v>
      </c>
      <c r="P120" s="41">
        <v>1.71</v>
      </c>
      <c r="Q120" s="41">
        <v>1.86</v>
      </c>
      <c r="R120" s="41">
        <v>1.63</v>
      </c>
      <c r="S120" s="41">
        <v>1.64</v>
      </c>
      <c r="T120" s="41">
        <v>1.7</v>
      </c>
    </row>
    <row r="121" spans="1:20" x14ac:dyDescent="0.2">
      <c r="A121" s="42">
        <v>1.7</v>
      </c>
      <c r="B121" s="42">
        <v>1.78</v>
      </c>
      <c r="C121" s="42">
        <v>1.59</v>
      </c>
      <c r="D121" s="42">
        <v>1.76</v>
      </c>
      <c r="E121" s="42">
        <v>1.73</v>
      </c>
      <c r="F121" s="42">
        <v>1.7</v>
      </c>
      <c r="G121" s="42">
        <v>1.78</v>
      </c>
      <c r="H121" s="42">
        <v>1.73</v>
      </c>
      <c r="I121" s="42">
        <v>1.76</v>
      </c>
      <c r="J121" s="42">
        <v>1.59</v>
      </c>
      <c r="K121" s="41">
        <v>1.7</v>
      </c>
      <c r="L121" s="41">
        <v>1.78</v>
      </c>
      <c r="M121" s="41">
        <v>1.73</v>
      </c>
      <c r="N121" s="41">
        <v>1.76</v>
      </c>
      <c r="O121" s="41">
        <v>1.59</v>
      </c>
      <c r="P121" s="41">
        <v>1.7</v>
      </c>
      <c r="Q121" s="41">
        <v>1.68</v>
      </c>
      <c r="R121" s="41">
        <v>1.73</v>
      </c>
      <c r="S121" s="41">
        <v>1.76</v>
      </c>
      <c r="T121" s="41">
        <v>1.59</v>
      </c>
    </row>
    <row r="122" spans="1:20" x14ac:dyDescent="0.2">
      <c r="A122" s="109" t="s">
        <v>50</v>
      </c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2"/>
      <c r="Q122" s="2"/>
      <c r="R122" s="2"/>
      <c r="S122" s="2"/>
      <c r="T122" s="2"/>
    </row>
    <row r="123" spans="1:20" x14ac:dyDescent="0.2">
      <c r="A123" s="84" t="s">
        <v>48</v>
      </c>
      <c r="B123" s="85"/>
      <c r="C123" s="85"/>
      <c r="D123" s="85"/>
      <c r="E123" s="85"/>
      <c r="F123" s="85"/>
      <c r="G123" s="85"/>
      <c r="H123" s="85"/>
      <c r="I123" s="85"/>
      <c r="J123" s="85"/>
      <c r="K123" s="33"/>
      <c r="L123" s="33"/>
      <c r="M123" s="33"/>
      <c r="N123" s="33"/>
      <c r="O123" s="33"/>
      <c r="P123" s="2"/>
      <c r="Q123" s="2"/>
      <c r="R123" s="2"/>
      <c r="S123" s="2"/>
      <c r="T123" s="2"/>
    </row>
    <row r="124" spans="1:20" x14ac:dyDescent="0.2">
      <c r="A124" s="84">
        <v>8</v>
      </c>
      <c r="B124" s="84"/>
      <c r="C124" s="84"/>
      <c r="D124" s="84"/>
      <c r="E124" s="84"/>
      <c r="F124" s="84">
        <v>9</v>
      </c>
      <c r="G124" s="84"/>
      <c r="H124" s="84"/>
      <c r="I124" s="84"/>
      <c r="J124" s="84"/>
      <c r="K124" s="36"/>
      <c r="L124" s="36"/>
      <c r="M124" s="36"/>
      <c r="N124" s="36"/>
      <c r="O124" s="36"/>
      <c r="P124" s="2"/>
      <c r="Q124" s="2"/>
      <c r="R124" s="2"/>
      <c r="S124" s="2"/>
      <c r="T124" s="2"/>
    </row>
    <row r="125" spans="1:20" x14ac:dyDescent="0.2">
      <c r="A125" s="41">
        <v>1.76</v>
      </c>
      <c r="B125" s="41">
        <v>1.95</v>
      </c>
      <c r="C125" s="41">
        <v>1.5</v>
      </c>
      <c r="D125" s="41">
        <v>1.73</v>
      </c>
      <c r="E125" s="41">
        <v>1.71</v>
      </c>
      <c r="F125" s="41">
        <v>1.76</v>
      </c>
      <c r="G125" s="41">
        <v>1.95</v>
      </c>
      <c r="H125" s="41">
        <v>1.5</v>
      </c>
      <c r="I125" s="41">
        <v>1.73</v>
      </c>
      <c r="J125" s="41">
        <v>1.86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">
      <c r="A126" s="41">
        <v>1.79</v>
      </c>
      <c r="B126" s="41">
        <v>1.73</v>
      </c>
      <c r="C126" s="41">
        <v>1.65</v>
      </c>
      <c r="D126" s="41">
        <v>1.74</v>
      </c>
      <c r="E126" s="41">
        <v>1.75</v>
      </c>
      <c r="F126" s="41">
        <v>1.79</v>
      </c>
      <c r="G126" s="41">
        <v>1.88</v>
      </c>
      <c r="H126" s="41">
        <v>1.65</v>
      </c>
      <c r="I126" s="41">
        <v>1.74</v>
      </c>
      <c r="J126" s="41">
        <v>1.75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">
      <c r="A127" s="41">
        <v>1.76</v>
      </c>
      <c r="B127" s="41">
        <v>1.72</v>
      </c>
      <c r="C127" s="41">
        <v>1.85</v>
      </c>
      <c r="D127" s="41">
        <v>1.64</v>
      </c>
      <c r="E127" s="41">
        <v>1.83</v>
      </c>
      <c r="F127" s="41">
        <v>1.76</v>
      </c>
      <c r="G127" s="41">
        <v>1.87</v>
      </c>
      <c r="H127" s="41">
        <v>1.85</v>
      </c>
      <c r="I127" s="41">
        <v>1.64</v>
      </c>
      <c r="J127" s="41">
        <v>1.83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">
      <c r="A128" s="41">
        <v>1.79</v>
      </c>
      <c r="B128" s="41">
        <v>1.71</v>
      </c>
      <c r="C128" s="41">
        <v>1.58</v>
      </c>
      <c r="D128" s="41">
        <v>1.81</v>
      </c>
      <c r="E128" s="41">
        <v>1.65</v>
      </c>
      <c r="F128" s="41">
        <v>1.79</v>
      </c>
      <c r="G128" s="41">
        <v>1.86</v>
      </c>
      <c r="H128" s="41">
        <v>1.87</v>
      </c>
      <c r="I128" s="41">
        <v>1.81</v>
      </c>
      <c r="J128" s="41">
        <v>1.65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">
      <c r="A129" s="41">
        <v>1.8</v>
      </c>
      <c r="B129" s="41">
        <v>1.82</v>
      </c>
      <c r="C129" s="41">
        <v>1.55</v>
      </c>
      <c r="D129" s="41">
        <v>1.76</v>
      </c>
      <c r="E129" s="41">
        <v>1.63</v>
      </c>
      <c r="F129" s="41">
        <v>1.8</v>
      </c>
      <c r="G129" s="41">
        <v>1.82</v>
      </c>
      <c r="H129" s="41">
        <v>1.55</v>
      </c>
      <c r="I129" s="41">
        <v>1.76</v>
      </c>
      <c r="J129" s="41">
        <v>1.83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">
      <c r="A130" s="41">
        <v>1.74</v>
      </c>
      <c r="B130" s="41">
        <v>1.75</v>
      </c>
      <c r="C130" s="41">
        <v>1.74</v>
      </c>
      <c r="D130" s="41">
        <v>1.81</v>
      </c>
      <c r="E130" s="41">
        <v>1.84</v>
      </c>
      <c r="F130" s="41">
        <v>1.74</v>
      </c>
      <c r="G130" s="41">
        <v>1.75</v>
      </c>
      <c r="H130" s="41">
        <v>1.74</v>
      </c>
      <c r="I130" s="41">
        <v>1.81</v>
      </c>
      <c r="J130" s="41">
        <v>1.84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">
      <c r="A131" s="41">
        <v>1.61</v>
      </c>
      <c r="B131" s="41">
        <v>1.73</v>
      </c>
      <c r="C131" s="41">
        <v>1.75</v>
      </c>
      <c r="D131" s="41">
        <v>1.8</v>
      </c>
      <c r="E131" s="41">
        <v>1.65</v>
      </c>
      <c r="F131" s="41">
        <v>1.84</v>
      </c>
      <c r="G131" s="41">
        <v>1.88</v>
      </c>
      <c r="H131" s="41">
        <v>1.75</v>
      </c>
      <c r="I131" s="41">
        <v>1.8</v>
      </c>
      <c r="J131" s="41">
        <v>1.65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">
      <c r="A132" s="41">
        <v>1.68</v>
      </c>
      <c r="B132" s="41">
        <v>1.85</v>
      </c>
      <c r="C132" s="41">
        <v>1.58</v>
      </c>
      <c r="D132" s="41">
        <v>1.8</v>
      </c>
      <c r="E132" s="41">
        <v>1.58</v>
      </c>
      <c r="F132" s="41">
        <v>1.58</v>
      </c>
      <c r="G132" s="41">
        <v>1.85</v>
      </c>
      <c r="H132" s="41">
        <v>1.58</v>
      </c>
      <c r="I132" s="41">
        <v>1.8</v>
      </c>
      <c r="J132" s="41">
        <v>1.87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">
      <c r="A133" s="41">
        <v>1.85</v>
      </c>
      <c r="B133" s="41">
        <v>1.72</v>
      </c>
      <c r="C133" s="41">
        <v>1.71</v>
      </c>
      <c r="D133" s="41">
        <v>1.58</v>
      </c>
      <c r="E133" s="41">
        <v>1.82</v>
      </c>
      <c r="F133" s="41">
        <v>1.85</v>
      </c>
      <c r="G133" s="41">
        <v>1.87</v>
      </c>
      <c r="H133" s="41">
        <v>1.86</v>
      </c>
      <c r="I133" s="41">
        <v>1.87</v>
      </c>
      <c r="J133" s="41">
        <v>1.82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">
      <c r="A134" s="41">
        <v>1.74</v>
      </c>
      <c r="B134" s="41">
        <v>1.78</v>
      </c>
      <c r="C134" s="41">
        <v>1.67</v>
      </c>
      <c r="D134" s="41">
        <v>1.64</v>
      </c>
      <c r="E134" s="41">
        <v>1.6</v>
      </c>
      <c r="F134" s="41">
        <v>1.74</v>
      </c>
      <c r="G134" s="41">
        <v>1.78</v>
      </c>
      <c r="H134" s="41">
        <v>1.57</v>
      </c>
      <c r="I134" s="41">
        <v>1.64</v>
      </c>
      <c r="J134" s="41">
        <v>1.6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">
      <c r="A135" s="41">
        <v>1.72</v>
      </c>
      <c r="B135" s="41">
        <v>1.69</v>
      </c>
      <c r="C135" s="41">
        <v>1.68</v>
      </c>
      <c r="D135" s="41">
        <v>1.57</v>
      </c>
      <c r="E135" s="41">
        <v>1.79</v>
      </c>
      <c r="F135" s="41">
        <v>1.87</v>
      </c>
      <c r="G135" s="41">
        <v>1.69</v>
      </c>
      <c r="H135" s="41">
        <v>1.68</v>
      </c>
      <c r="I135" s="41">
        <v>1.77</v>
      </c>
      <c r="J135" s="41">
        <v>1.79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">
      <c r="A136" s="41">
        <v>1.86</v>
      </c>
      <c r="B136" s="41">
        <v>1.58</v>
      </c>
      <c r="C136" s="41">
        <v>1.68</v>
      </c>
      <c r="D136" s="41">
        <v>1.73</v>
      </c>
      <c r="E136" s="41">
        <v>1.57</v>
      </c>
      <c r="F136" s="41">
        <v>1.86</v>
      </c>
      <c r="G136" s="41">
        <v>1.87</v>
      </c>
      <c r="H136" s="41">
        <v>1.68</v>
      </c>
      <c r="I136" s="41">
        <v>1.73</v>
      </c>
      <c r="J136" s="41">
        <v>1.57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">
      <c r="A137" s="41">
        <v>1.74</v>
      </c>
      <c r="B137" s="41">
        <v>1.78</v>
      </c>
      <c r="C137" s="41">
        <v>1.68</v>
      </c>
      <c r="D137" s="41">
        <v>1.61</v>
      </c>
      <c r="E137" s="41">
        <v>1.63</v>
      </c>
      <c r="F137" s="41">
        <v>1.74</v>
      </c>
      <c r="G137" s="41">
        <v>1.78</v>
      </c>
      <c r="H137" s="41">
        <v>1.68</v>
      </c>
      <c r="I137" s="41">
        <v>1.84</v>
      </c>
      <c r="J137" s="41">
        <v>1.83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">
      <c r="A138" s="41">
        <v>1.69</v>
      </c>
      <c r="B138" s="41">
        <v>1.57</v>
      </c>
      <c r="C138" s="41">
        <v>1.75</v>
      </c>
      <c r="D138" s="41">
        <v>1.72</v>
      </c>
      <c r="E138" s="41">
        <v>1.75</v>
      </c>
      <c r="F138" s="41">
        <v>1.69</v>
      </c>
      <c r="G138" s="41">
        <v>1.77</v>
      </c>
      <c r="H138" s="41">
        <v>1.75</v>
      </c>
      <c r="I138" s="41">
        <v>1.87</v>
      </c>
      <c r="J138" s="41">
        <v>1.75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">
      <c r="A139" s="41">
        <v>1.72</v>
      </c>
      <c r="B139" s="41">
        <v>1.71</v>
      </c>
      <c r="C139" s="41">
        <v>1.62</v>
      </c>
      <c r="D139" s="41">
        <v>1.75</v>
      </c>
      <c r="E139" s="41">
        <v>1.86</v>
      </c>
      <c r="F139" s="41">
        <v>1.72</v>
      </c>
      <c r="G139" s="41">
        <v>1.86</v>
      </c>
      <c r="H139" s="41">
        <v>1.82</v>
      </c>
      <c r="I139" s="41">
        <v>1.75</v>
      </c>
      <c r="J139" s="41">
        <v>1.86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">
      <c r="A140" s="41">
        <v>1.68</v>
      </c>
      <c r="B140" s="41">
        <v>1.7</v>
      </c>
      <c r="C140" s="41">
        <v>1.57</v>
      </c>
      <c r="D140" s="41">
        <v>1.6</v>
      </c>
      <c r="E140" s="41">
        <v>1.86</v>
      </c>
      <c r="F140" s="41">
        <v>1.68</v>
      </c>
      <c r="G140" s="41">
        <v>1.7</v>
      </c>
      <c r="H140" s="41">
        <v>1.77</v>
      </c>
      <c r="I140" s="41">
        <v>1.6</v>
      </c>
      <c r="J140" s="41">
        <v>1.86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">
      <c r="A141" s="41">
        <v>1.58</v>
      </c>
      <c r="B141" s="41">
        <v>1.78</v>
      </c>
      <c r="C141" s="41">
        <v>1.85</v>
      </c>
      <c r="D141" s="41">
        <v>1.62</v>
      </c>
      <c r="E141" s="41">
        <v>1.7</v>
      </c>
      <c r="F141" s="41">
        <v>1.87</v>
      </c>
      <c r="G141" s="41">
        <v>1.78</v>
      </c>
      <c r="H141" s="41">
        <v>1.85</v>
      </c>
      <c r="I141" s="41">
        <v>1.82</v>
      </c>
      <c r="J141" s="41">
        <v>1.7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">
      <c r="A142" s="41">
        <v>1.74</v>
      </c>
      <c r="B142" s="41">
        <v>1.57</v>
      </c>
      <c r="C142" s="41">
        <v>1.7</v>
      </c>
      <c r="D142" s="41">
        <v>1.73</v>
      </c>
      <c r="E142" s="41">
        <v>1.75</v>
      </c>
      <c r="F142" s="41">
        <v>1.74</v>
      </c>
      <c r="G142" s="41">
        <v>1.77</v>
      </c>
      <c r="H142" s="41">
        <v>1.7</v>
      </c>
      <c r="I142" s="41">
        <v>1.73</v>
      </c>
      <c r="J142" s="41">
        <v>1.75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">
      <c r="A143" s="41">
        <v>1.71</v>
      </c>
      <c r="B143" s="41">
        <v>1.86</v>
      </c>
      <c r="C143" s="41">
        <v>1.63</v>
      </c>
      <c r="D143" s="41">
        <v>1.64</v>
      </c>
      <c r="E143" s="41">
        <v>1.7</v>
      </c>
      <c r="F143" s="41">
        <v>1.86</v>
      </c>
      <c r="G143" s="41">
        <v>1.86</v>
      </c>
      <c r="H143" s="41">
        <v>1.83</v>
      </c>
      <c r="I143" s="41">
        <v>1.64</v>
      </c>
      <c r="J143" s="41">
        <v>1.7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">
      <c r="A144" s="41">
        <v>1.7</v>
      </c>
      <c r="B144" s="41">
        <v>1.78</v>
      </c>
      <c r="C144" s="41">
        <v>1.73</v>
      </c>
      <c r="D144" s="41">
        <v>1.76</v>
      </c>
      <c r="E144" s="41">
        <v>1.59</v>
      </c>
      <c r="F144" s="41">
        <v>1.7</v>
      </c>
      <c r="G144" s="41">
        <v>1.78</v>
      </c>
      <c r="H144" s="41">
        <v>1.73</v>
      </c>
      <c r="I144" s="41">
        <v>1.76</v>
      </c>
      <c r="J144" s="41">
        <v>1.59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6" x14ac:dyDescent="0.2">
      <c r="A145" s="3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</row>
    <row r="147" spans="1:20" x14ac:dyDescent="0.2">
      <c r="A147" s="84" t="s">
        <v>48</v>
      </c>
      <c r="B147" s="85"/>
      <c r="C147" s="85"/>
      <c r="D147" s="85"/>
      <c r="E147" s="85"/>
      <c r="F147" s="85"/>
      <c r="G147" s="85"/>
      <c r="H147" s="85"/>
      <c r="I147" s="85"/>
      <c r="J147" s="85"/>
      <c r="K147" s="84" t="s">
        <v>48</v>
      </c>
      <c r="L147" s="85"/>
      <c r="M147" s="85"/>
      <c r="N147" s="85"/>
      <c r="O147" s="85"/>
      <c r="P147" s="85"/>
      <c r="Q147" s="85"/>
      <c r="R147" s="85"/>
      <c r="S147" s="85"/>
      <c r="T147" s="85"/>
    </row>
    <row r="148" spans="1:20" x14ac:dyDescent="0.2">
      <c r="A148" s="84">
        <v>20</v>
      </c>
      <c r="B148" s="84"/>
      <c r="C148" s="84"/>
      <c r="D148" s="84"/>
      <c r="E148" s="84"/>
      <c r="F148" s="84">
        <v>11</v>
      </c>
      <c r="G148" s="84"/>
      <c r="H148" s="84"/>
      <c r="I148" s="84"/>
      <c r="J148" s="84"/>
      <c r="K148" s="84">
        <v>12</v>
      </c>
      <c r="L148" s="84"/>
      <c r="M148" s="84"/>
      <c r="N148" s="84"/>
      <c r="O148" s="84"/>
      <c r="P148" s="84">
        <v>13</v>
      </c>
      <c r="Q148" s="84"/>
      <c r="R148" s="84"/>
      <c r="S148" s="84"/>
      <c r="T148" s="84"/>
    </row>
    <row r="149" spans="1:20" x14ac:dyDescent="0.2">
      <c r="A149" s="41">
        <v>1.76</v>
      </c>
      <c r="B149" s="41">
        <v>1.95</v>
      </c>
      <c r="C149" s="41">
        <v>1.5</v>
      </c>
      <c r="D149" s="41">
        <v>1.73</v>
      </c>
      <c r="E149" s="41">
        <v>1.71</v>
      </c>
      <c r="F149" s="41">
        <v>1.76</v>
      </c>
      <c r="G149" s="41">
        <v>1.95</v>
      </c>
      <c r="H149" s="41">
        <v>1.5</v>
      </c>
      <c r="I149" s="41">
        <v>1.73</v>
      </c>
      <c r="J149" s="41">
        <v>1.71</v>
      </c>
      <c r="K149" s="41">
        <v>1.76</v>
      </c>
      <c r="L149" s="41">
        <v>1.95</v>
      </c>
      <c r="M149" s="41">
        <v>1.5</v>
      </c>
      <c r="N149" s="41">
        <v>1.73</v>
      </c>
      <c r="O149" s="41">
        <v>1.71</v>
      </c>
      <c r="P149" s="42">
        <v>1.76</v>
      </c>
      <c r="Q149" s="42">
        <v>1.95</v>
      </c>
      <c r="R149" s="42">
        <v>1.5</v>
      </c>
      <c r="S149" s="42">
        <v>1.73</v>
      </c>
      <c r="T149" s="42">
        <v>1.86</v>
      </c>
    </row>
    <row r="150" spans="1:20" x14ac:dyDescent="0.2">
      <c r="A150" s="41">
        <v>1.79</v>
      </c>
      <c r="B150" s="41">
        <v>1.73</v>
      </c>
      <c r="C150" s="41">
        <v>1.65</v>
      </c>
      <c r="D150" s="41">
        <v>1.74</v>
      </c>
      <c r="E150" s="41">
        <v>1.75</v>
      </c>
      <c r="F150" s="41">
        <v>1.79</v>
      </c>
      <c r="G150" s="41">
        <v>1.73</v>
      </c>
      <c r="H150" s="41">
        <v>1.65</v>
      </c>
      <c r="I150" s="41">
        <v>1.74</v>
      </c>
      <c r="J150" s="41">
        <v>1.75</v>
      </c>
      <c r="K150" s="41">
        <v>1.79</v>
      </c>
      <c r="L150" s="41">
        <v>1.73</v>
      </c>
      <c r="M150" s="41">
        <v>1.65</v>
      </c>
      <c r="N150" s="41">
        <v>1.74</v>
      </c>
      <c r="O150" s="41">
        <v>1.75</v>
      </c>
      <c r="P150" s="42">
        <v>1.79</v>
      </c>
      <c r="Q150" s="42">
        <v>1.88</v>
      </c>
      <c r="R150" s="42">
        <v>1.65</v>
      </c>
      <c r="S150" s="42">
        <v>1.74</v>
      </c>
      <c r="T150" s="42">
        <v>1.75</v>
      </c>
    </row>
    <row r="151" spans="1:20" x14ac:dyDescent="0.2">
      <c r="A151" s="41">
        <v>1.76</v>
      </c>
      <c r="B151" s="41">
        <v>1.72</v>
      </c>
      <c r="C151" s="41">
        <v>1.67</v>
      </c>
      <c r="D151" s="41">
        <v>1.64</v>
      </c>
      <c r="E151" s="41">
        <v>1.83</v>
      </c>
      <c r="F151" s="41">
        <v>1.76</v>
      </c>
      <c r="G151" s="41">
        <v>1.72</v>
      </c>
      <c r="H151" s="41">
        <v>1.85</v>
      </c>
      <c r="I151" s="41">
        <v>1.64</v>
      </c>
      <c r="J151" s="41">
        <v>1.83</v>
      </c>
      <c r="K151" s="41">
        <v>1.76</v>
      </c>
      <c r="L151" s="41">
        <v>1.72</v>
      </c>
      <c r="M151" s="41">
        <v>1.85</v>
      </c>
      <c r="N151" s="41">
        <v>1.64</v>
      </c>
      <c r="O151" s="41">
        <v>1.83</v>
      </c>
      <c r="P151" s="42">
        <v>1.76</v>
      </c>
      <c r="Q151" s="42">
        <v>1.87</v>
      </c>
      <c r="R151" s="42">
        <v>1.85</v>
      </c>
      <c r="S151" s="42">
        <v>1.64</v>
      </c>
      <c r="T151" s="42">
        <v>1.83</v>
      </c>
    </row>
    <row r="152" spans="1:20" x14ac:dyDescent="0.2">
      <c r="A152" s="41">
        <v>1.79</v>
      </c>
      <c r="B152" s="41">
        <v>1.71</v>
      </c>
      <c r="C152" s="41">
        <v>1.87</v>
      </c>
      <c r="D152" s="41">
        <v>1.81</v>
      </c>
      <c r="E152" s="41">
        <v>1.65</v>
      </c>
      <c r="F152" s="41">
        <v>1.79</v>
      </c>
      <c r="G152" s="41">
        <v>1.71</v>
      </c>
      <c r="H152" s="41">
        <v>1.87</v>
      </c>
      <c r="I152" s="41">
        <v>1.81</v>
      </c>
      <c r="J152" s="41">
        <v>1.65</v>
      </c>
      <c r="K152" s="41">
        <v>1.79</v>
      </c>
      <c r="L152" s="41">
        <v>1.71</v>
      </c>
      <c r="M152" s="41">
        <v>1.87</v>
      </c>
      <c r="N152" s="41">
        <v>1.81</v>
      </c>
      <c r="O152" s="41">
        <v>1.65</v>
      </c>
      <c r="P152" s="42">
        <v>1.79</v>
      </c>
      <c r="Q152" s="42">
        <v>1.86</v>
      </c>
      <c r="R152" s="42">
        <v>1.87</v>
      </c>
      <c r="S152" s="42">
        <v>1.81</v>
      </c>
      <c r="T152" s="42">
        <v>1.65</v>
      </c>
    </row>
    <row r="153" spans="1:20" x14ac:dyDescent="0.2">
      <c r="A153" s="41">
        <v>1.8</v>
      </c>
      <c r="B153" s="41">
        <v>1.82</v>
      </c>
      <c r="C153" s="41">
        <v>1.55</v>
      </c>
      <c r="D153" s="41">
        <v>1.76</v>
      </c>
      <c r="E153" s="41">
        <v>1.63</v>
      </c>
      <c r="F153" s="41">
        <v>1.8</v>
      </c>
      <c r="G153" s="41">
        <v>1.82</v>
      </c>
      <c r="H153" s="41">
        <v>1.55</v>
      </c>
      <c r="I153" s="41">
        <v>1.76</v>
      </c>
      <c r="J153" s="41">
        <v>1.63</v>
      </c>
      <c r="K153" s="41">
        <v>1.8</v>
      </c>
      <c r="L153" s="41">
        <v>1.82</v>
      </c>
      <c r="M153" s="41">
        <v>1.55</v>
      </c>
      <c r="N153" s="41">
        <v>1.76</v>
      </c>
      <c r="O153" s="41">
        <v>1.83</v>
      </c>
      <c r="P153" s="42">
        <v>1.8</v>
      </c>
      <c r="Q153" s="42">
        <v>1.82</v>
      </c>
      <c r="R153" s="42">
        <v>1.55</v>
      </c>
      <c r="S153" s="42">
        <v>1.76</v>
      </c>
      <c r="T153" s="42">
        <v>1.83</v>
      </c>
    </row>
    <row r="154" spans="1:20" x14ac:dyDescent="0.2">
      <c r="A154" s="41">
        <v>1.74</v>
      </c>
      <c r="B154" s="41">
        <v>1.75</v>
      </c>
      <c r="C154" s="41">
        <v>1.74</v>
      </c>
      <c r="D154" s="41">
        <v>1.81</v>
      </c>
      <c r="E154" s="41">
        <v>1.84</v>
      </c>
      <c r="F154" s="41">
        <v>1.74</v>
      </c>
      <c r="G154" s="41">
        <v>1.75</v>
      </c>
      <c r="H154" s="41">
        <v>1.74</v>
      </c>
      <c r="I154" s="41">
        <v>1.81</v>
      </c>
      <c r="J154" s="41">
        <v>1.84</v>
      </c>
      <c r="K154" s="41">
        <v>1.74</v>
      </c>
      <c r="L154" s="41">
        <v>1.75</v>
      </c>
      <c r="M154" s="41">
        <v>1.74</v>
      </c>
      <c r="N154" s="41">
        <v>1.81</v>
      </c>
      <c r="O154" s="41">
        <v>1.84</v>
      </c>
      <c r="P154" s="42">
        <v>1.74</v>
      </c>
      <c r="Q154" s="42">
        <v>1.75</v>
      </c>
      <c r="R154" s="42">
        <v>1.74</v>
      </c>
      <c r="S154" s="42">
        <v>1.81</v>
      </c>
      <c r="T154" s="42">
        <v>1.84</v>
      </c>
    </row>
    <row r="155" spans="1:20" x14ac:dyDescent="0.2">
      <c r="A155" s="41">
        <v>1.61</v>
      </c>
      <c r="B155" s="41">
        <v>1.73</v>
      </c>
      <c r="C155" s="41">
        <v>1.75</v>
      </c>
      <c r="D155" s="41">
        <v>1.8</v>
      </c>
      <c r="E155" s="41">
        <v>1.65</v>
      </c>
      <c r="F155" s="41">
        <v>1.61</v>
      </c>
      <c r="G155" s="41">
        <v>1.73</v>
      </c>
      <c r="H155" s="41">
        <v>1.75</v>
      </c>
      <c r="I155" s="41">
        <v>1.8</v>
      </c>
      <c r="J155" s="41">
        <v>1.65</v>
      </c>
      <c r="K155" s="41">
        <v>1.84</v>
      </c>
      <c r="L155" s="41">
        <v>1.73</v>
      </c>
      <c r="M155" s="41">
        <v>1.75</v>
      </c>
      <c r="N155" s="41">
        <v>1.8</v>
      </c>
      <c r="O155" s="41">
        <v>1.65</v>
      </c>
      <c r="P155" s="42">
        <v>1.84</v>
      </c>
      <c r="Q155" s="42">
        <v>1.88</v>
      </c>
      <c r="R155" s="42">
        <v>1.75</v>
      </c>
      <c r="S155" s="42">
        <v>1.8</v>
      </c>
      <c r="T155" s="42">
        <v>1.65</v>
      </c>
    </row>
    <row r="156" spans="1:20" x14ac:dyDescent="0.2">
      <c r="A156" s="41">
        <v>1.68</v>
      </c>
      <c r="B156" s="41">
        <v>1.67</v>
      </c>
      <c r="C156" s="41">
        <v>1.58</v>
      </c>
      <c r="D156" s="41">
        <v>1.8</v>
      </c>
      <c r="E156" s="41">
        <v>1.57</v>
      </c>
      <c r="F156" s="41">
        <v>1.68</v>
      </c>
      <c r="G156" s="41">
        <v>1.85</v>
      </c>
      <c r="H156" s="41">
        <v>1.58</v>
      </c>
      <c r="I156" s="41">
        <v>1.8</v>
      </c>
      <c r="J156" s="41">
        <v>1.87</v>
      </c>
      <c r="K156" s="41">
        <v>1.68</v>
      </c>
      <c r="L156" s="41">
        <v>1.85</v>
      </c>
      <c r="M156" s="41">
        <v>1.58</v>
      </c>
      <c r="N156" s="41">
        <v>1.8</v>
      </c>
      <c r="O156" s="41">
        <v>1.87</v>
      </c>
      <c r="P156" s="42">
        <v>1.68</v>
      </c>
      <c r="Q156" s="42">
        <v>1.85</v>
      </c>
      <c r="R156" s="42">
        <v>1.58</v>
      </c>
      <c r="S156" s="42">
        <v>1.8</v>
      </c>
      <c r="T156" s="42">
        <v>1.87</v>
      </c>
    </row>
    <row r="157" spans="1:20" x14ac:dyDescent="0.2">
      <c r="A157" s="41">
        <v>1.67</v>
      </c>
      <c r="B157" s="41">
        <v>1.72</v>
      </c>
      <c r="C157" s="41">
        <v>1.71</v>
      </c>
      <c r="D157" s="41">
        <v>1.57</v>
      </c>
      <c r="E157" s="41">
        <v>1.82</v>
      </c>
      <c r="F157" s="41">
        <v>1.85</v>
      </c>
      <c r="G157" s="41">
        <v>1.72</v>
      </c>
      <c r="H157" s="41">
        <v>1.71</v>
      </c>
      <c r="I157" s="41">
        <v>1.87</v>
      </c>
      <c r="J157" s="41">
        <v>1.82</v>
      </c>
      <c r="K157" s="41">
        <v>1.85</v>
      </c>
      <c r="L157" s="41">
        <v>1.72</v>
      </c>
      <c r="M157" s="41">
        <v>1.71</v>
      </c>
      <c r="N157" s="41">
        <v>1.87</v>
      </c>
      <c r="O157" s="41">
        <v>1.82</v>
      </c>
      <c r="P157" s="42">
        <v>1.85</v>
      </c>
      <c r="Q157" s="42">
        <v>1.87</v>
      </c>
      <c r="R157" s="42">
        <v>1.86</v>
      </c>
      <c r="S157" s="42">
        <v>1.87</v>
      </c>
      <c r="T157" s="42">
        <v>1.82</v>
      </c>
    </row>
    <row r="158" spans="1:20" x14ac:dyDescent="0.2">
      <c r="A158" s="41">
        <v>1.74</v>
      </c>
      <c r="B158" s="41">
        <v>1.78</v>
      </c>
      <c r="C158" s="41">
        <v>1.67</v>
      </c>
      <c r="D158" s="41">
        <v>1.64</v>
      </c>
      <c r="E158" s="41">
        <v>1.6</v>
      </c>
      <c r="F158" s="41">
        <v>1.74</v>
      </c>
      <c r="G158" s="41">
        <v>1.78</v>
      </c>
      <c r="H158" s="41">
        <v>1.67</v>
      </c>
      <c r="I158" s="41">
        <v>1.64</v>
      </c>
      <c r="J158" s="41">
        <v>1.6</v>
      </c>
      <c r="K158" s="41">
        <v>1.74</v>
      </c>
      <c r="L158" s="41">
        <v>1.78</v>
      </c>
      <c r="M158" s="41">
        <v>1.67</v>
      </c>
      <c r="N158" s="41">
        <v>1.64</v>
      </c>
      <c r="O158" s="41">
        <v>1.6</v>
      </c>
      <c r="P158" s="42">
        <v>1.74</v>
      </c>
      <c r="Q158" s="42">
        <v>1.78</v>
      </c>
      <c r="R158" s="42">
        <v>1.67</v>
      </c>
      <c r="S158" s="42">
        <v>1.64</v>
      </c>
      <c r="T158" s="42">
        <v>1.6</v>
      </c>
    </row>
    <row r="159" spans="1:20" x14ac:dyDescent="0.2">
      <c r="A159" s="41">
        <v>1.72</v>
      </c>
      <c r="B159" s="41">
        <v>1.69</v>
      </c>
      <c r="C159" s="41">
        <v>1.68</v>
      </c>
      <c r="D159" s="41">
        <v>1.77</v>
      </c>
      <c r="E159" s="41">
        <v>1.79</v>
      </c>
      <c r="F159" s="41">
        <v>1.72</v>
      </c>
      <c r="G159" s="41">
        <v>1.69</v>
      </c>
      <c r="H159" s="41">
        <v>1.68</v>
      </c>
      <c r="I159" s="41">
        <v>1.77</v>
      </c>
      <c r="J159" s="41">
        <v>1.79</v>
      </c>
      <c r="K159" s="41">
        <v>1.72</v>
      </c>
      <c r="L159" s="41">
        <v>1.69</v>
      </c>
      <c r="M159" s="41">
        <v>1.68</v>
      </c>
      <c r="N159" s="41">
        <v>1.77</v>
      </c>
      <c r="O159" s="41">
        <v>1.79</v>
      </c>
      <c r="P159" s="42">
        <v>1.87</v>
      </c>
      <c r="Q159" s="42">
        <v>1.69</v>
      </c>
      <c r="R159" s="42">
        <v>1.68</v>
      </c>
      <c r="S159" s="42">
        <v>1.77</v>
      </c>
      <c r="T159" s="42">
        <v>1.79</v>
      </c>
    </row>
    <row r="160" spans="1:20" x14ac:dyDescent="0.2">
      <c r="A160" s="41">
        <v>1.86</v>
      </c>
      <c r="B160" s="41">
        <v>1.57</v>
      </c>
      <c r="C160" s="41">
        <v>1.68</v>
      </c>
      <c r="D160" s="41">
        <v>1.73</v>
      </c>
      <c r="E160" s="41">
        <v>1.57</v>
      </c>
      <c r="F160" s="41">
        <v>1.86</v>
      </c>
      <c r="G160" s="41">
        <v>1.87</v>
      </c>
      <c r="H160" s="41">
        <v>1.68</v>
      </c>
      <c r="I160" s="41">
        <v>1.73</v>
      </c>
      <c r="J160" s="41">
        <v>1.57</v>
      </c>
      <c r="K160" s="41">
        <v>1.86</v>
      </c>
      <c r="L160" s="41">
        <v>1.87</v>
      </c>
      <c r="M160" s="41">
        <v>1.68</v>
      </c>
      <c r="N160" s="41">
        <v>1.73</v>
      </c>
      <c r="O160" s="41">
        <v>1.57</v>
      </c>
      <c r="P160" s="42">
        <v>1.86</v>
      </c>
      <c r="Q160" s="42">
        <v>1.87</v>
      </c>
      <c r="R160" s="42">
        <v>1.68</v>
      </c>
      <c r="S160" s="42">
        <v>1.73</v>
      </c>
      <c r="T160" s="42">
        <v>1.57</v>
      </c>
    </row>
    <row r="161" spans="1:20" x14ac:dyDescent="0.2">
      <c r="A161" s="41">
        <v>1.74</v>
      </c>
      <c r="B161" s="41">
        <v>1.78</v>
      </c>
      <c r="C161" s="41">
        <v>1.68</v>
      </c>
      <c r="D161" s="41">
        <v>1.61</v>
      </c>
      <c r="E161" s="41">
        <v>1.63</v>
      </c>
      <c r="F161" s="41">
        <v>1.74</v>
      </c>
      <c r="G161" s="41">
        <v>1.78</v>
      </c>
      <c r="H161" s="41">
        <v>1.68</v>
      </c>
      <c r="I161" s="41">
        <v>1.61</v>
      </c>
      <c r="J161" s="41">
        <v>1.63</v>
      </c>
      <c r="K161" s="41">
        <v>1.74</v>
      </c>
      <c r="L161" s="41">
        <v>1.78</v>
      </c>
      <c r="M161" s="41">
        <v>1.68</v>
      </c>
      <c r="N161" s="41">
        <v>1.84</v>
      </c>
      <c r="O161" s="41">
        <v>1.83</v>
      </c>
      <c r="P161" s="42">
        <v>1.74</v>
      </c>
      <c r="Q161" s="42">
        <v>1.78</v>
      </c>
      <c r="R161" s="42">
        <v>1.68</v>
      </c>
      <c r="S161" s="42">
        <v>1.84</v>
      </c>
      <c r="T161" s="42">
        <v>1.83</v>
      </c>
    </row>
    <row r="162" spans="1:20" x14ac:dyDescent="0.2">
      <c r="A162" s="41">
        <v>1.69</v>
      </c>
      <c r="B162" s="41">
        <v>1.77</v>
      </c>
      <c r="C162" s="41">
        <v>1.75</v>
      </c>
      <c r="D162" s="41">
        <v>1.72</v>
      </c>
      <c r="E162" s="41">
        <v>1.75</v>
      </c>
      <c r="F162" s="41">
        <v>1.69</v>
      </c>
      <c r="G162" s="41">
        <v>1.77</v>
      </c>
      <c r="H162" s="41">
        <v>1.75</v>
      </c>
      <c r="I162" s="41">
        <v>1.72</v>
      </c>
      <c r="J162" s="41">
        <v>1.75</v>
      </c>
      <c r="K162" s="41">
        <v>1.69</v>
      </c>
      <c r="L162" s="41">
        <v>1.77</v>
      </c>
      <c r="M162" s="41">
        <v>1.75</v>
      </c>
      <c r="N162" s="41">
        <v>1.72</v>
      </c>
      <c r="O162" s="41">
        <v>1.75</v>
      </c>
      <c r="P162" s="42">
        <v>1.69</v>
      </c>
      <c r="Q162" s="42">
        <v>1.77</v>
      </c>
      <c r="R162" s="42">
        <v>1.75</v>
      </c>
      <c r="S162" s="42">
        <v>1.87</v>
      </c>
      <c r="T162" s="42">
        <v>1.75</v>
      </c>
    </row>
    <row r="163" spans="1:20" x14ac:dyDescent="0.2">
      <c r="A163" s="41">
        <v>1.72</v>
      </c>
      <c r="B163" s="41">
        <v>1.71</v>
      </c>
      <c r="C163" s="41">
        <v>1.62</v>
      </c>
      <c r="D163" s="41">
        <v>1.75</v>
      </c>
      <c r="E163" s="41">
        <v>1.86</v>
      </c>
      <c r="F163" s="41">
        <v>1.72</v>
      </c>
      <c r="G163" s="41">
        <v>1.71</v>
      </c>
      <c r="H163" s="41">
        <v>1.62</v>
      </c>
      <c r="I163" s="41">
        <v>1.75</v>
      </c>
      <c r="J163" s="41">
        <v>1.86</v>
      </c>
      <c r="K163" s="41">
        <v>1.72</v>
      </c>
      <c r="L163" s="41">
        <v>1.71</v>
      </c>
      <c r="M163" s="41">
        <v>1.82</v>
      </c>
      <c r="N163" s="41">
        <v>1.75</v>
      </c>
      <c r="O163" s="41">
        <v>1.86</v>
      </c>
      <c r="P163" s="42">
        <v>1.72</v>
      </c>
      <c r="Q163" s="42">
        <v>1.86</v>
      </c>
      <c r="R163" s="42">
        <v>1.82</v>
      </c>
      <c r="S163" s="42">
        <v>1.75</v>
      </c>
      <c r="T163" s="42">
        <v>1.86</v>
      </c>
    </row>
    <row r="164" spans="1:20" x14ac:dyDescent="0.2">
      <c r="A164" s="41">
        <v>1.68</v>
      </c>
      <c r="B164" s="41">
        <v>1.7</v>
      </c>
      <c r="C164" s="41">
        <v>1.77</v>
      </c>
      <c r="D164" s="41">
        <v>1.6</v>
      </c>
      <c r="E164" s="41">
        <v>1.86</v>
      </c>
      <c r="F164" s="41">
        <v>1.68</v>
      </c>
      <c r="G164" s="41">
        <v>1.7</v>
      </c>
      <c r="H164" s="41">
        <v>1.77</v>
      </c>
      <c r="I164" s="41">
        <v>1.6</v>
      </c>
      <c r="J164" s="41">
        <v>1.86</v>
      </c>
      <c r="K164" s="41">
        <v>1.68</v>
      </c>
      <c r="L164" s="41">
        <v>1.7</v>
      </c>
      <c r="M164" s="41">
        <v>1.77</v>
      </c>
      <c r="N164" s="41">
        <v>1.6</v>
      </c>
      <c r="O164" s="41">
        <v>1.86</v>
      </c>
      <c r="P164" s="42">
        <v>1.68</v>
      </c>
      <c r="Q164" s="42">
        <v>1.7</v>
      </c>
      <c r="R164" s="42">
        <v>1.77</v>
      </c>
      <c r="S164" s="42">
        <v>1.6</v>
      </c>
      <c r="T164" s="42">
        <v>1.86</v>
      </c>
    </row>
    <row r="165" spans="1:20" x14ac:dyDescent="0.2">
      <c r="A165" s="41">
        <v>1.57</v>
      </c>
      <c r="B165" s="41">
        <v>1.78</v>
      </c>
      <c r="C165" s="41">
        <v>1.85</v>
      </c>
      <c r="D165" s="41">
        <v>1.62</v>
      </c>
      <c r="E165" s="41">
        <v>1.7</v>
      </c>
      <c r="F165" s="41">
        <v>1.87</v>
      </c>
      <c r="G165" s="41">
        <v>1.78</v>
      </c>
      <c r="H165" s="41">
        <v>1.85</v>
      </c>
      <c r="I165" s="41">
        <v>1.62</v>
      </c>
      <c r="J165" s="41">
        <v>1.7</v>
      </c>
      <c r="K165" s="41">
        <v>1.87</v>
      </c>
      <c r="L165" s="41">
        <v>1.78</v>
      </c>
      <c r="M165" s="41">
        <v>1.85</v>
      </c>
      <c r="N165" s="41">
        <v>1.82</v>
      </c>
      <c r="O165" s="41">
        <v>1.7</v>
      </c>
      <c r="P165" s="42">
        <v>1.87</v>
      </c>
      <c r="Q165" s="42">
        <v>1.78</v>
      </c>
      <c r="R165" s="42">
        <v>1.85</v>
      </c>
      <c r="S165" s="42">
        <v>1.82</v>
      </c>
      <c r="T165" s="42">
        <v>1.7</v>
      </c>
    </row>
    <row r="166" spans="1:20" x14ac:dyDescent="0.2">
      <c r="A166" s="41">
        <v>1.74</v>
      </c>
      <c r="B166" s="41">
        <v>1.77</v>
      </c>
      <c r="C166" s="41">
        <v>1.7</v>
      </c>
      <c r="D166" s="41">
        <v>1.73</v>
      </c>
      <c r="E166" s="41">
        <v>1.75</v>
      </c>
      <c r="F166" s="41">
        <v>1.74</v>
      </c>
      <c r="G166" s="41">
        <v>1.77</v>
      </c>
      <c r="H166" s="41">
        <v>1.7</v>
      </c>
      <c r="I166" s="41">
        <v>1.73</v>
      </c>
      <c r="J166" s="41">
        <v>1.75</v>
      </c>
      <c r="K166" s="41">
        <v>1.74</v>
      </c>
      <c r="L166" s="41">
        <v>1.77</v>
      </c>
      <c r="M166" s="41">
        <v>1.7</v>
      </c>
      <c r="N166" s="41">
        <v>1.73</v>
      </c>
      <c r="O166" s="41">
        <v>1.75</v>
      </c>
      <c r="P166" s="42">
        <v>1.74</v>
      </c>
      <c r="Q166" s="42">
        <v>1.77</v>
      </c>
      <c r="R166" s="42">
        <v>1.7</v>
      </c>
      <c r="S166" s="42">
        <v>1.73</v>
      </c>
      <c r="T166" s="42">
        <v>1.75</v>
      </c>
    </row>
    <row r="167" spans="1:20" x14ac:dyDescent="0.2">
      <c r="A167" s="41">
        <v>1.71</v>
      </c>
      <c r="B167" s="41">
        <v>1.86</v>
      </c>
      <c r="C167" s="41">
        <v>1.63</v>
      </c>
      <c r="D167" s="41">
        <v>1.64</v>
      </c>
      <c r="E167" s="41">
        <v>1.7</v>
      </c>
      <c r="F167" s="41">
        <v>1.71</v>
      </c>
      <c r="G167" s="41">
        <v>1.86</v>
      </c>
      <c r="H167" s="41">
        <v>1.63</v>
      </c>
      <c r="I167" s="41">
        <v>1.64</v>
      </c>
      <c r="J167" s="41">
        <v>1.7</v>
      </c>
      <c r="K167" s="41">
        <v>1.71</v>
      </c>
      <c r="L167" s="41">
        <v>1.86</v>
      </c>
      <c r="M167" s="41">
        <v>1.83</v>
      </c>
      <c r="N167" s="41">
        <v>1.64</v>
      </c>
      <c r="O167" s="41">
        <v>1.7</v>
      </c>
      <c r="P167" s="42">
        <v>1.86</v>
      </c>
      <c r="Q167" s="42">
        <v>1.86</v>
      </c>
      <c r="R167" s="42">
        <v>1.83</v>
      </c>
      <c r="S167" s="42">
        <v>1.64</v>
      </c>
      <c r="T167" s="42">
        <v>1.7</v>
      </c>
    </row>
    <row r="168" spans="1:20" x14ac:dyDescent="0.2">
      <c r="A168" s="41">
        <v>1.7</v>
      </c>
      <c r="B168" s="41">
        <v>1.78</v>
      </c>
      <c r="C168" s="41">
        <v>1.73</v>
      </c>
      <c r="D168" s="41">
        <v>1.76</v>
      </c>
      <c r="E168" s="41">
        <v>1.59</v>
      </c>
      <c r="F168" s="41">
        <v>1.7</v>
      </c>
      <c r="G168" s="41">
        <v>1.78</v>
      </c>
      <c r="H168" s="41">
        <v>1.73</v>
      </c>
      <c r="I168" s="41">
        <v>1.76</v>
      </c>
      <c r="J168" s="41">
        <v>1.59</v>
      </c>
      <c r="K168" s="41">
        <v>1.7</v>
      </c>
      <c r="L168" s="41">
        <v>1.78</v>
      </c>
      <c r="M168" s="41">
        <v>1.73</v>
      </c>
      <c r="N168" s="41">
        <v>1.76</v>
      </c>
      <c r="O168" s="41">
        <v>1.59</v>
      </c>
      <c r="P168" s="42">
        <v>1.7</v>
      </c>
      <c r="Q168" s="42">
        <v>1.78</v>
      </c>
      <c r="R168" s="42">
        <v>1.73</v>
      </c>
      <c r="S168" s="42">
        <v>1.76</v>
      </c>
      <c r="T168" s="42">
        <v>1.59</v>
      </c>
    </row>
    <row r="169" spans="1:20" ht="16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40"/>
      <c r="Q169" s="40"/>
      <c r="R169" s="40"/>
      <c r="S169" s="40"/>
      <c r="T169" s="40"/>
    </row>
    <row r="170" spans="1:20" ht="16" x14ac:dyDescent="0.2">
      <c r="A170" s="37"/>
    </row>
    <row r="172" spans="1:20" ht="16" x14ac:dyDescent="0.2">
      <c r="A172" s="37"/>
    </row>
    <row r="173" spans="1:20" x14ac:dyDescent="0.2">
      <c r="A173" s="84" t="s">
        <v>48</v>
      </c>
      <c r="B173" s="85"/>
      <c r="C173" s="85"/>
      <c r="D173" s="85"/>
      <c r="E173" s="85"/>
      <c r="F173" s="85"/>
      <c r="G173" s="85"/>
      <c r="H173" s="85"/>
      <c r="I173" s="85"/>
      <c r="J173" s="85"/>
      <c r="K173" s="84" t="s">
        <v>48</v>
      </c>
      <c r="L173" s="85"/>
      <c r="M173" s="85"/>
      <c r="N173" s="85"/>
      <c r="O173" s="85"/>
      <c r="P173" s="85"/>
      <c r="Q173" s="85"/>
      <c r="R173" s="85"/>
      <c r="S173" s="85"/>
      <c r="T173" s="85"/>
    </row>
    <row r="174" spans="1:20" x14ac:dyDescent="0.2">
      <c r="A174" s="84">
        <v>14</v>
      </c>
      <c r="B174" s="84"/>
      <c r="C174" s="84"/>
      <c r="D174" s="84"/>
      <c r="E174" s="84"/>
      <c r="F174" s="84">
        <v>15</v>
      </c>
      <c r="G174" s="84"/>
      <c r="H174" s="84"/>
      <c r="I174" s="84"/>
      <c r="J174" s="84"/>
      <c r="K174" s="84">
        <v>16</v>
      </c>
      <c r="L174" s="84"/>
      <c r="M174" s="84"/>
      <c r="N174" s="84"/>
      <c r="O174" s="84"/>
      <c r="P174" s="84">
        <v>17</v>
      </c>
      <c r="Q174" s="84"/>
      <c r="R174" s="84"/>
      <c r="S174" s="84"/>
      <c r="T174" s="84"/>
    </row>
    <row r="175" spans="1:20" x14ac:dyDescent="0.2">
      <c r="A175" s="42">
        <v>1.76</v>
      </c>
      <c r="B175" s="42">
        <v>1.95</v>
      </c>
      <c r="C175" s="42">
        <v>1.5</v>
      </c>
      <c r="D175" s="42">
        <v>1.86</v>
      </c>
      <c r="E175" s="42">
        <v>1.73</v>
      </c>
      <c r="F175" s="42">
        <v>1.76</v>
      </c>
      <c r="G175" s="42">
        <v>1.73</v>
      </c>
      <c r="H175" s="42">
        <v>1.5</v>
      </c>
      <c r="I175" s="42">
        <v>1.95</v>
      </c>
      <c r="J175" s="42">
        <v>1.71</v>
      </c>
      <c r="K175" s="41">
        <v>1.71</v>
      </c>
      <c r="L175" s="41">
        <v>1.95</v>
      </c>
      <c r="M175" s="41">
        <v>1.5</v>
      </c>
      <c r="N175" s="41">
        <v>1.73</v>
      </c>
      <c r="O175" s="41">
        <v>1.76</v>
      </c>
      <c r="P175" s="41">
        <v>1.95</v>
      </c>
      <c r="Q175" s="41">
        <v>1.76</v>
      </c>
      <c r="R175" s="41">
        <v>1.5</v>
      </c>
      <c r="S175" s="41">
        <v>1.73</v>
      </c>
      <c r="T175" s="41">
        <v>1.71</v>
      </c>
    </row>
    <row r="176" spans="1:20" x14ac:dyDescent="0.2">
      <c r="A176" s="42">
        <v>1.79</v>
      </c>
      <c r="B176" s="42">
        <v>1.88</v>
      </c>
      <c r="C176" s="42">
        <v>1.65</v>
      </c>
      <c r="D176" s="42">
        <v>1.75</v>
      </c>
      <c r="E176" s="42">
        <v>1.74</v>
      </c>
      <c r="F176" s="42">
        <v>1.79</v>
      </c>
      <c r="G176" s="42">
        <v>1.74</v>
      </c>
      <c r="H176" s="42">
        <v>1.65</v>
      </c>
      <c r="I176" s="42">
        <v>1.73</v>
      </c>
      <c r="J176" s="42">
        <v>1.75</v>
      </c>
      <c r="K176" s="41">
        <v>1.75</v>
      </c>
      <c r="L176" s="41">
        <v>1.73</v>
      </c>
      <c r="M176" s="41">
        <v>1.65</v>
      </c>
      <c r="N176" s="41">
        <v>1.74</v>
      </c>
      <c r="O176" s="41">
        <v>1.79</v>
      </c>
      <c r="P176" s="41">
        <v>1.73</v>
      </c>
      <c r="Q176" s="41">
        <v>1.69</v>
      </c>
      <c r="R176" s="41">
        <v>1.65</v>
      </c>
      <c r="S176" s="41">
        <v>1.74</v>
      </c>
      <c r="T176" s="41">
        <v>1.75</v>
      </c>
    </row>
    <row r="177" spans="1:20" x14ac:dyDescent="0.2">
      <c r="A177" s="42">
        <v>1.76</v>
      </c>
      <c r="B177" s="42">
        <v>1.87</v>
      </c>
      <c r="C177" s="42">
        <v>1.85</v>
      </c>
      <c r="D177" s="42">
        <v>1.83</v>
      </c>
      <c r="E177" s="42">
        <v>1.64</v>
      </c>
      <c r="F177" s="42">
        <v>1.76</v>
      </c>
      <c r="G177" s="42">
        <v>1.64</v>
      </c>
      <c r="H177" s="42">
        <v>1.67</v>
      </c>
      <c r="I177" s="42">
        <v>1.72</v>
      </c>
      <c r="J177" s="42">
        <v>1.83</v>
      </c>
      <c r="K177" s="41">
        <v>1.83</v>
      </c>
      <c r="L177" s="41">
        <v>1.72</v>
      </c>
      <c r="M177" s="41">
        <v>1.67</v>
      </c>
      <c r="N177" s="41">
        <v>1.64</v>
      </c>
      <c r="O177" s="41">
        <v>1.76</v>
      </c>
      <c r="P177" s="41">
        <v>1.72</v>
      </c>
      <c r="Q177" s="41">
        <v>1.64</v>
      </c>
      <c r="R177" s="41">
        <v>1.67</v>
      </c>
      <c r="S177" s="41">
        <v>1.64</v>
      </c>
      <c r="T177" s="41">
        <v>1.83</v>
      </c>
    </row>
    <row r="178" spans="1:20" x14ac:dyDescent="0.2">
      <c r="A178" s="42">
        <v>1.79</v>
      </c>
      <c r="B178" s="42">
        <v>1.86</v>
      </c>
      <c r="C178" s="42">
        <v>1.87</v>
      </c>
      <c r="D178" s="42">
        <v>1.65</v>
      </c>
      <c r="E178" s="42">
        <v>1.81</v>
      </c>
      <c r="F178" s="42">
        <v>1.79</v>
      </c>
      <c r="G178" s="42">
        <v>1.81</v>
      </c>
      <c r="H178" s="42">
        <v>1.87</v>
      </c>
      <c r="I178" s="42">
        <v>1.71</v>
      </c>
      <c r="J178" s="42">
        <v>1.65</v>
      </c>
      <c r="K178" s="41">
        <v>1.65</v>
      </c>
      <c r="L178" s="41">
        <v>1.71</v>
      </c>
      <c r="M178" s="41">
        <v>1.67</v>
      </c>
      <c r="N178" s="41">
        <v>1.81</v>
      </c>
      <c r="O178" s="41">
        <v>1.79</v>
      </c>
      <c r="P178" s="41">
        <v>1.71</v>
      </c>
      <c r="Q178" s="41">
        <v>1.79</v>
      </c>
      <c r="R178" s="41">
        <v>1.67</v>
      </c>
      <c r="S178" s="41">
        <v>1.81</v>
      </c>
      <c r="T178" s="41">
        <v>1.65</v>
      </c>
    </row>
    <row r="179" spans="1:20" x14ac:dyDescent="0.2">
      <c r="A179" s="42">
        <v>1.8</v>
      </c>
      <c r="B179" s="42">
        <v>1.82</v>
      </c>
      <c r="C179" s="42">
        <v>1.55</v>
      </c>
      <c r="D179" s="42">
        <v>1.83</v>
      </c>
      <c r="E179" s="42">
        <v>1.86</v>
      </c>
      <c r="F179" s="42">
        <v>1.8</v>
      </c>
      <c r="G179" s="42">
        <v>1.76</v>
      </c>
      <c r="H179" s="42">
        <v>1.55</v>
      </c>
      <c r="I179" s="42">
        <v>1.82</v>
      </c>
      <c r="J179" s="42">
        <v>1.63</v>
      </c>
      <c r="K179" s="41">
        <v>1.63</v>
      </c>
      <c r="L179" s="41">
        <v>1.82</v>
      </c>
      <c r="M179" s="41">
        <v>1.55</v>
      </c>
      <c r="N179" s="41">
        <v>1.76</v>
      </c>
      <c r="O179" s="41">
        <v>1.8</v>
      </c>
      <c r="P179" s="41">
        <v>1.82</v>
      </c>
      <c r="Q179" s="41">
        <v>1.8</v>
      </c>
      <c r="R179" s="41">
        <v>1.55</v>
      </c>
      <c r="S179" s="41">
        <v>1.64</v>
      </c>
      <c r="T179" s="41">
        <v>1.63</v>
      </c>
    </row>
    <row r="180" spans="1:20" x14ac:dyDescent="0.2">
      <c r="A180" s="42">
        <v>1.74</v>
      </c>
      <c r="B180" s="42">
        <v>1.75</v>
      </c>
      <c r="C180" s="42">
        <v>1.74</v>
      </c>
      <c r="D180" s="42">
        <v>1.84</v>
      </c>
      <c r="E180" s="42">
        <v>1.81</v>
      </c>
      <c r="F180" s="42">
        <v>1.74</v>
      </c>
      <c r="G180" s="42">
        <v>1.81</v>
      </c>
      <c r="H180" s="42">
        <v>1.74</v>
      </c>
      <c r="I180" s="42">
        <v>1.75</v>
      </c>
      <c r="J180" s="42">
        <v>1.84</v>
      </c>
      <c r="K180" s="41">
        <v>1.84</v>
      </c>
      <c r="L180" s="41">
        <v>1.75</v>
      </c>
      <c r="M180" s="41">
        <v>1.74</v>
      </c>
      <c r="N180" s="41">
        <v>1.81</v>
      </c>
      <c r="O180" s="41">
        <v>1.74</v>
      </c>
      <c r="P180" s="41">
        <v>1.75</v>
      </c>
      <c r="Q180" s="41">
        <v>1.74</v>
      </c>
      <c r="R180" s="41">
        <v>1.74</v>
      </c>
      <c r="S180" s="41">
        <v>1.81</v>
      </c>
      <c r="T180" s="41">
        <v>1.84</v>
      </c>
    </row>
    <row r="181" spans="1:20" x14ac:dyDescent="0.2">
      <c r="A181" s="42">
        <v>1.84</v>
      </c>
      <c r="B181" s="42">
        <v>1.88</v>
      </c>
      <c r="C181" s="42">
        <v>1.75</v>
      </c>
      <c r="D181" s="42">
        <v>1.65</v>
      </c>
      <c r="E181" s="42">
        <v>1.8</v>
      </c>
      <c r="F181" s="42">
        <v>1.61</v>
      </c>
      <c r="G181" s="42">
        <v>1.8</v>
      </c>
      <c r="H181" s="42">
        <v>1.75</v>
      </c>
      <c r="I181" s="42">
        <v>1.73</v>
      </c>
      <c r="J181" s="42">
        <v>1.65</v>
      </c>
      <c r="K181" s="41">
        <v>1.65</v>
      </c>
      <c r="L181" s="41">
        <v>1.73</v>
      </c>
      <c r="M181" s="41">
        <v>1.75</v>
      </c>
      <c r="N181" s="41">
        <v>1.8</v>
      </c>
      <c r="O181" s="41">
        <v>1.61</v>
      </c>
      <c r="P181" s="41">
        <v>1.73</v>
      </c>
      <c r="Q181" s="41">
        <v>1.61</v>
      </c>
      <c r="R181" s="41">
        <v>1.75</v>
      </c>
      <c r="S181" s="41">
        <v>1.8</v>
      </c>
      <c r="T181" s="41">
        <v>1.65</v>
      </c>
    </row>
    <row r="182" spans="1:20" x14ac:dyDescent="0.2">
      <c r="A182" s="42">
        <v>1.68</v>
      </c>
      <c r="B182" s="42">
        <v>1.85</v>
      </c>
      <c r="C182" s="42">
        <v>1.58</v>
      </c>
      <c r="D182" s="42">
        <v>1.87</v>
      </c>
      <c r="E182" s="42">
        <v>1.8</v>
      </c>
      <c r="F182" s="42">
        <v>1.68</v>
      </c>
      <c r="G182" s="42">
        <v>1.8</v>
      </c>
      <c r="H182" s="42">
        <v>1.58</v>
      </c>
      <c r="I182" s="42">
        <v>1.67</v>
      </c>
      <c r="J182" s="42">
        <v>1.87</v>
      </c>
      <c r="K182" s="41">
        <v>1.67</v>
      </c>
      <c r="L182" s="41">
        <v>1.67</v>
      </c>
      <c r="M182" s="41">
        <v>1.58</v>
      </c>
      <c r="N182" s="41">
        <v>1.8</v>
      </c>
      <c r="O182" s="41">
        <v>1.68</v>
      </c>
      <c r="P182" s="41">
        <v>1.67</v>
      </c>
      <c r="Q182" s="41">
        <v>1.68</v>
      </c>
      <c r="R182" s="41">
        <v>1.58</v>
      </c>
      <c r="S182" s="41">
        <v>1.8</v>
      </c>
      <c r="T182" s="41">
        <v>1.67</v>
      </c>
    </row>
    <row r="183" spans="1:20" x14ac:dyDescent="0.2">
      <c r="A183" s="42">
        <v>1.85</v>
      </c>
      <c r="B183" s="42">
        <v>1.87</v>
      </c>
      <c r="C183" s="42">
        <v>1.86</v>
      </c>
      <c r="D183" s="42">
        <v>1.82</v>
      </c>
      <c r="E183" s="42">
        <v>1.87</v>
      </c>
      <c r="F183" s="42">
        <v>1.67</v>
      </c>
      <c r="G183" s="42">
        <v>1.87</v>
      </c>
      <c r="H183" s="42">
        <v>1.71</v>
      </c>
      <c r="I183" s="42">
        <v>1.72</v>
      </c>
      <c r="J183" s="42">
        <v>1.82</v>
      </c>
      <c r="K183" s="41">
        <v>1.82</v>
      </c>
      <c r="L183" s="41">
        <v>1.72</v>
      </c>
      <c r="M183" s="41">
        <v>1.71</v>
      </c>
      <c r="N183" s="41">
        <v>1.67</v>
      </c>
      <c r="O183" s="41">
        <v>1.67</v>
      </c>
      <c r="P183" s="41">
        <v>1.72</v>
      </c>
      <c r="Q183" s="41">
        <v>1.67</v>
      </c>
      <c r="R183" s="41">
        <v>1.71</v>
      </c>
      <c r="S183" s="41">
        <v>1.67</v>
      </c>
      <c r="T183" s="41">
        <v>1.82</v>
      </c>
    </row>
    <row r="184" spans="1:20" x14ac:dyDescent="0.2">
      <c r="A184" s="42">
        <v>1.74</v>
      </c>
      <c r="B184" s="42">
        <v>1.78</v>
      </c>
      <c r="C184" s="42">
        <v>1.67</v>
      </c>
      <c r="D184" s="42">
        <v>1.6</v>
      </c>
      <c r="E184" s="42">
        <v>1.64</v>
      </c>
      <c r="F184" s="42">
        <v>1.74</v>
      </c>
      <c r="G184" s="42">
        <v>1.64</v>
      </c>
      <c r="H184" s="42">
        <v>1.67</v>
      </c>
      <c r="I184" s="42">
        <v>1.78</v>
      </c>
      <c r="J184" s="42">
        <v>1.6</v>
      </c>
      <c r="K184" s="41">
        <v>1.6</v>
      </c>
      <c r="L184" s="41">
        <v>1.78</v>
      </c>
      <c r="M184" s="41">
        <v>1.67</v>
      </c>
      <c r="N184" s="41">
        <v>1.64</v>
      </c>
      <c r="O184" s="41">
        <v>1.74</v>
      </c>
      <c r="P184" s="41">
        <v>1.68</v>
      </c>
      <c r="Q184" s="41">
        <v>1.74</v>
      </c>
      <c r="R184" s="41">
        <v>1.67</v>
      </c>
      <c r="S184" s="41">
        <v>1.64</v>
      </c>
      <c r="T184" s="41">
        <v>1.6</v>
      </c>
    </row>
    <row r="185" spans="1:20" x14ac:dyDescent="0.2">
      <c r="A185" s="42">
        <v>1.87</v>
      </c>
      <c r="B185" s="42">
        <v>1.69</v>
      </c>
      <c r="C185" s="42">
        <v>1.68</v>
      </c>
      <c r="D185" s="42">
        <v>1.79</v>
      </c>
      <c r="E185" s="42">
        <v>1.87</v>
      </c>
      <c r="F185" s="42">
        <v>1.72</v>
      </c>
      <c r="G185" s="42">
        <v>1.77</v>
      </c>
      <c r="H185" s="42">
        <v>1.68</v>
      </c>
      <c r="I185" s="42">
        <v>1.69</v>
      </c>
      <c r="J185" s="42">
        <v>1.79</v>
      </c>
      <c r="K185" s="41">
        <v>1.79</v>
      </c>
      <c r="L185" s="41">
        <v>1.69</v>
      </c>
      <c r="M185" s="41">
        <v>1.68</v>
      </c>
      <c r="N185" s="41">
        <v>1.77</v>
      </c>
      <c r="O185" s="41">
        <v>1.72</v>
      </c>
      <c r="P185" s="41">
        <v>1.69</v>
      </c>
      <c r="Q185" s="41">
        <v>1.72</v>
      </c>
      <c r="R185" s="41">
        <v>1.68</v>
      </c>
      <c r="S185" s="41">
        <v>1.67</v>
      </c>
      <c r="T185" s="41">
        <v>1.79</v>
      </c>
    </row>
    <row r="186" spans="1:20" x14ac:dyDescent="0.2">
      <c r="A186" s="42">
        <v>1.86</v>
      </c>
      <c r="B186" s="42">
        <v>1.87</v>
      </c>
      <c r="C186" s="42">
        <v>1.68</v>
      </c>
      <c r="D186" s="42">
        <v>1.57</v>
      </c>
      <c r="E186" s="42">
        <v>1.73</v>
      </c>
      <c r="F186" s="42">
        <v>1.86</v>
      </c>
      <c r="G186" s="42">
        <v>1.73</v>
      </c>
      <c r="H186" s="42">
        <v>1.68</v>
      </c>
      <c r="I186" s="42">
        <v>1.87</v>
      </c>
      <c r="J186" s="42">
        <v>1.57</v>
      </c>
      <c r="K186" s="41">
        <v>1.57</v>
      </c>
      <c r="L186" s="41">
        <v>1.67</v>
      </c>
      <c r="M186" s="41">
        <v>1.68</v>
      </c>
      <c r="N186" s="41">
        <v>1.73</v>
      </c>
      <c r="O186" s="41">
        <v>1.86</v>
      </c>
      <c r="P186" s="41">
        <v>1.67</v>
      </c>
      <c r="Q186" s="41">
        <v>1.86</v>
      </c>
      <c r="R186" s="41">
        <v>1.68</v>
      </c>
      <c r="S186" s="41">
        <v>1.73</v>
      </c>
      <c r="T186" s="41">
        <v>1.57</v>
      </c>
    </row>
    <row r="187" spans="1:20" x14ac:dyDescent="0.2">
      <c r="A187" s="42">
        <v>1.74</v>
      </c>
      <c r="B187" s="42">
        <v>1.78</v>
      </c>
      <c r="C187" s="42">
        <v>1.68</v>
      </c>
      <c r="D187" s="42">
        <v>1.83</v>
      </c>
      <c r="E187" s="42">
        <v>1.84</v>
      </c>
      <c r="F187" s="42">
        <v>1.74</v>
      </c>
      <c r="G187" s="42">
        <v>1.61</v>
      </c>
      <c r="H187" s="42">
        <v>1.68</v>
      </c>
      <c r="I187" s="42">
        <v>1.78</v>
      </c>
      <c r="J187" s="42">
        <v>1.63</v>
      </c>
      <c r="K187" s="41">
        <v>1.63</v>
      </c>
      <c r="L187" s="41">
        <v>1.78</v>
      </c>
      <c r="M187" s="41">
        <v>1.68</v>
      </c>
      <c r="N187" s="41">
        <v>1.61</v>
      </c>
      <c r="O187" s="41">
        <v>1.74</v>
      </c>
      <c r="P187" s="41">
        <v>1.68</v>
      </c>
      <c r="Q187" s="41">
        <v>1.74</v>
      </c>
      <c r="R187" s="41">
        <v>1.68</v>
      </c>
      <c r="S187" s="41">
        <v>1.61</v>
      </c>
      <c r="T187" s="41">
        <v>1.63</v>
      </c>
    </row>
    <row r="188" spans="1:20" x14ac:dyDescent="0.2">
      <c r="A188" s="42">
        <v>1.69</v>
      </c>
      <c r="B188" s="42">
        <v>1.87</v>
      </c>
      <c r="C188" s="42">
        <v>1.75</v>
      </c>
      <c r="D188" s="42">
        <v>1.75</v>
      </c>
      <c r="E188" s="42">
        <v>1.87</v>
      </c>
      <c r="F188" s="42">
        <v>1.69</v>
      </c>
      <c r="G188" s="42">
        <v>1.72</v>
      </c>
      <c r="H188" s="42">
        <v>1.75</v>
      </c>
      <c r="I188" s="42">
        <v>1.77</v>
      </c>
      <c r="J188" s="42">
        <v>1.75</v>
      </c>
      <c r="K188" s="41">
        <v>1.75</v>
      </c>
      <c r="L188" s="41">
        <v>1.77</v>
      </c>
      <c r="M188" s="41">
        <v>1.75</v>
      </c>
      <c r="N188" s="41">
        <v>1.72</v>
      </c>
      <c r="O188" s="41">
        <v>1.69</v>
      </c>
      <c r="P188" s="41">
        <v>1.67</v>
      </c>
      <c r="Q188" s="41">
        <v>1.69</v>
      </c>
      <c r="R188" s="41">
        <v>1.75</v>
      </c>
      <c r="S188" s="41">
        <v>1.72</v>
      </c>
      <c r="T188" s="41">
        <v>1.75</v>
      </c>
    </row>
    <row r="189" spans="1:20" x14ac:dyDescent="0.2">
      <c r="A189" s="42">
        <v>1.72</v>
      </c>
      <c r="B189" s="42">
        <v>1.86</v>
      </c>
      <c r="C189" s="42">
        <v>1.82</v>
      </c>
      <c r="D189" s="42">
        <v>1.86</v>
      </c>
      <c r="E189" s="42">
        <v>1.75</v>
      </c>
      <c r="F189" s="42">
        <v>1.72</v>
      </c>
      <c r="G189" s="42">
        <v>1.75</v>
      </c>
      <c r="H189" s="42">
        <v>1.62</v>
      </c>
      <c r="I189" s="42">
        <v>1.71</v>
      </c>
      <c r="J189" s="42">
        <v>1.86</v>
      </c>
      <c r="K189" s="41">
        <v>1.86</v>
      </c>
      <c r="L189" s="41">
        <v>1.71</v>
      </c>
      <c r="M189" s="41">
        <v>1.62</v>
      </c>
      <c r="N189" s="41">
        <v>1.75</v>
      </c>
      <c r="O189" s="41">
        <v>1.72</v>
      </c>
      <c r="P189" s="41">
        <v>1.71</v>
      </c>
      <c r="Q189" s="41">
        <v>1.72</v>
      </c>
      <c r="R189" s="41">
        <v>1.62</v>
      </c>
      <c r="S189" s="41">
        <v>1.75</v>
      </c>
      <c r="T189" s="41">
        <v>1.86</v>
      </c>
    </row>
    <row r="190" spans="1:20" x14ac:dyDescent="0.2">
      <c r="A190" s="42">
        <v>1.68</v>
      </c>
      <c r="B190" s="42">
        <v>1.7</v>
      </c>
      <c r="C190" s="42">
        <v>1.87</v>
      </c>
      <c r="D190" s="42">
        <v>1.86</v>
      </c>
      <c r="E190" s="42">
        <v>1.6</v>
      </c>
      <c r="F190" s="42">
        <v>1.68</v>
      </c>
      <c r="G190" s="42">
        <v>1.6</v>
      </c>
      <c r="H190" s="42">
        <v>1.77</v>
      </c>
      <c r="I190" s="42">
        <v>1.7</v>
      </c>
      <c r="J190" s="42">
        <v>1.86</v>
      </c>
      <c r="K190" s="41">
        <v>1.86</v>
      </c>
      <c r="L190" s="41">
        <v>1.7</v>
      </c>
      <c r="M190" s="41">
        <v>1.77</v>
      </c>
      <c r="N190" s="41">
        <v>1.6</v>
      </c>
      <c r="O190" s="41">
        <v>1.68</v>
      </c>
      <c r="P190" s="41">
        <v>1.7</v>
      </c>
      <c r="Q190" s="41">
        <v>1.68</v>
      </c>
      <c r="R190" s="41">
        <v>1.67</v>
      </c>
      <c r="S190" s="41">
        <v>1.6</v>
      </c>
      <c r="T190" s="41">
        <v>1.86</v>
      </c>
    </row>
    <row r="191" spans="1:20" x14ac:dyDescent="0.2">
      <c r="A191" s="42">
        <v>1.87</v>
      </c>
      <c r="B191" s="42">
        <v>1.78</v>
      </c>
      <c r="C191" s="42">
        <v>1.85</v>
      </c>
      <c r="D191" s="42">
        <v>1.7</v>
      </c>
      <c r="E191" s="42">
        <v>1.82</v>
      </c>
      <c r="F191" s="42">
        <v>1.87</v>
      </c>
      <c r="G191" s="42">
        <v>1.62</v>
      </c>
      <c r="H191" s="42">
        <v>1.85</v>
      </c>
      <c r="I191" s="42">
        <v>1.78</v>
      </c>
      <c r="J191" s="42">
        <v>1.7</v>
      </c>
      <c r="K191" s="41">
        <v>1.7</v>
      </c>
      <c r="L191" s="41">
        <v>1.78</v>
      </c>
      <c r="M191" s="41">
        <v>1.85</v>
      </c>
      <c r="N191" s="41">
        <v>1.62</v>
      </c>
      <c r="O191" s="41">
        <v>1.67</v>
      </c>
      <c r="P191" s="41">
        <v>1.68</v>
      </c>
      <c r="Q191" s="41">
        <v>1.67</v>
      </c>
      <c r="R191" s="41">
        <v>1.85</v>
      </c>
      <c r="S191" s="41">
        <v>1.62</v>
      </c>
      <c r="T191" s="41">
        <v>1.7</v>
      </c>
    </row>
    <row r="192" spans="1:20" x14ac:dyDescent="0.2">
      <c r="A192" s="42">
        <v>1.74</v>
      </c>
      <c r="B192" s="42">
        <v>1.87</v>
      </c>
      <c r="C192" s="42">
        <v>1.7</v>
      </c>
      <c r="D192" s="42">
        <v>1.75</v>
      </c>
      <c r="E192" s="42">
        <v>1.73</v>
      </c>
      <c r="F192" s="42">
        <v>1.74</v>
      </c>
      <c r="G192" s="42">
        <v>1.73</v>
      </c>
      <c r="H192" s="42">
        <v>1.7</v>
      </c>
      <c r="I192" s="42">
        <v>1.77</v>
      </c>
      <c r="J192" s="42">
        <v>1.75</v>
      </c>
      <c r="K192" s="41">
        <v>1.75</v>
      </c>
      <c r="L192" s="41">
        <v>1.77</v>
      </c>
      <c r="M192" s="41">
        <v>1.7</v>
      </c>
      <c r="N192" s="41">
        <v>1.73</v>
      </c>
      <c r="O192" s="41">
        <v>1.74</v>
      </c>
      <c r="P192" s="41">
        <v>1.67</v>
      </c>
      <c r="Q192" s="41">
        <v>1.74</v>
      </c>
      <c r="R192" s="41">
        <v>1.7</v>
      </c>
      <c r="S192" s="41">
        <v>1.73</v>
      </c>
      <c r="T192" s="41">
        <v>1.75</v>
      </c>
    </row>
    <row r="193" spans="1:20" x14ac:dyDescent="0.2">
      <c r="A193" s="42">
        <v>1.86</v>
      </c>
      <c r="B193" s="42">
        <v>1.86</v>
      </c>
      <c r="C193" s="42">
        <v>1.83</v>
      </c>
      <c r="D193" s="42">
        <v>1.7</v>
      </c>
      <c r="E193" s="42">
        <v>1.64</v>
      </c>
      <c r="F193" s="42">
        <v>1.71</v>
      </c>
      <c r="G193" s="42">
        <v>1.64</v>
      </c>
      <c r="H193" s="42">
        <v>1.63</v>
      </c>
      <c r="I193" s="42">
        <v>1.86</v>
      </c>
      <c r="J193" s="42">
        <v>1.7</v>
      </c>
      <c r="K193" s="41">
        <v>1.7</v>
      </c>
      <c r="L193" s="41">
        <v>1.86</v>
      </c>
      <c r="M193" s="41">
        <v>1.63</v>
      </c>
      <c r="N193" s="41">
        <v>1.64</v>
      </c>
      <c r="O193" s="41">
        <v>1.71</v>
      </c>
      <c r="P193" s="41">
        <v>1.86</v>
      </c>
      <c r="Q193" s="41">
        <v>1.71</v>
      </c>
      <c r="R193" s="41">
        <v>1.63</v>
      </c>
      <c r="S193" s="41">
        <v>1.64</v>
      </c>
      <c r="T193" s="41">
        <v>1.7</v>
      </c>
    </row>
    <row r="194" spans="1:20" x14ac:dyDescent="0.2">
      <c r="A194" s="42">
        <v>1.7</v>
      </c>
      <c r="B194" s="42">
        <v>1.78</v>
      </c>
      <c r="C194" s="42">
        <v>1.73</v>
      </c>
      <c r="D194" s="42">
        <v>1.59</v>
      </c>
      <c r="E194" s="42">
        <v>1.76</v>
      </c>
      <c r="F194" s="42">
        <v>1.7</v>
      </c>
      <c r="G194" s="42">
        <v>1.76</v>
      </c>
      <c r="H194" s="42">
        <v>1.73</v>
      </c>
      <c r="I194" s="42">
        <v>1.78</v>
      </c>
      <c r="J194" s="42">
        <v>1.59</v>
      </c>
      <c r="K194" s="41">
        <v>1.59</v>
      </c>
      <c r="L194" s="41">
        <v>1.78</v>
      </c>
      <c r="M194" s="41">
        <v>1.73</v>
      </c>
      <c r="N194" s="41">
        <v>1.76</v>
      </c>
      <c r="O194" s="41">
        <v>1.7</v>
      </c>
      <c r="P194" s="41">
        <v>1.68</v>
      </c>
      <c r="Q194" s="41">
        <v>1.7</v>
      </c>
      <c r="R194" s="41">
        <v>1.73</v>
      </c>
      <c r="S194" s="41">
        <v>1.76</v>
      </c>
      <c r="T194" s="41">
        <v>1.59</v>
      </c>
    </row>
    <row r="195" spans="1:20" ht="16" x14ac:dyDescent="0.2">
      <c r="A195" s="111" t="s">
        <v>51</v>
      </c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</row>
    <row r="196" spans="1:20" x14ac:dyDescent="0.2">
      <c r="A196" s="84" t="s">
        <v>48</v>
      </c>
      <c r="B196" s="85"/>
      <c r="C196" s="85"/>
      <c r="D196" s="85"/>
      <c r="E196" s="85"/>
      <c r="F196" s="85"/>
      <c r="G196" s="85"/>
      <c r="H196" s="85"/>
      <c r="I196" s="85"/>
      <c r="J196" s="85"/>
      <c r="K196" s="33"/>
      <c r="L196" s="33"/>
      <c r="M196" s="33"/>
      <c r="N196" s="33"/>
      <c r="O196" s="33"/>
      <c r="P196" s="2"/>
      <c r="Q196" s="2"/>
      <c r="R196" s="2"/>
      <c r="S196" s="2"/>
      <c r="T196" s="2"/>
    </row>
    <row r="197" spans="1:20" x14ac:dyDescent="0.2">
      <c r="A197" s="84">
        <v>18</v>
      </c>
      <c r="B197" s="84"/>
      <c r="C197" s="84"/>
      <c r="D197" s="84"/>
      <c r="E197" s="84"/>
      <c r="F197" s="84">
        <v>19</v>
      </c>
      <c r="G197" s="84"/>
      <c r="H197" s="84"/>
      <c r="I197" s="84"/>
      <c r="J197" s="84"/>
      <c r="K197" s="36"/>
      <c r="L197" s="36"/>
      <c r="M197" s="36"/>
      <c r="N197" s="36"/>
      <c r="O197" s="36"/>
      <c r="P197" s="2"/>
      <c r="Q197" s="2"/>
      <c r="R197" s="2"/>
      <c r="S197" s="2"/>
      <c r="T197" s="2"/>
    </row>
    <row r="198" spans="1:20" x14ac:dyDescent="0.2">
      <c r="A198" s="41">
        <v>1.76</v>
      </c>
      <c r="B198" s="41">
        <v>1.95</v>
      </c>
      <c r="C198" s="41">
        <v>1.5</v>
      </c>
      <c r="D198" s="41">
        <v>1.73</v>
      </c>
      <c r="E198" s="41">
        <v>1.71</v>
      </c>
      <c r="F198" s="41">
        <v>1.76</v>
      </c>
      <c r="G198" s="41">
        <v>1.95</v>
      </c>
      <c r="H198" s="41">
        <v>1.5</v>
      </c>
      <c r="I198" s="41">
        <v>1.73</v>
      </c>
      <c r="J198" s="41">
        <v>1.86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">
      <c r="A199" s="41">
        <v>1.79</v>
      </c>
      <c r="B199" s="41">
        <v>1.73</v>
      </c>
      <c r="C199" s="41">
        <v>1.65</v>
      </c>
      <c r="D199" s="41">
        <v>1.74</v>
      </c>
      <c r="E199" s="41">
        <v>1.75</v>
      </c>
      <c r="F199" s="41">
        <v>1.79</v>
      </c>
      <c r="G199" s="41">
        <v>1.88</v>
      </c>
      <c r="H199" s="41">
        <v>1.65</v>
      </c>
      <c r="I199" s="41">
        <v>1.74</v>
      </c>
      <c r="J199" s="41">
        <v>1.75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2">
      <c r="A200" s="41">
        <v>1.76</v>
      </c>
      <c r="B200" s="41">
        <v>1.72</v>
      </c>
      <c r="C200" s="41">
        <v>1.85</v>
      </c>
      <c r="D200" s="41">
        <v>1.64</v>
      </c>
      <c r="E200" s="41">
        <v>1.83</v>
      </c>
      <c r="F200" s="41">
        <v>1.76</v>
      </c>
      <c r="G200" s="41">
        <v>1.87</v>
      </c>
      <c r="H200" s="41">
        <v>1.85</v>
      </c>
      <c r="I200" s="41">
        <v>1.64</v>
      </c>
      <c r="J200" s="41">
        <v>1.83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2">
      <c r="A201" s="41">
        <v>1.79</v>
      </c>
      <c r="B201" s="41">
        <v>1.71</v>
      </c>
      <c r="C201" s="41">
        <v>1.58</v>
      </c>
      <c r="D201" s="41">
        <v>1.81</v>
      </c>
      <c r="E201" s="41">
        <v>1.65</v>
      </c>
      <c r="F201" s="41">
        <v>1.79</v>
      </c>
      <c r="G201" s="41">
        <v>1.86</v>
      </c>
      <c r="H201" s="41">
        <v>1.87</v>
      </c>
      <c r="I201" s="41">
        <v>1.81</v>
      </c>
      <c r="J201" s="41">
        <v>1.65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2">
      <c r="A202" s="41">
        <v>1.8</v>
      </c>
      <c r="B202" s="41">
        <v>1.82</v>
      </c>
      <c r="C202" s="41">
        <v>1.55</v>
      </c>
      <c r="D202" s="41">
        <v>1.76</v>
      </c>
      <c r="E202" s="41">
        <v>1.63</v>
      </c>
      <c r="F202" s="41">
        <v>1.8</v>
      </c>
      <c r="G202" s="41">
        <v>1.82</v>
      </c>
      <c r="H202" s="41">
        <v>1.55</v>
      </c>
      <c r="I202" s="41">
        <v>1.76</v>
      </c>
      <c r="J202" s="41">
        <v>1.83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2">
      <c r="A203" s="41">
        <v>1.74</v>
      </c>
      <c r="B203" s="41">
        <v>1.75</v>
      </c>
      <c r="C203" s="41">
        <v>1.74</v>
      </c>
      <c r="D203" s="41">
        <v>1.81</v>
      </c>
      <c r="E203" s="41">
        <v>1.84</v>
      </c>
      <c r="F203" s="41">
        <v>1.74</v>
      </c>
      <c r="G203" s="41">
        <v>1.75</v>
      </c>
      <c r="H203" s="41">
        <v>1.74</v>
      </c>
      <c r="I203" s="41">
        <v>1.81</v>
      </c>
      <c r="J203" s="41">
        <v>1.84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2">
      <c r="A204" s="41">
        <v>1.61</v>
      </c>
      <c r="B204" s="41">
        <v>1.73</v>
      </c>
      <c r="C204" s="41">
        <v>1.75</v>
      </c>
      <c r="D204" s="41">
        <v>1.8</v>
      </c>
      <c r="E204" s="41">
        <v>1.65</v>
      </c>
      <c r="F204" s="41">
        <v>1.84</v>
      </c>
      <c r="G204" s="41">
        <v>1.88</v>
      </c>
      <c r="H204" s="41">
        <v>1.75</v>
      </c>
      <c r="I204" s="41">
        <v>1.8</v>
      </c>
      <c r="J204" s="41">
        <v>1.65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2">
      <c r="A205" s="41">
        <v>1.68</v>
      </c>
      <c r="B205" s="41">
        <v>1.85</v>
      </c>
      <c r="C205" s="41">
        <v>1.58</v>
      </c>
      <c r="D205" s="41">
        <v>1.8</v>
      </c>
      <c r="E205" s="41">
        <v>1.58</v>
      </c>
      <c r="F205" s="41">
        <v>1.58</v>
      </c>
      <c r="G205" s="41">
        <v>1.85</v>
      </c>
      <c r="H205" s="41">
        <v>1.58</v>
      </c>
      <c r="I205" s="41">
        <v>1.8</v>
      </c>
      <c r="J205" s="41">
        <v>1.87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2">
      <c r="A206" s="41">
        <v>1.85</v>
      </c>
      <c r="B206" s="41">
        <v>1.72</v>
      </c>
      <c r="C206" s="41">
        <v>1.71</v>
      </c>
      <c r="D206" s="41">
        <v>1.58</v>
      </c>
      <c r="E206" s="41">
        <v>1.82</v>
      </c>
      <c r="F206" s="41">
        <v>1.85</v>
      </c>
      <c r="G206" s="41">
        <v>1.87</v>
      </c>
      <c r="H206" s="41">
        <v>1.86</v>
      </c>
      <c r="I206" s="41">
        <v>1.87</v>
      </c>
      <c r="J206" s="41">
        <v>1.82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2">
      <c r="A207" s="41">
        <v>1.74</v>
      </c>
      <c r="B207" s="41">
        <v>1.78</v>
      </c>
      <c r="C207" s="41">
        <v>1.67</v>
      </c>
      <c r="D207" s="41">
        <v>1.64</v>
      </c>
      <c r="E207" s="41">
        <v>1.6</v>
      </c>
      <c r="F207" s="41">
        <v>1.74</v>
      </c>
      <c r="G207" s="41">
        <v>1.78</v>
      </c>
      <c r="H207" s="41">
        <v>1.57</v>
      </c>
      <c r="I207" s="41">
        <v>1.64</v>
      </c>
      <c r="J207" s="41">
        <v>1.6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2">
      <c r="A208" s="41">
        <v>1.72</v>
      </c>
      <c r="B208" s="41">
        <v>1.69</v>
      </c>
      <c r="C208" s="41">
        <v>1.68</v>
      </c>
      <c r="D208" s="41">
        <v>1.57</v>
      </c>
      <c r="E208" s="41">
        <v>1.79</v>
      </c>
      <c r="F208" s="41">
        <v>1.87</v>
      </c>
      <c r="G208" s="41">
        <v>1.69</v>
      </c>
      <c r="H208" s="41">
        <v>1.68</v>
      </c>
      <c r="I208" s="41">
        <v>1.77</v>
      </c>
      <c r="J208" s="41">
        <v>1.79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2">
      <c r="A209" s="41">
        <v>1.86</v>
      </c>
      <c r="B209" s="41">
        <v>1.58</v>
      </c>
      <c r="C209" s="41">
        <v>1.68</v>
      </c>
      <c r="D209" s="41">
        <v>1.73</v>
      </c>
      <c r="E209" s="41">
        <v>1.57</v>
      </c>
      <c r="F209" s="41">
        <v>1.86</v>
      </c>
      <c r="G209" s="41">
        <v>1.87</v>
      </c>
      <c r="H209" s="41">
        <v>1.68</v>
      </c>
      <c r="I209" s="41">
        <v>1.73</v>
      </c>
      <c r="J209" s="41">
        <v>1.57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2">
      <c r="A210" s="41">
        <v>1.74</v>
      </c>
      <c r="B210" s="41">
        <v>1.78</v>
      </c>
      <c r="C210" s="41">
        <v>1.68</v>
      </c>
      <c r="D210" s="41">
        <v>1.61</v>
      </c>
      <c r="E210" s="41">
        <v>1.63</v>
      </c>
      <c r="F210" s="41">
        <v>1.74</v>
      </c>
      <c r="G210" s="41">
        <v>1.78</v>
      </c>
      <c r="H210" s="41">
        <v>1.68</v>
      </c>
      <c r="I210" s="41">
        <v>1.84</v>
      </c>
      <c r="J210" s="41">
        <v>1.83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2">
      <c r="A211" s="41">
        <v>1.69</v>
      </c>
      <c r="B211" s="41">
        <v>1.57</v>
      </c>
      <c r="C211" s="41">
        <v>1.75</v>
      </c>
      <c r="D211" s="41">
        <v>1.72</v>
      </c>
      <c r="E211" s="41">
        <v>1.75</v>
      </c>
      <c r="F211" s="41">
        <v>1.69</v>
      </c>
      <c r="G211" s="41">
        <v>1.77</v>
      </c>
      <c r="H211" s="41">
        <v>1.75</v>
      </c>
      <c r="I211" s="41">
        <v>1.87</v>
      </c>
      <c r="J211" s="41">
        <v>1.75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x14ac:dyDescent="0.2">
      <c r="A212" s="41">
        <v>1.72</v>
      </c>
      <c r="B212" s="41">
        <v>1.71</v>
      </c>
      <c r="C212" s="41">
        <v>1.62</v>
      </c>
      <c r="D212" s="41">
        <v>1.75</v>
      </c>
      <c r="E212" s="41">
        <v>1.86</v>
      </c>
      <c r="F212" s="41">
        <v>1.72</v>
      </c>
      <c r="G212" s="41">
        <v>1.86</v>
      </c>
      <c r="H212" s="41">
        <v>1.82</v>
      </c>
      <c r="I212" s="41">
        <v>1.75</v>
      </c>
      <c r="J212" s="41">
        <v>1.86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x14ac:dyDescent="0.2">
      <c r="A213" s="41">
        <v>1.68</v>
      </c>
      <c r="B213" s="41">
        <v>1.7</v>
      </c>
      <c r="C213" s="41">
        <v>1.57</v>
      </c>
      <c r="D213" s="41">
        <v>1.6</v>
      </c>
      <c r="E213" s="41">
        <v>1.86</v>
      </c>
      <c r="F213" s="41">
        <v>1.68</v>
      </c>
      <c r="G213" s="41">
        <v>1.7</v>
      </c>
      <c r="H213" s="41">
        <v>1.77</v>
      </c>
      <c r="I213" s="41">
        <v>1.6</v>
      </c>
      <c r="J213" s="41">
        <v>1.86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x14ac:dyDescent="0.2">
      <c r="A214" s="41">
        <v>1.58</v>
      </c>
      <c r="B214" s="41">
        <v>1.78</v>
      </c>
      <c r="C214" s="41">
        <v>1.85</v>
      </c>
      <c r="D214" s="41">
        <v>1.62</v>
      </c>
      <c r="E214" s="41">
        <v>1.7</v>
      </c>
      <c r="F214" s="41">
        <v>1.87</v>
      </c>
      <c r="G214" s="41">
        <v>1.78</v>
      </c>
      <c r="H214" s="41">
        <v>1.85</v>
      </c>
      <c r="I214" s="41">
        <v>1.82</v>
      </c>
      <c r="J214" s="41">
        <v>1.7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2">
      <c r="A215" s="41">
        <v>1.74</v>
      </c>
      <c r="B215" s="41">
        <v>1.57</v>
      </c>
      <c r="C215" s="41">
        <v>1.7</v>
      </c>
      <c r="D215" s="41">
        <v>1.73</v>
      </c>
      <c r="E215" s="41">
        <v>1.75</v>
      </c>
      <c r="F215" s="41">
        <v>1.74</v>
      </c>
      <c r="G215" s="41">
        <v>1.77</v>
      </c>
      <c r="H215" s="41">
        <v>1.7</v>
      </c>
      <c r="I215" s="41">
        <v>1.73</v>
      </c>
      <c r="J215" s="41">
        <v>1.75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x14ac:dyDescent="0.2">
      <c r="A216" s="41">
        <v>1.71</v>
      </c>
      <c r="B216" s="41">
        <v>1.86</v>
      </c>
      <c r="C216" s="41">
        <v>1.63</v>
      </c>
      <c r="D216" s="41">
        <v>1.64</v>
      </c>
      <c r="E216" s="41">
        <v>1.7</v>
      </c>
      <c r="F216" s="41">
        <v>1.86</v>
      </c>
      <c r="G216" s="41">
        <v>1.86</v>
      </c>
      <c r="H216" s="41">
        <v>1.83</v>
      </c>
      <c r="I216" s="41">
        <v>1.64</v>
      </c>
      <c r="J216" s="41">
        <v>1.7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x14ac:dyDescent="0.2">
      <c r="A217" s="41">
        <v>1.7</v>
      </c>
      <c r="B217" s="41">
        <v>1.78</v>
      </c>
      <c r="C217" s="41">
        <v>1.73</v>
      </c>
      <c r="D217" s="41">
        <v>1.76</v>
      </c>
      <c r="E217" s="41">
        <v>1.59</v>
      </c>
      <c r="F217" s="41">
        <v>1.7</v>
      </c>
      <c r="G217" s="41">
        <v>1.78</v>
      </c>
      <c r="H217" s="41">
        <v>1.73</v>
      </c>
      <c r="I217" s="41">
        <v>1.76</v>
      </c>
      <c r="J217" s="41">
        <v>1.59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2">
      <c r="A219" s="84" t="s">
        <v>48</v>
      </c>
      <c r="B219" s="85"/>
      <c r="C219" s="85"/>
      <c r="D219" s="85"/>
      <c r="E219" s="85"/>
      <c r="F219" s="85"/>
      <c r="G219" s="85"/>
      <c r="H219" s="85"/>
      <c r="I219" s="85"/>
      <c r="J219" s="85"/>
      <c r="K219" s="84" t="s">
        <v>48</v>
      </c>
      <c r="L219" s="85"/>
      <c r="M219" s="85"/>
      <c r="N219" s="85"/>
      <c r="O219" s="85"/>
      <c r="P219" s="85"/>
      <c r="Q219" s="85"/>
      <c r="R219" s="85"/>
      <c r="S219" s="85"/>
      <c r="T219" s="85"/>
    </row>
    <row r="220" spans="1:20" x14ac:dyDescent="0.2">
      <c r="A220" s="84">
        <v>30</v>
      </c>
      <c r="B220" s="84"/>
      <c r="C220" s="84"/>
      <c r="D220" s="84"/>
      <c r="E220" s="84"/>
      <c r="F220" s="84">
        <v>21</v>
      </c>
      <c r="G220" s="84"/>
      <c r="H220" s="84"/>
      <c r="I220" s="84"/>
      <c r="J220" s="84"/>
      <c r="K220" s="84">
        <v>22</v>
      </c>
      <c r="L220" s="84"/>
      <c r="M220" s="84"/>
      <c r="N220" s="84"/>
      <c r="O220" s="84"/>
      <c r="P220" s="84">
        <v>23</v>
      </c>
      <c r="Q220" s="84"/>
      <c r="R220" s="84"/>
      <c r="S220" s="84"/>
      <c r="T220" s="84"/>
    </row>
    <row r="221" spans="1:20" x14ac:dyDescent="0.2">
      <c r="A221" s="41">
        <v>1.76</v>
      </c>
      <c r="B221" s="41">
        <v>1.95</v>
      </c>
      <c r="C221" s="41">
        <v>1.5</v>
      </c>
      <c r="D221" s="41">
        <v>1.73</v>
      </c>
      <c r="E221" s="41">
        <v>1.71</v>
      </c>
      <c r="F221" s="41">
        <v>1.76</v>
      </c>
      <c r="G221" s="41">
        <v>1.95</v>
      </c>
      <c r="H221" s="41">
        <v>1.5</v>
      </c>
      <c r="I221" s="41">
        <v>1.73</v>
      </c>
      <c r="J221" s="41">
        <v>1.71</v>
      </c>
      <c r="K221" s="41">
        <v>1.76</v>
      </c>
      <c r="L221" s="41">
        <v>1.95</v>
      </c>
      <c r="M221" s="41">
        <v>1.5</v>
      </c>
      <c r="N221" s="41">
        <v>1.73</v>
      </c>
      <c r="O221" s="41">
        <v>1.71</v>
      </c>
      <c r="P221" s="42">
        <v>1.76</v>
      </c>
      <c r="Q221" s="42">
        <v>1.95</v>
      </c>
      <c r="R221" s="42">
        <v>1.5</v>
      </c>
      <c r="S221" s="42">
        <v>1.73</v>
      </c>
      <c r="T221" s="42">
        <v>1.86</v>
      </c>
    </row>
    <row r="222" spans="1:20" x14ac:dyDescent="0.2">
      <c r="A222" s="41">
        <v>1.79</v>
      </c>
      <c r="B222" s="41">
        <v>1.73</v>
      </c>
      <c r="C222" s="41">
        <v>1.65</v>
      </c>
      <c r="D222" s="41">
        <v>1.74</v>
      </c>
      <c r="E222" s="41">
        <v>1.75</v>
      </c>
      <c r="F222" s="41">
        <v>1.79</v>
      </c>
      <c r="G222" s="41">
        <v>1.73</v>
      </c>
      <c r="H222" s="41">
        <v>1.65</v>
      </c>
      <c r="I222" s="41">
        <v>1.74</v>
      </c>
      <c r="J222" s="41">
        <v>1.75</v>
      </c>
      <c r="K222" s="41">
        <v>1.79</v>
      </c>
      <c r="L222" s="41">
        <v>1.73</v>
      </c>
      <c r="M222" s="41">
        <v>1.65</v>
      </c>
      <c r="N222" s="41">
        <v>1.74</v>
      </c>
      <c r="O222" s="41">
        <v>1.75</v>
      </c>
      <c r="P222" s="42">
        <v>1.79</v>
      </c>
      <c r="Q222" s="42">
        <v>1.88</v>
      </c>
      <c r="R222" s="42">
        <v>1.65</v>
      </c>
      <c r="S222" s="42">
        <v>1.74</v>
      </c>
      <c r="T222" s="42">
        <v>1.75</v>
      </c>
    </row>
    <row r="223" spans="1:20" x14ac:dyDescent="0.2">
      <c r="A223" s="41">
        <v>1.76</v>
      </c>
      <c r="B223" s="41">
        <v>1.72</v>
      </c>
      <c r="C223" s="41">
        <v>1.67</v>
      </c>
      <c r="D223" s="41">
        <v>1.64</v>
      </c>
      <c r="E223" s="41">
        <v>1.83</v>
      </c>
      <c r="F223" s="41">
        <v>1.76</v>
      </c>
      <c r="G223" s="41">
        <v>1.72</v>
      </c>
      <c r="H223" s="41">
        <v>1.85</v>
      </c>
      <c r="I223" s="41">
        <v>1.64</v>
      </c>
      <c r="J223" s="41">
        <v>1.83</v>
      </c>
      <c r="K223" s="41">
        <v>1.76</v>
      </c>
      <c r="L223" s="41">
        <v>1.72</v>
      </c>
      <c r="M223" s="41">
        <v>1.85</v>
      </c>
      <c r="N223" s="41">
        <v>1.64</v>
      </c>
      <c r="O223" s="41">
        <v>1.83</v>
      </c>
      <c r="P223" s="42">
        <v>1.76</v>
      </c>
      <c r="Q223" s="42">
        <v>1.87</v>
      </c>
      <c r="R223" s="42">
        <v>1.85</v>
      </c>
      <c r="S223" s="42">
        <v>1.64</v>
      </c>
      <c r="T223" s="42">
        <v>1.83</v>
      </c>
    </row>
    <row r="224" spans="1:20" x14ac:dyDescent="0.2">
      <c r="A224" s="41">
        <v>1.79</v>
      </c>
      <c r="B224" s="41">
        <v>1.71</v>
      </c>
      <c r="C224" s="41">
        <v>1.87</v>
      </c>
      <c r="D224" s="41">
        <v>1.81</v>
      </c>
      <c r="E224" s="41">
        <v>1.65</v>
      </c>
      <c r="F224" s="41">
        <v>1.79</v>
      </c>
      <c r="G224" s="41">
        <v>1.71</v>
      </c>
      <c r="H224" s="41">
        <v>1.87</v>
      </c>
      <c r="I224" s="41">
        <v>1.81</v>
      </c>
      <c r="J224" s="41">
        <v>1.65</v>
      </c>
      <c r="K224" s="41">
        <v>1.79</v>
      </c>
      <c r="L224" s="41">
        <v>1.71</v>
      </c>
      <c r="M224" s="41">
        <v>1.87</v>
      </c>
      <c r="N224" s="41">
        <v>1.81</v>
      </c>
      <c r="O224" s="41">
        <v>1.65</v>
      </c>
      <c r="P224" s="42">
        <v>1.79</v>
      </c>
      <c r="Q224" s="42">
        <v>1.86</v>
      </c>
      <c r="R224" s="42">
        <v>1.87</v>
      </c>
      <c r="S224" s="42">
        <v>1.81</v>
      </c>
      <c r="T224" s="42">
        <v>1.65</v>
      </c>
    </row>
    <row r="225" spans="1:20" x14ac:dyDescent="0.2">
      <c r="A225" s="41">
        <v>1.8</v>
      </c>
      <c r="B225" s="41">
        <v>1.82</v>
      </c>
      <c r="C225" s="41">
        <v>1.55</v>
      </c>
      <c r="D225" s="41">
        <v>1.76</v>
      </c>
      <c r="E225" s="41">
        <v>1.63</v>
      </c>
      <c r="F225" s="41">
        <v>1.8</v>
      </c>
      <c r="G225" s="41">
        <v>1.82</v>
      </c>
      <c r="H225" s="41">
        <v>1.55</v>
      </c>
      <c r="I225" s="41">
        <v>1.76</v>
      </c>
      <c r="J225" s="41">
        <v>1.63</v>
      </c>
      <c r="K225" s="41">
        <v>1.8</v>
      </c>
      <c r="L225" s="41">
        <v>1.82</v>
      </c>
      <c r="M225" s="41">
        <v>1.55</v>
      </c>
      <c r="N225" s="41">
        <v>1.76</v>
      </c>
      <c r="O225" s="41">
        <v>1.83</v>
      </c>
      <c r="P225" s="42">
        <v>1.8</v>
      </c>
      <c r="Q225" s="42">
        <v>1.82</v>
      </c>
      <c r="R225" s="42">
        <v>1.55</v>
      </c>
      <c r="S225" s="42">
        <v>1.76</v>
      </c>
      <c r="T225" s="42">
        <v>1.83</v>
      </c>
    </row>
    <row r="226" spans="1:20" x14ac:dyDescent="0.2">
      <c r="A226" s="41">
        <v>1.74</v>
      </c>
      <c r="B226" s="41">
        <v>1.75</v>
      </c>
      <c r="C226" s="41">
        <v>1.74</v>
      </c>
      <c r="D226" s="41">
        <v>1.81</v>
      </c>
      <c r="E226" s="41">
        <v>1.84</v>
      </c>
      <c r="F226" s="41">
        <v>1.74</v>
      </c>
      <c r="G226" s="41">
        <v>1.75</v>
      </c>
      <c r="H226" s="41">
        <v>1.74</v>
      </c>
      <c r="I226" s="41">
        <v>1.81</v>
      </c>
      <c r="J226" s="41">
        <v>1.84</v>
      </c>
      <c r="K226" s="41">
        <v>1.74</v>
      </c>
      <c r="L226" s="41">
        <v>1.75</v>
      </c>
      <c r="M226" s="41">
        <v>1.74</v>
      </c>
      <c r="N226" s="41">
        <v>1.81</v>
      </c>
      <c r="O226" s="41">
        <v>1.84</v>
      </c>
      <c r="P226" s="42">
        <v>1.74</v>
      </c>
      <c r="Q226" s="42">
        <v>1.75</v>
      </c>
      <c r="R226" s="42">
        <v>1.74</v>
      </c>
      <c r="S226" s="42">
        <v>1.81</v>
      </c>
      <c r="T226" s="42">
        <v>1.84</v>
      </c>
    </row>
    <row r="227" spans="1:20" x14ac:dyDescent="0.2">
      <c r="A227" s="41">
        <v>1.61</v>
      </c>
      <c r="B227" s="41">
        <v>1.73</v>
      </c>
      <c r="C227" s="41">
        <v>1.75</v>
      </c>
      <c r="D227" s="41">
        <v>1.8</v>
      </c>
      <c r="E227" s="41">
        <v>1.65</v>
      </c>
      <c r="F227" s="41">
        <v>1.61</v>
      </c>
      <c r="G227" s="41">
        <v>1.73</v>
      </c>
      <c r="H227" s="41">
        <v>1.75</v>
      </c>
      <c r="I227" s="41">
        <v>1.8</v>
      </c>
      <c r="J227" s="41">
        <v>1.65</v>
      </c>
      <c r="K227" s="41">
        <v>1.84</v>
      </c>
      <c r="L227" s="41">
        <v>1.73</v>
      </c>
      <c r="M227" s="41">
        <v>1.75</v>
      </c>
      <c r="N227" s="41">
        <v>1.8</v>
      </c>
      <c r="O227" s="41">
        <v>1.65</v>
      </c>
      <c r="P227" s="42">
        <v>1.84</v>
      </c>
      <c r="Q227" s="42">
        <v>1.88</v>
      </c>
      <c r="R227" s="42">
        <v>1.75</v>
      </c>
      <c r="S227" s="42">
        <v>1.8</v>
      </c>
      <c r="T227" s="42">
        <v>1.65</v>
      </c>
    </row>
    <row r="228" spans="1:20" x14ac:dyDescent="0.2">
      <c r="A228" s="41">
        <v>1.68</v>
      </c>
      <c r="B228" s="41">
        <v>1.67</v>
      </c>
      <c r="C228" s="41">
        <v>1.58</v>
      </c>
      <c r="D228" s="41">
        <v>1.8</v>
      </c>
      <c r="E228" s="41">
        <v>1.57</v>
      </c>
      <c r="F228" s="41">
        <v>1.68</v>
      </c>
      <c r="G228" s="41">
        <v>1.85</v>
      </c>
      <c r="H228" s="41">
        <v>1.58</v>
      </c>
      <c r="I228" s="41">
        <v>1.8</v>
      </c>
      <c r="J228" s="41">
        <v>1.87</v>
      </c>
      <c r="K228" s="41">
        <v>1.68</v>
      </c>
      <c r="L228" s="41">
        <v>1.85</v>
      </c>
      <c r="M228" s="41">
        <v>1.58</v>
      </c>
      <c r="N228" s="41">
        <v>1.8</v>
      </c>
      <c r="O228" s="41">
        <v>1.87</v>
      </c>
      <c r="P228" s="42">
        <v>1.68</v>
      </c>
      <c r="Q228" s="42">
        <v>1.85</v>
      </c>
      <c r="R228" s="42">
        <v>1.58</v>
      </c>
      <c r="S228" s="42">
        <v>1.8</v>
      </c>
      <c r="T228" s="42">
        <v>1.87</v>
      </c>
    </row>
    <row r="229" spans="1:20" x14ac:dyDescent="0.2">
      <c r="A229" s="41">
        <v>1.67</v>
      </c>
      <c r="B229" s="41">
        <v>1.72</v>
      </c>
      <c r="C229" s="41">
        <v>1.71</v>
      </c>
      <c r="D229" s="41">
        <v>1.57</v>
      </c>
      <c r="E229" s="41">
        <v>1.82</v>
      </c>
      <c r="F229" s="41">
        <v>1.85</v>
      </c>
      <c r="G229" s="41">
        <v>1.72</v>
      </c>
      <c r="H229" s="41">
        <v>1.71</v>
      </c>
      <c r="I229" s="41">
        <v>1.87</v>
      </c>
      <c r="J229" s="41">
        <v>1.82</v>
      </c>
      <c r="K229" s="41">
        <v>1.85</v>
      </c>
      <c r="L229" s="41">
        <v>1.72</v>
      </c>
      <c r="M229" s="41">
        <v>1.71</v>
      </c>
      <c r="N229" s="41">
        <v>1.87</v>
      </c>
      <c r="O229" s="41">
        <v>1.82</v>
      </c>
      <c r="P229" s="42">
        <v>1.85</v>
      </c>
      <c r="Q229" s="42">
        <v>1.87</v>
      </c>
      <c r="R229" s="42">
        <v>1.86</v>
      </c>
      <c r="S229" s="42">
        <v>1.87</v>
      </c>
      <c r="T229" s="42">
        <v>1.82</v>
      </c>
    </row>
    <row r="230" spans="1:20" x14ac:dyDescent="0.2">
      <c r="A230" s="41">
        <v>1.74</v>
      </c>
      <c r="B230" s="41">
        <v>1.78</v>
      </c>
      <c r="C230" s="41">
        <v>1.67</v>
      </c>
      <c r="D230" s="41">
        <v>1.64</v>
      </c>
      <c r="E230" s="41">
        <v>1.6</v>
      </c>
      <c r="F230" s="41">
        <v>1.74</v>
      </c>
      <c r="G230" s="41">
        <v>1.78</v>
      </c>
      <c r="H230" s="41">
        <v>1.67</v>
      </c>
      <c r="I230" s="41">
        <v>1.64</v>
      </c>
      <c r="J230" s="41">
        <v>1.6</v>
      </c>
      <c r="K230" s="41">
        <v>1.74</v>
      </c>
      <c r="L230" s="41">
        <v>1.78</v>
      </c>
      <c r="M230" s="41">
        <v>1.67</v>
      </c>
      <c r="N230" s="41">
        <v>1.64</v>
      </c>
      <c r="O230" s="41">
        <v>1.6</v>
      </c>
      <c r="P230" s="42">
        <v>1.74</v>
      </c>
      <c r="Q230" s="42">
        <v>1.78</v>
      </c>
      <c r="R230" s="42">
        <v>1.67</v>
      </c>
      <c r="S230" s="42">
        <v>1.64</v>
      </c>
      <c r="T230" s="42">
        <v>1.6</v>
      </c>
    </row>
    <row r="231" spans="1:20" x14ac:dyDescent="0.2">
      <c r="A231" s="41">
        <v>1.72</v>
      </c>
      <c r="B231" s="41">
        <v>1.69</v>
      </c>
      <c r="C231" s="41">
        <v>1.68</v>
      </c>
      <c r="D231" s="41">
        <v>1.77</v>
      </c>
      <c r="E231" s="41">
        <v>1.79</v>
      </c>
      <c r="F231" s="41">
        <v>1.72</v>
      </c>
      <c r="G231" s="41">
        <v>1.69</v>
      </c>
      <c r="H231" s="41">
        <v>1.68</v>
      </c>
      <c r="I231" s="41">
        <v>1.77</v>
      </c>
      <c r="J231" s="41">
        <v>1.79</v>
      </c>
      <c r="K231" s="41">
        <v>1.72</v>
      </c>
      <c r="L231" s="41">
        <v>1.69</v>
      </c>
      <c r="M231" s="41">
        <v>1.68</v>
      </c>
      <c r="N231" s="41">
        <v>1.77</v>
      </c>
      <c r="O231" s="41">
        <v>1.79</v>
      </c>
      <c r="P231" s="42">
        <v>1.87</v>
      </c>
      <c r="Q231" s="42">
        <v>1.69</v>
      </c>
      <c r="R231" s="42">
        <v>1.68</v>
      </c>
      <c r="S231" s="42">
        <v>1.77</v>
      </c>
      <c r="T231" s="42">
        <v>1.79</v>
      </c>
    </row>
    <row r="232" spans="1:20" x14ac:dyDescent="0.2">
      <c r="A232" s="41">
        <v>1.86</v>
      </c>
      <c r="B232" s="41">
        <v>1.57</v>
      </c>
      <c r="C232" s="41">
        <v>1.68</v>
      </c>
      <c r="D232" s="41">
        <v>1.73</v>
      </c>
      <c r="E232" s="41">
        <v>1.57</v>
      </c>
      <c r="F232" s="41">
        <v>1.86</v>
      </c>
      <c r="G232" s="41">
        <v>1.87</v>
      </c>
      <c r="H232" s="41">
        <v>1.68</v>
      </c>
      <c r="I232" s="41">
        <v>1.73</v>
      </c>
      <c r="J232" s="41">
        <v>1.57</v>
      </c>
      <c r="K232" s="41">
        <v>1.86</v>
      </c>
      <c r="L232" s="41">
        <v>1.87</v>
      </c>
      <c r="M232" s="41">
        <v>1.68</v>
      </c>
      <c r="N232" s="41">
        <v>1.73</v>
      </c>
      <c r="O232" s="41">
        <v>1.57</v>
      </c>
      <c r="P232" s="42">
        <v>1.86</v>
      </c>
      <c r="Q232" s="42">
        <v>1.87</v>
      </c>
      <c r="R232" s="42">
        <v>1.68</v>
      </c>
      <c r="S232" s="42">
        <v>1.73</v>
      </c>
      <c r="T232" s="42">
        <v>1.57</v>
      </c>
    </row>
    <row r="233" spans="1:20" x14ac:dyDescent="0.2">
      <c r="A233" s="41">
        <v>1.74</v>
      </c>
      <c r="B233" s="41">
        <v>1.78</v>
      </c>
      <c r="C233" s="41">
        <v>1.68</v>
      </c>
      <c r="D233" s="41">
        <v>1.61</v>
      </c>
      <c r="E233" s="41">
        <v>1.63</v>
      </c>
      <c r="F233" s="41">
        <v>1.74</v>
      </c>
      <c r="G233" s="41">
        <v>1.78</v>
      </c>
      <c r="H233" s="41">
        <v>1.68</v>
      </c>
      <c r="I233" s="41">
        <v>1.61</v>
      </c>
      <c r="J233" s="41">
        <v>1.63</v>
      </c>
      <c r="K233" s="41">
        <v>1.74</v>
      </c>
      <c r="L233" s="41">
        <v>1.78</v>
      </c>
      <c r="M233" s="41">
        <v>1.68</v>
      </c>
      <c r="N233" s="41">
        <v>1.84</v>
      </c>
      <c r="O233" s="41">
        <v>1.83</v>
      </c>
      <c r="P233" s="42">
        <v>1.74</v>
      </c>
      <c r="Q233" s="42">
        <v>1.78</v>
      </c>
      <c r="R233" s="42">
        <v>1.68</v>
      </c>
      <c r="S233" s="42">
        <v>1.84</v>
      </c>
      <c r="T233" s="42">
        <v>1.83</v>
      </c>
    </row>
    <row r="234" spans="1:20" x14ac:dyDescent="0.2">
      <c r="A234" s="41">
        <v>1.69</v>
      </c>
      <c r="B234" s="41">
        <v>1.77</v>
      </c>
      <c r="C234" s="41">
        <v>1.75</v>
      </c>
      <c r="D234" s="41">
        <v>1.72</v>
      </c>
      <c r="E234" s="41">
        <v>1.75</v>
      </c>
      <c r="F234" s="41">
        <v>1.69</v>
      </c>
      <c r="G234" s="41">
        <v>1.77</v>
      </c>
      <c r="H234" s="41">
        <v>1.75</v>
      </c>
      <c r="I234" s="41">
        <v>1.72</v>
      </c>
      <c r="J234" s="41">
        <v>1.75</v>
      </c>
      <c r="K234" s="41">
        <v>1.69</v>
      </c>
      <c r="L234" s="41">
        <v>1.77</v>
      </c>
      <c r="M234" s="41">
        <v>1.75</v>
      </c>
      <c r="N234" s="41">
        <v>1.72</v>
      </c>
      <c r="O234" s="41">
        <v>1.75</v>
      </c>
      <c r="P234" s="42">
        <v>1.69</v>
      </c>
      <c r="Q234" s="42">
        <v>1.77</v>
      </c>
      <c r="R234" s="42">
        <v>1.75</v>
      </c>
      <c r="S234" s="42">
        <v>1.87</v>
      </c>
      <c r="T234" s="42">
        <v>1.75</v>
      </c>
    </row>
    <row r="235" spans="1:20" x14ac:dyDescent="0.2">
      <c r="A235" s="41">
        <v>1.72</v>
      </c>
      <c r="B235" s="41">
        <v>1.71</v>
      </c>
      <c r="C235" s="41">
        <v>1.62</v>
      </c>
      <c r="D235" s="41">
        <v>1.75</v>
      </c>
      <c r="E235" s="41">
        <v>1.86</v>
      </c>
      <c r="F235" s="41">
        <v>1.72</v>
      </c>
      <c r="G235" s="41">
        <v>1.71</v>
      </c>
      <c r="H235" s="41">
        <v>1.62</v>
      </c>
      <c r="I235" s="41">
        <v>1.75</v>
      </c>
      <c r="J235" s="41">
        <v>1.86</v>
      </c>
      <c r="K235" s="41">
        <v>1.72</v>
      </c>
      <c r="L235" s="41">
        <v>1.71</v>
      </c>
      <c r="M235" s="41">
        <v>1.82</v>
      </c>
      <c r="N235" s="41">
        <v>1.75</v>
      </c>
      <c r="O235" s="41">
        <v>1.86</v>
      </c>
      <c r="P235" s="42">
        <v>1.72</v>
      </c>
      <c r="Q235" s="42">
        <v>1.86</v>
      </c>
      <c r="R235" s="42">
        <v>1.82</v>
      </c>
      <c r="S235" s="42">
        <v>1.75</v>
      </c>
      <c r="T235" s="42">
        <v>1.86</v>
      </c>
    </row>
    <row r="236" spans="1:20" x14ac:dyDescent="0.2">
      <c r="A236" s="41">
        <v>1.68</v>
      </c>
      <c r="B236" s="41">
        <v>1.7</v>
      </c>
      <c r="C236" s="41">
        <v>1.77</v>
      </c>
      <c r="D236" s="41">
        <v>1.6</v>
      </c>
      <c r="E236" s="41">
        <v>1.86</v>
      </c>
      <c r="F236" s="41">
        <v>1.68</v>
      </c>
      <c r="G236" s="41">
        <v>1.7</v>
      </c>
      <c r="H236" s="41">
        <v>1.77</v>
      </c>
      <c r="I236" s="41">
        <v>1.6</v>
      </c>
      <c r="J236" s="41">
        <v>1.86</v>
      </c>
      <c r="K236" s="41">
        <v>1.68</v>
      </c>
      <c r="L236" s="41">
        <v>1.7</v>
      </c>
      <c r="M236" s="41">
        <v>1.77</v>
      </c>
      <c r="N236" s="41">
        <v>1.6</v>
      </c>
      <c r="O236" s="41">
        <v>1.86</v>
      </c>
      <c r="P236" s="42">
        <v>1.68</v>
      </c>
      <c r="Q236" s="42">
        <v>1.7</v>
      </c>
      <c r="R236" s="42">
        <v>1.77</v>
      </c>
      <c r="S236" s="42">
        <v>1.6</v>
      </c>
      <c r="T236" s="42">
        <v>1.86</v>
      </c>
    </row>
    <row r="237" spans="1:20" x14ac:dyDescent="0.2">
      <c r="A237" s="41">
        <v>1.57</v>
      </c>
      <c r="B237" s="41">
        <v>1.78</v>
      </c>
      <c r="C237" s="41">
        <v>1.85</v>
      </c>
      <c r="D237" s="41">
        <v>1.62</v>
      </c>
      <c r="E237" s="41">
        <v>1.7</v>
      </c>
      <c r="F237" s="41">
        <v>1.87</v>
      </c>
      <c r="G237" s="41">
        <v>1.78</v>
      </c>
      <c r="H237" s="41">
        <v>1.85</v>
      </c>
      <c r="I237" s="41">
        <v>1.62</v>
      </c>
      <c r="J237" s="41">
        <v>1.7</v>
      </c>
      <c r="K237" s="41">
        <v>1.87</v>
      </c>
      <c r="L237" s="41">
        <v>1.78</v>
      </c>
      <c r="M237" s="41">
        <v>1.85</v>
      </c>
      <c r="N237" s="41">
        <v>1.82</v>
      </c>
      <c r="O237" s="41">
        <v>1.7</v>
      </c>
      <c r="P237" s="42">
        <v>1.87</v>
      </c>
      <c r="Q237" s="42">
        <v>1.78</v>
      </c>
      <c r="R237" s="42">
        <v>1.85</v>
      </c>
      <c r="S237" s="42">
        <v>1.82</v>
      </c>
      <c r="T237" s="42">
        <v>1.7</v>
      </c>
    </row>
    <row r="238" spans="1:20" x14ac:dyDescent="0.2">
      <c r="A238" s="41">
        <v>1.74</v>
      </c>
      <c r="B238" s="41">
        <v>1.77</v>
      </c>
      <c r="C238" s="41">
        <v>1.7</v>
      </c>
      <c r="D238" s="41">
        <v>1.73</v>
      </c>
      <c r="E238" s="41">
        <v>1.75</v>
      </c>
      <c r="F238" s="41">
        <v>1.74</v>
      </c>
      <c r="G238" s="41">
        <v>1.77</v>
      </c>
      <c r="H238" s="41">
        <v>1.7</v>
      </c>
      <c r="I238" s="41">
        <v>1.73</v>
      </c>
      <c r="J238" s="41">
        <v>1.75</v>
      </c>
      <c r="K238" s="41">
        <v>1.74</v>
      </c>
      <c r="L238" s="41">
        <v>1.77</v>
      </c>
      <c r="M238" s="41">
        <v>1.7</v>
      </c>
      <c r="N238" s="41">
        <v>1.73</v>
      </c>
      <c r="O238" s="41">
        <v>1.75</v>
      </c>
      <c r="P238" s="42">
        <v>1.74</v>
      </c>
      <c r="Q238" s="42">
        <v>1.77</v>
      </c>
      <c r="R238" s="42">
        <v>1.7</v>
      </c>
      <c r="S238" s="42">
        <v>1.73</v>
      </c>
      <c r="T238" s="42">
        <v>1.75</v>
      </c>
    </row>
    <row r="239" spans="1:20" x14ac:dyDescent="0.2">
      <c r="A239" s="41">
        <v>1.71</v>
      </c>
      <c r="B239" s="41">
        <v>1.86</v>
      </c>
      <c r="C239" s="41">
        <v>1.63</v>
      </c>
      <c r="D239" s="41">
        <v>1.64</v>
      </c>
      <c r="E239" s="41">
        <v>1.7</v>
      </c>
      <c r="F239" s="41">
        <v>1.71</v>
      </c>
      <c r="G239" s="41">
        <v>1.86</v>
      </c>
      <c r="H239" s="41">
        <v>1.63</v>
      </c>
      <c r="I239" s="41">
        <v>1.64</v>
      </c>
      <c r="J239" s="41">
        <v>1.7</v>
      </c>
      <c r="K239" s="41">
        <v>1.71</v>
      </c>
      <c r="L239" s="41">
        <v>1.86</v>
      </c>
      <c r="M239" s="41">
        <v>1.83</v>
      </c>
      <c r="N239" s="41">
        <v>1.64</v>
      </c>
      <c r="O239" s="41">
        <v>1.7</v>
      </c>
      <c r="P239" s="42">
        <v>1.86</v>
      </c>
      <c r="Q239" s="42">
        <v>1.86</v>
      </c>
      <c r="R239" s="42">
        <v>1.83</v>
      </c>
      <c r="S239" s="42">
        <v>1.64</v>
      </c>
      <c r="T239" s="42">
        <v>1.7</v>
      </c>
    </row>
    <row r="240" spans="1:20" x14ac:dyDescent="0.2">
      <c r="A240" s="41">
        <v>1.7</v>
      </c>
      <c r="B240" s="41">
        <v>1.78</v>
      </c>
      <c r="C240" s="41">
        <v>1.73</v>
      </c>
      <c r="D240" s="41">
        <v>1.76</v>
      </c>
      <c r="E240" s="41">
        <v>1.59</v>
      </c>
      <c r="F240" s="41">
        <v>1.7</v>
      </c>
      <c r="G240" s="41">
        <v>1.78</v>
      </c>
      <c r="H240" s="41">
        <v>1.73</v>
      </c>
      <c r="I240" s="41">
        <v>1.76</v>
      </c>
      <c r="J240" s="41">
        <v>1.59</v>
      </c>
      <c r="K240" s="41">
        <v>1.7</v>
      </c>
      <c r="L240" s="41">
        <v>1.78</v>
      </c>
      <c r="M240" s="41">
        <v>1.73</v>
      </c>
      <c r="N240" s="41">
        <v>1.76</v>
      </c>
      <c r="O240" s="41">
        <v>1.59</v>
      </c>
      <c r="P240" s="42">
        <v>1.7</v>
      </c>
      <c r="Q240" s="42">
        <v>1.78</v>
      </c>
      <c r="R240" s="42">
        <v>1.73</v>
      </c>
      <c r="S240" s="42">
        <v>1.76</v>
      </c>
      <c r="T240" s="42">
        <v>1.59</v>
      </c>
    </row>
    <row r="241" spans="1:20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4"/>
      <c r="Q241" s="44"/>
      <c r="R241" s="44"/>
      <c r="S241" s="44"/>
      <c r="T241" s="44"/>
    </row>
    <row r="242" spans="1:20" x14ac:dyDescent="0.2">
      <c r="A242" s="4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2">
      <c r="A243" s="84" t="s">
        <v>48</v>
      </c>
      <c r="B243" s="85"/>
      <c r="C243" s="85"/>
      <c r="D243" s="85"/>
      <c r="E243" s="85"/>
      <c r="F243" s="85"/>
      <c r="G243" s="85"/>
      <c r="H243" s="85"/>
      <c r="I243" s="85"/>
      <c r="J243" s="85"/>
      <c r="K243" s="84" t="s">
        <v>48</v>
      </c>
      <c r="L243" s="85"/>
      <c r="M243" s="85"/>
      <c r="N243" s="85"/>
      <c r="O243" s="85"/>
      <c r="P243" s="85"/>
      <c r="Q243" s="85"/>
      <c r="R243" s="85"/>
      <c r="S243" s="85"/>
      <c r="T243" s="85"/>
    </row>
    <row r="244" spans="1:20" x14ac:dyDescent="0.2">
      <c r="A244" s="84">
        <v>24</v>
      </c>
      <c r="B244" s="84"/>
      <c r="C244" s="84"/>
      <c r="D244" s="84"/>
      <c r="E244" s="84"/>
      <c r="F244" s="84">
        <v>25</v>
      </c>
      <c r="G244" s="84"/>
      <c r="H244" s="84"/>
      <c r="I244" s="84"/>
      <c r="J244" s="84"/>
      <c r="K244" s="84">
        <v>26</v>
      </c>
      <c r="L244" s="84"/>
      <c r="M244" s="84"/>
      <c r="N244" s="84"/>
      <c r="O244" s="84"/>
      <c r="P244" s="84">
        <v>27</v>
      </c>
      <c r="Q244" s="84"/>
      <c r="R244" s="84"/>
      <c r="S244" s="84"/>
      <c r="T244" s="84"/>
    </row>
    <row r="245" spans="1:20" x14ac:dyDescent="0.2">
      <c r="A245" s="42">
        <v>1.76</v>
      </c>
      <c r="B245" s="42">
        <v>1.95</v>
      </c>
      <c r="C245" s="42">
        <v>1.5</v>
      </c>
      <c r="D245" s="42">
        <v>1.73</v>
      </c>
      <c r="E245" s="42">
        <v>1.86</v>
      </c>
      <c r="F245" s="42">
        <v>1.76</v>
      </c>
      <c r="G245" s="42">
        <v>1.95</v>
      </c>
      <c r="H245" s="42">
        <v>1.5</v>
      </c>
      <c r="I245" s="42">
        <v>1.73</v>
      </c>
      <c r="J245" s="42">
        <v>1.71</v>
      </c>
      <c r="K245" s="41">
        <v>1.76</v>
      </c>
      <c r="L245" s="41">
        <v>1.95</v>
      </c>
      <c r="M245" s="41">
        <v>1.5</v>
      </c>
      <c r="N245" s="41">
        <v>1.73</v>
      </c>
      <c r="O245" s="41">
        <v>1.71</v>
      </c>
      <c r="P245" s="41">
        <v>1.76</v>
      </c>
      <c r="Q245" s="41">
        <v>1.95</v>
      </c>
      <c r="R245" s="41">
        <v>1.5</v>
      </c>
      <c r="S245" s="41">
        <v>1.73</v>
      </c>
      <c r="T245" s="41">
        <v>1.71</v>
      </c>
    </row>
    <row r="246" spans="1:20" x14ac:dyDescent="0.2">
      <c r="A246" s="42">
        <v>1.79</v>
      </c>
      <c r="B246" s="42">
        <v>1.88</v>
      </c>
      <c r="C246" s="42">
        <v>1.65</v>
      </c>
      <c r="D246" s="42">
        <v>1.74</v>
      </c>
      <c r="E246" s="42">
        <v>1.75</v>
      </c>
      <c r="F246" s="42">
        <v>1.79</v>
      </c>
      <c r="G246" s="42">
        <v>1.73</v>
      </c>
      <c r="H246" s="42">
        <v>1.65</v>
      </c>
      <c r="I246" s="42">
        <v>1.74</v>
      </c>
      <c r="J246" s="42">
        <v>1.75</v>
      </c>
      <c r="K246" s="41">
        <v>1.79</v>
      </c>
      <c r="L246" s="41">
        <v>1.73</v>
      </c>
      <c r="M246" s="41">
        <v>1.65</v>
      </c>
      <c r="N246" s="41">
        <v>1.74</v>
      </c>
      <c r="O246" s="41">
        <v>1.75</v>
      </c>
      <c r="P246" s="41">
        <v>1.69</v>
      </c>
      <c r="Q246" s="41">
        <v>1.73</v>
      </c>
      <c r="R246" s="41">
        <v>1.65</v>
      </c>
      <c r="S246" s="41">
        <v>1.74</v>
      </c>
      <c r="T246" s="41">
        <v>1.75</v>
      </c>
    </row>
    <row r="247" spans="1:20" x14ac:dyDescent="0.2">
      <c r="A247" s="42">
        <v>1.76</v>
      </c>
      <c r="B247" s="42">
        <v>1.87</v>
      </c>
      <c r="C247" s="42">
        <v>1.85</v>
      </c>
      <c r="D247" s="42">
        <v>1.64</v>
      </c>
      <c r="E247" s="42">
        <v>1.83</v>
      </c>
      <c r="F247" s="42">
        <v>1.76</v>
      </c>
      <c r="G247" s="42">
        <v>1.72</v>
      </c>
      <c r="H247" s="42">
        <v>1.67</v>
      </c>
      <c r="I247" s="42">
        <v>1.64</v>
      </c>
      <c r="J247" s="42">
        <v>1.83</v>
      </c>
      <c r="K247" s="41">
        <v>1.76</v>
      </c>
      <c r="L247" s="41">
        <v>1.72</v>
      </c>
      <c r="M247" s="41">
        <v>1.67</v>
      </c>
      <c r="N247" s="41">
        <v>1.64</v>
      </c>
      <c r="O247" s="41">
        <v>1.83</v>
      </c>
      <c r="P247" s="41">
        <v>1.64</v>
      </c>
      <c r="Q247" s="41">
        <v>1.72</v>
      </c>
      <c r="R247" s="41">
        <v>1.67</v>
      </c>
      <c r="S247" s="41">
        <v>1.64</v>
      </c>
      <c r="T247" s="41">
        <v>1.83</v>
      </c>
    </row>
    <row r="248" spans="1:20" x14ac:dyDescent="0.2">
      <c r="A248" s="42">
        <v>1.79</v>
      </c>
      <c r="B248" s="42">
        <v>1.86</v>
      </c>
      <c r="C248" s="42">
        <v>1.87</v>
      </c>
      <c r="D248" s="42">
        <v>1.81</v>
      </c>
      <c r="E248" s="42">
        <v>1.65</v>
      </c>
      <c r="F248" s="42">
        <v>1.79</v>
      </c>
      <c r="G248" s="42">
        <v>1.71</v>
      </c>
      <c r="H248" s="42">
        <v>1.87</v>
      </c>
      <c r="I248" s="42">
        <v>1.81</v>
      </c>
      <c r="J248" s="42">
        <v>1.65</v>
      </c>
      <c r="K248" s="41">
        <v>1.79</v>
      </c>
      <c r="L248" s="41">
        <v>1.71</v>
      </c>
      <c r="M248" s="41">
        <v>1.67</v>
      </c>
      <c r="N248" s="41">
        <v>1.81</v>
      </c>
      <c r="O248" s="41">
        <v>1.65</v>
      </c>
      <c r="P248" s="41">
        <v>1.79</v>
      </c>
      <c r="Q248" s="41">
        <v>1.71</v>
      </c>
      <c r="R248" s="41">
        <v>1.67</v>
      </c>
      <c r="S248" s="41">
        <v>1.81</v>
      </c>
      <c r="T248" s="41">
        <v>1.65</v>
      </c>
    </row>
    <row r="249" spans="1:20" x14ac:dyDescent="0.2">
      <c r="A249" s="42">
        <v>1.8</v>
      </c>
      <c r="B249" s="42">
        <v>1.82</v>
      </c>
      <c r="C249" s="42">
        <v>1.55</v>
      </c>
      <c r="D249" s="42">
        <v>1.86</v>
      </c>
      <c r="E249" s="42">
        <v>1.83</v>
      </c>
      <c r="F249" s="42">
        <v>1.8</v>
      </c>
      <c r="G249" s="42">
        <v>1.82</v>
      </c>
      <c r="H249" s="42">
        <v>1.55</v>
      </c>
      <c r="I249" s="42">
        <v>1.76</v>
      </c>
      <c r="J249" s="42">
        <v>1.63</v>
      </c>
      <c r="K249" s="41">
        <v>1.8</v>
      </c>
      <c r="L249" s="41">
        <v>1.82</v>
      </c>
      <c r="M249" s="41">
        <v>1.55</v>
      </c>
      <c r="N249" s="41">
        <v>1.76</v>
      </c>
      <c r="O249" s="41">
        <v>1.63</v>
      </c>
      <c r="P249" s="41">
        <v>1.8</v>
      </c>
      <c r="Q249" s="41">
        <v>1.82</v>
      </c>
      <c r="R249" s="41">
        <v>1.55</v>
      </c>
      <c r="S249" s="41">
        <v>1.64</v>
      </c>
      <c r="T249" s="41">
        <v>1.63</v>
      </c>
    </row>
    <row r="250" spans="1:20" x14ac:dyDescent="0.2">
      <c r="A250" s="42">
        <v>1.74</v>
      </c>
      <c r="B250" s="42">
        <v>1.75</v>
      </c>
      <c r="C250" s="42">
        <v>1.74</v>
      </c>
      <c r="D250" s="42">
        <v>1.81</v>
      </c>
      <c r="E250" s="42">
        <v>1.84</v>
      </c>
      <c r="F250" s="42">
        <v>1.74</v>
      </c>
      <c r="G250" s="42">
        <v>1.75</v>
      </c>
      <c r="H250" s="42">
        <v>1.74</v>
      </c>
      <c r="I250" s="42">
        <v>1.81</v>
      </c>
      <c r="J250" s="42">
        <v>1.84</v>
      </c>
      <c r="K250" s="41">
        <v>1.74</v>
      </c>
      <c r="L250" s="41">
        <v>1.75</v>
      </c>
      <c r="M250" s="41">
        <v>1.74</v>
      </c>
      <c r="N250" s="41">
        <v>1.81</v>
      </c>
      <c r="O250" s="41">
        <v>1.84</v>
      </c>
      <c r="P250" s="41">
        <v>1.74</v>
      </c>
      <c r="Q250" s="41">
        <v>1.75</v>
      </c>
      <c r="R250" s="41">
        <v>1.74</v>
      </c>
      <c r="S250" s="41">
        <v>1.81</v>
      </c>
      <c r="T250" s="41">
        <v>1.84</v>
      </c>
    </row>
    <row r="251" spans="1:20" x14ac:dyDescent="0.2">
      <c r="A251" s="42">
        <v>1.84</v>
      </c>
      <c r="B251" s="42">
        <v>1.88</v>
      </c>
      <c r="C251" s="42">
        <v>1.75</v>
      </c>
      <c r="D251" s="42">
        <v>1.8</v>
      </c>
      <c r="E251" s="42">
        <v>1.65</v>
      </c>
      <c r="F251" s="42">
        <v>1.61</v>
      </c>
      <c r="G251" s="42">
        <v>1.73</v>
      </c>
      <c r="H251" s="42">
        <v>1.75</v>
      </c>
      <c r="I251" s="42">
        <v>1.8</v>
      </c>
      <c r="J251" s="42">
        <v>1.65</v>
      </c>
      <c r="K251" s="41">
        <v>1.61</v>
      </c>
      <c r="L251" s="41">
        <v>1.73</v>
      </c>
      <c r="M251" s="41">
        <v>1.75</v>
      </c>
      <c r="N251" s="41">
        <v>1.8</v>
      </c>
      <c r="O251" s="41">
        <v>1.65</v>
      </c>
      <c r="P251" s="41">
        <v>1.61</v>
      </c>
      <c r="Q251" s="41">
        <v>1.73</v>
      </c>
      <c r="R251" s="41">
        <v>1.75</v>
      </c>
      <c r="S251" s="41">
        <v>1.8</v>
      </c>
      <c r="T251" s="41">
        <v>1.65</v>
      </c>
    </row>
    <row r="252" spans="1:20" x14ac:dyDescent="0.2">
      <c r="A252" s="42">
        <v>1.68</v>
      </c>
      <c r="B252" s="42">
        <v>1.85</v>
      </c>
      <c r="C252" s="42">
        <v>1.58</v>
      </c>
      <c r="D252" s="42">
        <v>1.8</v>
      </c>
      <c r="E252" s="42">
        <v>1.87</v>
      </c>
      <c r="F252" s="42">
        <v>1.68</v>
      </c>
      <c r="G252" s="42">
        <v>1.67</v>
      </c>
      <c r="H252" s="42">
        <v>1.58</v>
      </c>
      <c r="I252" s="42">
        <v>1.8</v>
      </c>
      <c r="J252" s="42">
        <v>1.87</v>
      </c>
      <c r="K252" s="41">
        <v>1.68</v>
      </c>
      <c r="L252" s="41">
        <v>1.67</v>
      </c>
      <c r="M252" s="41">
        <v>1.58</v>
      </c>
      <c r="N252" s="41">
        <v>1.8</v>
      </c>
      <c r="O252" s="41">
        <v>1.67</v>
      </c>
      <c r="P252" s="41">
        <v>1.68</v>
      </c>
      <c r="Q252" s="41">
        <v>1.67</v>
      </c>
      <c r="R252" s="41">
        <v>1.58</v>
      </c>
      <c r="S252" s="41">
        <v>1.8</v>
      </c>
      <c r="T252" s="41">
        <v>1.67</v>
      </c>
    </row>
    <row r="253" spans="1:20" x14ac:dyDescent="0.2">
      <c r="A253" s="42">
        <v>1.85</v>
      </c>
      <c r="B253" s="42">
        <v>1.87</v>
      </c>
      <c r="C253" s="42">
        <v>1.86</v>
      </c>
      <c r="D253" s="42">
        <v>1.87</v>
      </c>
      <c r="E253" s="42">
        <v>1.82</v>
      </c>
      <c r="F253" s="42">
        <v>1.67</v>
      </c>
      <c r="G253" s="42">
        <v>1.72</v>
      </c>
      <c r="H253" s="42">
        <v>1.71</v>
      </c>
      <c r="I253" s="42">
        <v>1.87</v>
      </c>
      <c r="J253" s="42">
        <v>1.82</v>
      </c>
      <c r="K253" s="41">
        <v>1.67</v>
      </c>
      <c r="L253" s="41">
        <v>1.72</v>
      </c>
      <c r="M253" s="41">
        <v>1.71</v>
      </c>
      <c r="N253" s="41">
        <v>1.67</v>
      </c>
      <c r="O253" s="41">
        <v>1.82</v>
      </c>
      <c r="P253" s="41">
        <v>1.67</v>
      </c>
      <c r="Q253" s="41">
        <v>1.72</v>
      </c>
      <c r="R253" s="41">
        <v>1.71</v>
      </c>
      <c r="S253" s="41">
        <v>1.67</v>
      </c>
      <c r="T253" s="41">
        <v>1.82</v>
      </c>
    </row>
    <row r="254" spans="1:20" x14ac:dyDescent="0.2">
      <c r="A254" s="42">
        <v>1.74</v>
      </c>
      <c r="B254" s="42">
        <v>1.78</v>
      </c>
      <c r="C254" s="42">
        <v>1.67</v>
      </c>
      <c r="D254" s="42">
        <v>1.64</v>
      </c>
      <c r="E254" s="42">
        <v>1.6</v>
      </c>
      <c r="F254" s="42">
        <v>1.74</v>
      </c>
      <c r="G254" s="42">
        <v>1.78</v>
      </c>
      <c r="H254" s="42">
        <v>1.67</v>
      </c>
      <c r="I254" s="42">
        <v>1.64</v>
      </c>
      <c r="J254" s="42">
        <v>1.6</v>
      </c>
      <c r="K254" s="41">
        <v>1.74</v>
      </c>
      <c r="L254" s="41">
        <v>1.78</v>
      </c>
      <c r="M254" s="41">
        <v>1.67</v>
      </c>
      <c r="N254" s="41">
        <v>1.64</v>
      </c>
      <c r="O254" s="41">
        <v>1.6</v>
      </c>
      <c r="P254" s="41">
        <v>1.74</v>
      </c>
      <c r="Q254" s="41">
        <v>1.68</v>
      </c>
      <c r="R254" s="41">
        <v>1.67</v>
      </c>
      <c r="S254" s="41">
        <v>1.64</v>
      </c>
      <c r="T254" s="41">
        <v>1.6</v>
      </c>
    </row>
    <row r="255" spans="1:20" x14ac:dyDescent="0.2">
      <c r="A255" s="42">
        <v>1.87</v>
      </c>
      <c r="B255" s="42">
        <v>1.69</v>
      </c>
      <c r="C255" s="42">
        <v>1.68</v>
      </c>
      <c r="D255" s="42">
        <v>1.87</v>
      </c>
      <c r="E255" s="42">
        <v>1.79</v>
      </c>
      <c r="F255" s="42">
        <v>1.72</v>
      </c>
      <c r="G255" s="42">
        <v>1.69</v>
      </c>
      <c r="H255" s="42">
        <v>1.68</v>
      </c>
      <c r="I255" s="42">
        <v>1.77</v>
      </c>
      <c r="J255" s="42">
        <v>1.79</v>
      </c>
      <c r="K255" s="41">
        <v>1.72</v>
      </c>
      <c r="L255" s="41">
        <v>1.69</v>
      </c>
      <c r="M255" s="41">
        <v>1.68</v>
      </c>
      <c r="N255" s="41">
        <v>1.77</v>
      </c>
      <c r="O255" s="41">
        <v>1.79</v>
      </c>
      <c r="P255" s="41">
        <v>1.72</v>
      </c>
      <c r="Q255" s="41">
        <v>1.69</v>
      </c>
      <c r="R255" s="41">
        <v>1.68</v>
      </c>
      <c r="S255" s="41">
        <v>1.67</v>
      </c>
      <c r="T255" s="41">
        <v>1.79</v>
      </c>
    </row>
    <row r="256" spans="1:20" x14ac:dyDescent="0.2">
      <c r="A256" s="42">
        <v>1.86</v>
      </c>
      <c r="B256" s="42">
        <v>1.87</v>
      </c>
      <c r="C256" s="42">
        <v>1.68</v>
      </c>
      <c r="D256" s="42">
        <v>1.73</v>
      </c>
      <c r="E256" s="42">
        <v>1.57</v>
      </c>
      <c r="F256" s="42">
        <v>1.86</v>
      </c>
      <c r="G256" s="42">
        <v>1.87</v>
      </c>
      <c r="H256" s="42">
        <v>1.68</v>
      </c>
      <c r="I256" s="42">
        <v>1.73</v>
      </c>
      <c r="J256" s="42">
        <v>1.57</v>
      </c>
      <c r="K256" s="41">
        <v>1.86</v>
      </c>
      <c r="L256" s="41">
        <v>1.67</v>
      </c>
      <c r="M256" s="41">
        <v>1.68</v>
      </c>
      <c r="N256" s="41">
        <v>1.73</v>
      </c>
      <c r="O256" s="41">
        <v>1.57</v>
      </c>
      <c r="P256" s="41">
        <v>1.86</v>
      </c>
      <c r="Q256" s="41">
        <v>1.67</v>
      </c>
      <c r="R256" s="41">
        <v>1.68</v>
      </c>
      <c r="S256" s="41">
        <v>1.73</v>
      </c>
      <c r="T256" s="41">
        <v>1.57</v>
      </c>
    </row>
    <row r="257" spans="1:20" x14ac:dyDescent="0.2">
      <c r="A257" s="42">
        <v>1.74</v>
      </c>
      <c r="B257" s="42">
        <v>1.78</v>
      </c>
      <c r="C257" s="42">
        <v>1.68</v>
      </c>
      <c r="D257" s="42">
        <v>1.84</v>
      </c>
      <c r="E257" s="42">
        <v>1.83</v>
      </c>
      <c r="F257" s="42">
        <v>1.74</v>
      </c>
      <c r="G257" s="42">
        <v>1.78</v>
      </c>
      <c r="H257" s="42">
        <v>1.68</v>
      </c>
      <c r="I257" s="42">
        <v>1.61</v>
      </c>
      <c r="J257" s="42">
        <v>1.63</v>
      </c>
      <c r="K257" s="41">
        <v>1.74</v>
      </c>
      <c r="L257" s="41">
        <v>1.78</v>
      </c>
      <c r="M257" s="41">
        <v>1.68</v>
      </c>
      <c r="N257" s="41">
        <v>1.61</v>
      </c>
      <c r="O257" s="41">
        <v>1.63</v>
      </c>
      <c r="P257" s="41">
        <v>1.74</v>
      </c>
      <c r="Q257" s="41">
        <v>1.68</v>
      </c>
      <c r="R257" s="41">
        <v>1.68</v>
      </c>
      <c r="S257" s="41">
        <v>1.61</v>
      </c>
      <c r="T257" s="41">
        <v>1.63</v>
      </c>
    </row>
    <row r="258" spans="1:20" x14ac:dyDescent="0.2">
      <c r="A258" s="42">
        <v>1.69</v>
      </c>
      <c r="B258" s="42">
        <v>1.87</v>
      </c>
      <c r="C258" s="42">
        <v>1.75</v>
      </c>
      <c r="D258" s="42">
        <v>1.87</v>
      </c>
      <c r="E258" s="42">
        <v>1.75</v>
      </c>
      <c r="F258" s="42">
        <v>1.69</v>
      </c>
      <c r="G258" s="42">
        <v>1.77</v>
      </c>
      <c r="H258" s="42">
        <v>1.75</v>
      </c>
      <c r="I258" s="42">
        <v>1.72</v>
      </c>
      <c r="J258" s="42">
        <v>1.75</v>
      </c>
      <c r="K258" s="41">
        <v>1.69</v>
      </c>
      <c r="L258" s="41">
        <v>1.77</v>
      </c>
      <c r="M258" s="41">
        <v>1.75</v>
      </c>
      <c r="N258" s="41">
        <v>1.72</v>
      </c>
      <c r="O258" s="41">
        <v>1.75</v>
      </c>
      <c r="P258" s="41">
        <v>1.69</v>
      </c>
      <c r="Q258" s="41">
        <v>1.67</v>
      </c>
      <c r="R258" s="41">
        <v>1.75</v>
      </c>
      <c r="S258" s="41">
        <v>1.72</v>
      </c>
      <c r="T258" s="41">
        <v>1.75</v>
      </c>
    </row>
    <row r="259" spans="1:20" x14ac:dyDescent="0.2">
      <c r="A259" s="42">
        <v>1.72</v>
      </c>
      <c r="B259" s="42">
        <v>1.86</v>
      </c>
      <c r="C259" s="42">
        <v>1.82</v>
      </c>
      <c r="D259" s="42">
        <v>1.75</v>
      </c>
      <c r="E259" s="42">
        <v>1.86</v>
      </c>
      <c r="F259" s="42">
        <v>1.72</v>
      </c>
      <c r="G259" s="42">
        <v>1.71</v>
      </c>
      <c r="H259" s="42">
        <v>1.62</v>
      </c>
      <c r="I259" s="42">
        <v>1.75</v>
      </c>
      <c r="J259" s="42">
        <v>1.86</v>
      </c>
      <c r="K259" s="41">
        <v>1.72</v>
      </c>
      <c r="L259" s="41">
        <v>1.71</v>
      </c>
      <c r="M259" s="41">
        <v>1.62</v>
      </c>
      <c r="N259" s="41">
        <v>1.75</v>
      </c>
      <c r="O259" s="41">
        <v>1.86</v>
      </c>
      <c r="P259" s="41">
        <v>1.72</v>
      </c>
      <c r="Q259" s="41">
        <v>1.71</v>
      </c>
      <c r="R259" s="41">
        <v>1.62</v>
      </c>
      <c r="S259" s="41">
        <v>1.75</v>
      </c>
      <c r="T259" s="41">
        <v>1.86</v>
      </c>
    </row>
    <row r="260" spans="1:20" x14ac:dyDescent="0.2">
      <c r="A260" s="42">
        <v>1.68</v>
      </c>
      <c r="B260" s="42">
        <v>1.7</v>
      </c>
      <c r="C260" s="42">
        <v>1.87</v>
      </c>
      <c r="D260" s="42">
        <v>1.6</v>
      </c>
      <c r="E260" s="42">
        <v>1.86</v>
      </c>
      <c r="F260" s="42">
        <v>1.68</v>
      </c>
      <c r="G260" s="42">
        <v>1.7</v>
      </c>
      <c r="H260" s="42">
        <v>1.77</v>
      </c>
      <c r="I260" s="42">
        <v>1.6</v>
      </c>
      <c r="J260" s="42">
        <v>1.86</v>
      </c>
      <c r="K260" s="41">
        <v>1.68</v>
      </c>
      <c r="L260" s="41">
        <v>1.7</v>
      </c>
      <c r="M260" s="41">
        <v>1.77</v>
      </c>
      <c r="N260" s="41">
        <v>1.6</v>
      </c>
      <c r="O260" s="41">
        <v>1.86</v>
      </c>
      <c r="P260" s="41">
        <v>1.68</v>
      </c>
      <c r="Q260" s="41">
        <v>1.7</v>
      </c>
      <c r="R260" s="41">
        <v>1.67</v>
      </c>
      <c r="S260" s="41">
        <v>1.6</v>
      </c>
      <c r="T260" s="41">
        <v>1.86</v>
      </c>
    </row>
    <row r="261" spans="1:20" x14ac:dyDescent="0.2">
      <c r="A261" s="42">
        <v>1.87</v>
      </c>
      <c r="B261" s="42">
        <v>1.78</v>
      </c>
      <c r="C261" s="42">
        <v>1.85</v>
      </c>
      <c r="D261" s="42">
        <v>1.82</v>
      </c>
      <c r="E261" s="42">
        <v>1.7</v>
      </c>
      <c r="F261" s="42">
        <v>1.87</v>
      </c>
      <c r="G261" s="42">
        <v>1.78</v>
      </c>
      <c r="H261" s="42">
        <v>1.85</v>
      </c>
      <c r="I261" s="42">
        <v>1.62</v>
      </c>
      <c r="J261" s="42">
        <v>1.7</v>
      </c>
      <c r="K261" s="41">
        <v>1.67</v>
      </c>
      <c r="L261" s="41">
        <v>1.78</v>
      </c>
      <c r="M261" s="41">
        <v>1.85</v>
      </c>
      <c r="N261" s="41">
        <v>1.62</v>
      </c>
      <c r="O261" s="41">
        <v>1.7</v>
      </c>
      <c r="P261" s="41">
        <v>1.67</v>
      </c>
      <c r="Q261" s="41">
        <v>1.68</v>
      </c>
      <c r="R261" s="41">
        <v>1.85</v>
      </c>
      <c r="S261" s="41">
        <v>1.62</v>
      </c>
      <c r="T261" s="41">
        <v>1.7</v>
      </c>
    </row>
    <row r="262" spans="1:20" x14ac:dyDescent="0.2">
      <c r="A262" s="42">
        <v>1.74</v>
      </c>
      <c r="B262" s="42">
        <v>1.87</v>
      </c>
      <c r="C262" s="42">
        <v>1.7</v>
      </c>
      <c r="D262" s="42">
        <v>1.73</v>
      </c>
      <c r="E262" s="42">
        <v>1.75</v>
      </c>
      <c r="F262" s="42">
        <v>1.74</v>
      </c>
      <c r="G262" s="42">
        <v>1.77</v>
      </c>
      <c r="H262" s="42">
        <v>1.7</v>
      </c>
      <c r="I262" s="42">
        <v>1.73</v>
      </c>
      <c r="J262" s="42">
        <v>1.75</v>
      </c>
      <c r="K262" s="41">
        <v>1.74</v>
      </c>
      <c r="L262" s="41">
        <v>1.77</v>
      </c>
      <c r="M262" s="41">
        <v>1.7</v>
      </c>
      <c r="N262" s="41">
        <v>1.73</v>
      </c>
      <c r="O262" s="41">
        <v>1.75</v>
      </c>
      <c r="P262" s="41">
        <v>1.74</v>
      </c>
      <c r="Q262" s="41">
        <v>1.67</v>
      </c>
      <c r="R262" s="41">
        <v>1.7</v>
      </c>
      <c r="S262" s="41">
        <v>1.73</v>
      </c>
      <c r="T262" s="41">
        <v>1.75</v>
      </c>
    </row>
    <row r="263" spans="1:20" x14ac:dyDescent="0.2">
      <c r="A263" s="42">
        <v>1.86</v>
      </c>
      <c r="B263" s="42">
        <v>1.86</v>
      </c>
      <c r="C263" s="42">
        <v>1.83</v>
      </c>
      <c r="D263" s="42">
        <v>1.64</v>
      </c>
      <c r="E263" s="42">
        <v>1.7</v>
      </c>
      <c r="F263" s="42">
        <v>1.71</v>
      </c>
      <c r="G263" s="42">
        <v>1.86</v>
      </c>
      <c r="H263" s="42">
        <v>1.63</v>
      </c>
      <c r="I263" s="42">
        <v>1.64</v>
      </c>
      <c r="J263" s="42">
        <v>1.7</v>
      </c>
      <c r="K263" s="41">
        <v>1.71</v>
      </c>
      <c r="L263" s="41">
        <v>1.86</v>
      </c>
      <c r="M263" s="41">
        <v>1.63</v>
      </c>
      <c r="N263" s="41">
        <v>1.64</v>
      </c>
      <c r="O263" s="41">
        <v>1.7</v>
      </c>
      <c r="P263" s="41">
        <v>1.71</v>
      </c>
      <c r="Q263" s="41">
        <v>1.86</v>
      </c>
      <c r="R263" s="41">
        <v>1.63</v>
      </c>
      <c r="S263" s="41">
        <v>1.64</v>
      </c>
      <c r="T263" s="41">
        <v>1.7</v>
      </c>
    </row>
    <row r="264" spans="1:20" x14ac:dyDescent="0.2">
      <c r="A264" s="42">
        <v>1.7</v>
      </c>
      <c r="B264" s="42">
        <v>1.78</v>
      </c>
      <c r="C264" s="42">
        <v>1.73</v>
      </c>
      <c r="D264" s="42">
        <v>1.76</v>
      </c>
      <c r="E264" s="42">
        <v>1.59</v>
      </c>
      <c r="F264" s="42">
        <v>1.7</v>
      </c>
      <c r="G264" s="42">
        <v>1.78</v>
      </c>
      <c r="H264" s="42">
        <v>1.73</v>
      </c>
      <c r="I264" s="42">
        <v>1.76</v>
      </c>
      <c r="J264" s="42">
        <v>1.59</v>
      </c>
      <c r="K264" s="41">
        <v>1.7</v>
      </c>
      <c r="L264" s="41">
        <v>1.78</v>
      </c>
      <c r="M264" s="41">
        <v>1.73</v>
      </c>
      <c r="N264" s="41">
        <v>1.76</v>
      </c>
      <c r="O264" s="41">
        <v>1.59</v>
      </c>
      <c r="P264" s="41">
        <v>1.7</v>
      </c>
      <c r="Q264" s="41">
        <v>1.68</v>
      </c>
      <c r="R264" s="41">
        <v>1.73</v>
      </c>
      <c r="S264" s="41">
        <v>1.76</v>
      </c>
      <c r="T264" s="41">
        <v>1.59</v>
      </c>
    </row>
    <row r="265" spans="1:20" x14ac:dyDescent="0.2">
      <c r="A265" s="109" t="s">
        <v>52</v>
      </c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2"/>
      <c r="Q265" s="2"/>
      <c r="R265" s="2"/>
      <c r="S265" s="2"/>
      <c r="T265" s="2"/>
    </row>
    <row r="266" spans="1:20" x14ac:dyDescent="0.2">
      <c r="A266" s="84" t="s">
        <v>48</v>
      </c>
      <c r="B266" s="85"/>
      <c r="C266" s="85"/>
      <c r="D266" s="85"/>
      <c r="E266" s="85"/>
      <c r="F266" s="85"/>
      <c r="G266" s="85"/>
      <c r="H266" s="85"/>
      <c r="I266" s="85"/>
      <c r="J266" s="85"/>
      <c r="K266" s="33"/>
      <c r="L266" s="33"/>
      <c r="M266" s="33"/>
      <c r="N266" s="33"/>
      <c r="O266" s="33"/>
      <c r="P266" s="2"/>
      <c r="Q266" s="2"/>
      <c r="R266" s="2"/>
      <c r="S266" s="2"/>
      <c r="T266" s="2"/>
    </row>
    <row r="267" spans="1:20" x14ac:dyDescent="0.2">
      <c r="A267" s="84">
        <v>28</v>
      </c>
      <c r="B267" s="84"/>
      <c r="C267" s="84"/>
      <c r="D267" s="84"/>
      <c r="E267" s="84"/>
      <c r="F267" s="84">
        <v>29</v>
      </c>
      <c r="G267" s="84"/>
      <c r="H267" s="84"/>
      <c r="I267" s="84"/>
      <c r="J267" s="84"/>
      <c r="K267" s="36"/>
      <c r="L267" s="36"/>
      <c r="M267" s="36"/>
      <c r="N267" s="36"/>
      <c r="O267" s="36"/>
      <c r="P267" s="2"/>
      <c r="Q267" s="2"/>
      <c r="R267" s="2"/>
      <c r="S267" s="2"/>
      <c r="T267" s="2"/>
    </row>
    <row r="268" spans="1:20" x14ac:dyDescent="0.2">
      <c r="A268" s="41">
        <v>1.76</v>
      </c>
      <c r="B268" s="41">
        <v>1.95</v>
      </c>
      <c r="C268" s="41">
        <v>1.71</v>
      </c>
      <c r="D268" s="41">
        <v>1.5</v>
      </c>
      <c r="E268" s="41">
        <v>1.71</v>
      </c>
      <c r="F268" s="41">
        <v>1.86</v>
      </c>
      <c r="G268" s="41">
        <v>1.95</v>
      </c>
      <c r="H268" s="41">
        <v>1.5</v>
      </c>
      <c r="I268" s="41">
        <v>1.73</v>
      </c>
      <c r="J268" s="41">
        <v>1.76</v>
      </c>
      <c r="K268" s="2"/>
      <c r="L268" s="36"/>
      <c r="M268" s="2"/>
      <c r="N268" s="2"/>
      <c r="O268" s="2"/>
      <c r="P268" s="2"/>
      <c r="Q268" s="2"/>
      <c r="R268" s="2"/>
      <c r="S268" s="2"/>
      <c r="T268" s="2"/>
    </row>
    <row r="269" spans="1:20" x14ac:dyDescent="0.2">
      <c r="A269" s="41">
        <v>1.79</v>
      </c>
      <c r="B269" s="41">
        <v>1.73</v>
      </c>
      <c r="C269" s="41">
        <v>1.75</v>
      </c>
      <c r="D269" s="41">
        <v>1.65</v>
      </c>
      <c r="E269" s="41">
        <v>1.75</v>
      </c>
      <c r="F269" s="41">
        <v>1.75</v>
      </c>
      <c r="G269" s="41">
        <v>1.88</v>
      </c>
      <c r="H269" s="41">
        <v>1.65</v>
      </c>
      <c r="I269" s="41">
        <v>1.74</v>
      </c>
      <c r="J269" s="41">
        <v>1.79</v>
      </c>
      <c r="K269" s="2"/>
      <c r="L269" s="36"/>
      <c r="M269" s="2"/>
      <c r="N269" s="2"/>
      <c r="O269" s="2"/>
      <c r="P269" s="2"/>
      <c r="Q269" s="2"/>
      <c r="R269" s="2"/>
      <c r="S269" s="2"/>
      <c r="T269" s="2"/>
    </row>
    <row r="270" spans="1:20" x14ac:dyDescent="0.2">
      <c r="A270" s="41">
        <v>1.76</v>
      </c>
      <c r="B270" s="41">
        <v>1.72</v>
      </c>
      <c r="C270" s="41">
        <v>1.83</v>
      </c>
      <c r="D270" s="41">
        <v>1.85</v>
      </c>
      <c r="E270" s="41">
        <v>1.83</v>
      </c>
      <c r="F270" s="41">
        <v>1.83</v>
      </c>
      <c r="G270" s="41">
        <v>1.87</v>
      </c>
      <c r="H270" s="41">
        <v>1.85</v>
      </c>
      <c r="I270" s="41">
        <v>1.64</v>
      </c>
      <c r="J270" s="41">
        <v>1.76</v>
      </c>
      <c r="K270" s="2"/>
      <c r="L270" s="36"/>
      <c r="M270" s="2"/>
      <c r="N270" s="2"/>
      <c r="O270" s="2"/>
      <c r="P270" s="2"/>
      <c r="Q270" s="2"/>
      <c r="R270" s="2"/>
      <c r="S270" s="2"/>
      <c r="T270" s="2"/>
    </row>
    <row r="271" spans="1:20" x14ac:dyDescent="0.2">
      <c r="A271" s="41">
        <v>1.79</v>
      </c>
      <c r="B271" s="41">
        <v>1.71</v>
      </c>
      <c r="C271" s="41">
        <v>1.65</v>
      </c>
      <c r="D271" s="41">
        <v>1.58</v>
      </c>
      <c r="E271" s="41">
        <v>1.65</v>
      </c>
      <c r="F271" s="41">
        <v>1.65</v>
      </c>
      <c r="G271" s="41">
        <v>1.86</v>
      </c>
      <c r="H271" s="41">
        <v>1.87</v>
      </c>
      <c r="I271" s="41">
        <v>1.81</v>
      </c>
      <c r="J271" s="41">
        <v>1.79</v>
      </c>
      <c r="K271" s="2"/>
      <c r="L271" s="36"/>
      <c r="M271" s="2"/>
      <c r="N271" s="2"/>
      <c r="O271" s="2"/>
      <c r="P271" s="2"/>
      <c r="Q271" s="2"/>
      <c r="R271" s="2"/>
      <c r="S271" s="2"/>
      <c r="T271" s="2"/>
    </row>
    <row r="272" spans="1:20" x14ac:dyDescent="0.2">
      <c r="A272" s="41">
        <v>1.8</v>
      </c>
      <c r="B272" s="41">
        <v>1.82</v>
      </c>
      <c r="C272" s="41">
        <v>1.63</v>
      </c>
      <c r="D272" s="41">
        <v>1.55</v>
      </c>
      <c r="E272" s="41">
        <v>1.63</v>
      </c>
      <c r="F272" s="41">
        <v>1.83</v>
      </c>
      <c r="G272" s="41">
        <v>1.82</v>
      </c>
      <c r="H272" s="41">
        <v>1.55</v>
      </c>
      <c r="I272" s="41">
        <v>1.76</v>
      </c>
      <c r="J272" s="41">
        <v>1.8</v>
      </c>
      <c r="K272" s="2"/>
      <c r="L272" s="36"/>
      <c r="M272" s="2"/>
      <c r="N272" s="2"/>
      <c r="O272" s="2"/>
      <c r="P272" s="2"/>
      <c r="Q272" s="2"/>
      <c r="R272" s="2"/>
      <c r="S272" s="2"/>
      <c r="T272" s="2"/>
    </row>
    <row r="273" spans="1:20" x14ac:dyDescent="0.2">
      <c r="A273" s="41">
        <v>1.74</v>
      </c>
      <c r="B273" s="41">
        <v>1.75</v>
      </c>
      <c r="C273" s="41">
        <v>1.84</v>
      </c>
      <c r="D273" s="41">
        <v>1.74</v>
      </c>
      <c r="E273" s="41">
        <v>1.84</v>
      </c>
      <c r="F273" s="41">
        <v>1.84</v>
      </c>
      <c r="G273" s="41">
        <v>1.75</v>
      </c>
      <c r="H273" s="41">
        <v>1.74</v>
      </c>
      <c r="I273" s="41">
        <v>1.81</v>
      </c>
      <c r="J273" s="41">
        <v>1.74</v>
      </c>
      <c r="K273" s="2"/>
      <c r="L273" s="36"/>
      <c r="M273" s="2"/>
      <c r="N273" s="2"/>
      <c r="O273" s="2"/>
      <c r="P273" s="2"/>
      <c r="Q273" s="2"/>
      <c r="R273" s="2"/>
      <c r="S273" s="2"/>
      <c r="T273" s="2"/>
    </row>
    <row r="274" spans="1:20" x14ac:dyDescent="0.2">
      <c r="A274" s="41">
        <v>1.61</v>
      </c>
      <c r="B274" s="41">
        <v>1.73</v>
      </c>
      <c r="C274" s="41">
        <v>1.65</v>
      </c>
      <c r="D274" s="41">
        <v>1.75</v>
      </c>
      <c r="E274" s="41">
        <v>1.65</v>
      </c>
      <c r="F274" s="41">
        <v>1.65</v>
      </c>
      <c r="G274" s="41">
        <v>1.88</v>
      </c>
      <c r="H274" s="41">
        <v>1.75</v>
      </c>
      <c r="I274" s="41">
        <v>1.8</v>
      </c>
      <c r="J274" s="41">
        <v>1.84</v>
      </c>
      <c r="K274" s="2"/>
      <c r="L274" s="36"/>
      <c r="M274" s="2"/>
      <c r="N274" s="2"/>
      <c r="O274" s="2"/>
      <c r="P274" s="2"/>
      <c r="Q274" s="2"/>
      <c r="R274" s="2"/>
      <c r="S274" s="2"/>
      <c r="T274" s="2"/>
    </row>
    <row r="275" spans="1:20" x14ac:dyDescent="0.2">
      <c r="A275" s="41">
        <v>1.68</v>
      </c>
      <c r="B275" s="41">
        <v>1.85</v>
      </c>
      <c r="C275" s="41">
        <v>1.58</v>
      </c>
      <c r="D275" s="41">
        <v>1.58</v>
      </c>
      <c r="E275" s="41">
        <v>1.58</v>
      </c>
      <c r="F275" s="41">
        <v>1.87</v>
      </c>
      <c r="G275" s="41">
        <v>1.85</v>
      </c>
      <c r="H275" s="41">
        <v>1.58</v>
      </c>
      <c r="I275" s="41">
        <v>1.8</v>
      </c>
      <c r="J275" s="41">
        <v>1.58</v>
      </c>
      <c r="K275" s="2"/>
      <c r="L275" s="36"/>
      <c r="M275" s="2"/>
      <c r="N275" s="2"/>
      <c r="O275" s="2"/>
      <c r="P275" s="2"/>
      <c r="Q275" s="2"/>
      <c r="R275" s="2"/>
      <c r="S275" s="2"/>
      <c r="T275" s="2"/>
    </row>
    <row r="276" spans="1:20" x14ac:dyDescent="0.2">
      <c r="A276" s="41">
        <v>1.85</v>
      </c>
      <c r="B276" s="41">
        <v>1.72</v>
      </c>
      <c r="C276" s="41">
        <v>1.82</v>
      </c>
      <c r="D276" s="41">
        <v>1.71</v>
      </c>
      <c r="E276" s="41">
        <v>1.82</v>
      </c>
      <c r="F276" s="41">
        <v>1.82</v>
      </c>
      <c r="G276" s="41">
        <v>1.87</v>
      </c>
      <c r="H276" s="41">
        <v>1.86</v>
      </c>
      <c r="I276" s="41">
        <v>1.87</v>
      </c>
      <c r="J276" s="41">
        <v>1.85</v>
      </c>
      <c r="K276" s="2"/>
      <c r="L276" s="36"/>
      <c r="M276" s="2"/>
      <c r="N276" s="2"/>
      <c r="O276" s="2"/>
      <c r="P276" s="2"/>
      <c r="Q276" s="2"/>
      <c r="R276" s="2"/>
      <c r="S276" s="2"/>
      <c r="T276" s="2"/>
    </row>
    <row r="277" spans="1:20" x14ac:dyDescent="0.2">
      <c r="A277" s="41">
        <v>1.74</v>
      </c>
      <c r="B277" s="41">
        <v>1.78</v>
      </c>
      <c r="C277" s="41">
        <v>1.6</v>
      </c>
      <c r="D277" s="41">
        <v>1.67</v>
      </c>
      <c r="E277" s="41">
        <v>1.6</v>
      </c>
      <c r="F277" s="41">
        <v>1.6</v>
      </c>
      <c r="G277" s="41">
        <v>1.78</v>
      </c>
      <c r="H277" s="41">
        <v>1.57</v>
      </c>
      <c r="I277" s="41">
        <v>1.64</v>
      </c>
      <c r="J277" s="41">
        <v>1.74</v>
      </c>
      <c r="K277" s="2"/>
      <c r="L277" s="36"/>
      <c r="M277" s="2"/>
      <c r="N277" s="2"/>
      <c r="O277" s="2"/>
      <c r="P277" s="2"/>
      <c r="Q277" s="2"/>
      <c r="R277" s="2"/>
      <c r="S277" s="2"/>
      <c r="T277" s="2"/>
    </row>
    <row r="278" spans="1:20" x14ac:dyDescent="0.2">
      <c r="A278" s="41">
        <v>1.72</v>
      </c>
      <c r="B278" s="41">
        <v>1.69</v>
      </c>
      <c r="C278" s="41">
        <v>1.79</v>
      </c>
      <c r="D278" s="41">
        <v>1.68</v>
      </c>
      <c r="E278" s="41">
        <v>1.79</v>
      </c>
      <c r="F278" s="41">
        <v>1.79</v>
      </c>
      <c r="G278" s="41">
        <v>1.69</v>
      </c>
      <c r="H278" s="41">
        <v>1.68</v>
      </c>
      <c r="I278" s="41">
        <v>1.77</v>
      </c>
      <c r="J278" s="41">
        <v>1.87</v>
      </c>
      <c r="K278" s="2"/>
      <c r="L278" s="36"/>
      <c r="M278" s="2"/>
      <c r="N278" s="2"/>
      <c r="O278" s="2"/>
      <c r="P278" s="2"/>
      <c r="Q278" s="2"/>
      <c r="R278" s="2"/>
      <c r="S278" s="2"/>
      <c r="T278" s="2"/>
    </row>
    <row r="279" spans="1:20" x14ac:dyDescent="0.2">
      <c r="A279" s="41">
        <v>1.86</v>
      </c>
      <c r="B279" s="41">
        <v>1.58</v>
      </c>
      <c r="C279" s="41">
        <v>1.57</v>
      </c>
      <c r="D279" s="41">
        <v>1.68</v>
      </c>
      <c r="E279" s="41">
        <v>1.57</v>
      </c>
      <c r="F279" s="41">
        <v>1.57</v>
      </c>
      <c r="G279" s="41">
        <v>1.87</v>
      </c>
      <c r="H279" s="41">
        <v>1.68</v>
      </c>
      <c r="I279" s="41">
        <v>1.73</v>
      </c>
      <c r="J279" s="41">
        <v>1.86</v>
      </c>
      <c r="K279" s="2"/>
      <c r="L279" s="36"/>
      <c r="M279" s="2"/>
      <c r="N279" s="2"/>
      <c r="O279" s="2"/>
      <c r="P279" s="2"/>
      <c r="Q279" s="2"/>
      <c r="R279" s="2"/>
      <c r="S279" s="2"/>
      <c r="T279" s="2"/>
    </row>
    <row r="280" spans="1:20" x14ac:dyDescent="0.2">
      <c r="A280" s="41">
        <v>1.74</v>
      </c>
      <c r="B280" s="41">
        <v>1.78</v>
      </c>
      <c r="C280" s="41">
        <v>1.63</v>
      </c>
      <c r="D280" s="41">
        <v>1.68</v>
      </c>
      <c r="E280" s="41">
        <v>1.63</v>
      </c>
      <c r="F280" s="41">
        <v>1.83</v>
      </c>
      <c r="G280" s="41">
        <v>1.78</v>
      </c>
      <c r="H280" s="41">
        <v>1.68</v>
      </c>
      <c r="I280" s="41">
        <v>1.84</v>
      </c>
      <c r="J280" s="41">
        <v>1.74</v>
      </c>
      <c r="K280" s="2"/>
      <c r="L280" s="36"/>
      <c r="M280" s="2"/>
      <c r="N280" s="2"/>
      <c r="O280" s="2"/>
      <c r="P280" s="2"/>
      <c r="Q280" s="2"/>
      <c r="R280" s="2"/>
      <c r="S280" s="2"/>
      <c r="T280" s="2"/>
    </row>
    <row r="281" spans="1:20" x14ac:dyDescent="0.2">
      <c r="A281" s="41">
        <v>1.69</v>
      </c>
      <c r="B281" s="41">
        <v>1.57</v>
      </c>
      <c r="C281" s="41">
        <v>1.75</v>
      </c>
      <c r="D281" s="41">
        <v>1.75</v>
      </c>
      <c r="E281" s="41">
        <v>1.75</v>
      </c>
      <c r="F281" s="41">
        <v>1.75</v>
      </c>
      <c r="G281" s="41">
        <v>1.77</v>
      </c>
      <c r="H281" s="41">
        <v>1.75</v>
      </c>
      <c r="I281" s="41">
        <v>1.87</v>
      </c>
      <c r="J281" s="41">
        <v>1.69</v>
      </c>
      <c r="K281" s="2"/>
      <c r="L281" s="36"/>
      <c r="M281" s="2"/>
      <c r="N281" s="2"/>
      <c r="O281" s="2"/>
      <c r="P281" s="2"/>
      <c r="Q281" s="2"/>
      <c r="R281" s="2"/>
      <c r="S281" s="2"/>
      <c r="T281" s="2"/>
    </row>
    <row r="282" spans="1:20" x14ac:dyDescent="0.2">
      <c r="A282" s="41">
        <v>1.72</v>
      </c>
      <c r="B282" s="41">
        <v>1.71</v>
      </c>
      <c r="C282" s="41">
        <v>1.86</v>
      </c>
      <c r="D282" s="41">
        <v>1.62</v>
      </c>
      <c r="E282" s="41">
        <v>1.86</v>
      </c>
      <c r="F282" s="41">
        <v>1.86</v>
      </c>
      <c r="G282" s="41">
        <v>1.86</v>
      </c>
      <c r="H282" s="41">
        <v>1.82</v>
      </c>
      <c r="I282" s="41">
        <v>1.75</v>
      </c>
      <c r="J282" s="41">
        <v>1.72</v>
      </c>
      <c r="K282" s="2"/>
      <c r="L282" s="36"/>
      <c r="M282" s="2"/>
      <c r="N282" s="2"/>
      <c r="O282" s="2"/>
      <c r="P282" s="2"/>
      <c r="Q282" s="2"/>
      <c r="R282" s="2"/>
      <c r="S282" s="2"/>
      <c r="T282" s="2"/>
    </row>
    <row r="283" spans="1:20" x14ac:dyDescent="0.2">
      <c r="A283" s="41">
        <v>1.68</v>
      </c>
      <c r="B283" s="41">
        <v>1.7</v>
      </c>
      <c r="C283" s="41">
        <v>1.86</v>
      </c>
      <c r="D283" s="41">
        <v>1.57</v>
      </c>
      <c r="E283" s="41">
        <v>1.86</v>
      </c>
      <c r="F283" s="41">
        <v>1.86</v>
      </c>
      <c r="G283" s="41">
        <v>1.7</v>
      </c>
      <c r="H283" s="41">
        <v>1.77</v>
      </c>
      <c r="I283" s="41">
        <v>1.6</v>
      </c>
      <c r="J283" s="41">
        <v>1.68</v>
      </c>
      <c r="K283" s="2"/>
      <c r="L283" s="36"/>
      <c r="M283" s="2"/>
      <c r="N283" s="2"/>
      <c r="O283" s="2"/>
      <c r="P283" s="2"/>
      <c r="Q283" s="2"/>
      <c r="R283" s="2"/>
      <c r="S283" s="2"/>
      <c r="T283" s="2"/>
    </row>
    <row r="284" spans="1:20" x14ac:dyDescent="0.2">
      <c r="A284" s="41">
        <v>1.58</v>
      </c>
      <c r="B284" s="41">
        <v>1.78</v>
      </c>
      <c r="C284" s="41">
        <v>1.7</v>
      </c>
      <c r="D284" s="41">
        <v>1.85</v>
      </c>
      <c r="E284" s="41">
        <v>1.7</v>
      </c>
      <c r="F284" s="41">
        <v>1.7</v>
      </c>
      <c r="G284" s="41">
        <v>1.78</v>
      </c>
      <c r="H284" s="41">
        <v>1.85</v>
      </c>
      <c r="I284" s="41">
        <v>1.82</v>
      </c>
      <c r="J284" s="41">
        <v>1.87</v>
      </c>
      <c r="K284" s="2"/>
      <c r="L284" s="36"/>
      <c r="M284" s="2"/>
      <c r="N284" s="2"/>
      <c r="O284" s="2"/>
      <c r="P284" s="2"/>
      <c r="Q284" s="2"/>
      <c r="R284" s="2"/>
      <c r="S284" s="2"/>
      <c r="T284" s="2"/>
    </row>
    <row r="285" spans="1:20" x14ac:dyDescent="0.2">
      <c r="A285" s="41">
        <v>1.74</v>
      </c>
      <c r="B285" s="41">
        <v>1.57</v>
      </c>
      <c r="C285" s="41">
        <v>1.75</v>
      </c>
      <c r="D285" s="41">
        <v>1.7</v>
      </c>
      <c r="E285" s="41">
        <v>1.75</v>
      </c>
      <c r="F285" s="41">
        <v>1.75</v>
      </c>
      <c r="G285" s="41">
        <v>1.77</v>
      </c>
      <c r="H285" s="41">
        <v>1.7</v>
      </c>
      <c r="I285" s="41">
        <v>1.73</v>
      </c>
      <c r="J285" s="41">
        <v>1.74</v>
      </c>
      <c r="K285" s="2"/>
      <c r="L285" s="36"/>
      <c r="M285" s="2"/>
      <c r="N285" s="2"/>
      <c r="O285" s="2"/>
      <c r="P285" s="2"/>
      <c r="Q285" s="2"/>
      <c r="R285" s="2"/>
      <c r="S285" s="2"/>
      <c r="T285" s="2"/>
    </row>
    <row r="286" spans="1:20" x14ac:dyDescent="0.2">
      <c r="A286" s="41">
        <v>1.71</v>
      </c>
      <c r="B286" s="41">
        <v>1.86</v>
      </c>
      <c r="C286" s="41">
        <v>1.7</v>
      </c>
      <c r="D286" s="41">
        <v>1.63</v>
      </c>
      <c r="E286" s="41">
        <v>1.7</v>
      </c>
      <c r="F286" s="41">
        <v>1.7</v>
      </c>
      <c r="G286" s="41">
        <v>1.86</v>
      </c>
      <c r="H286" s="41">
        <v>1.83</v>
      </c>
      <c r="I286" s="41">
        <v>1.64</v>
      </c>
      <c r="J286" s="41">
        <v>1.86</v>
      </c>
      <c r="K286" s="2"/>
      <c r="L286" s="36"/>
      <c r="M286" s="2"/>
      <c r="N286" s="2"/>
      <c r="O286" s="2"/>
      <c r="P286" s="2"/>
      <c r="Q286" s="2"/>
      <c r="R286" s="2"/>
      <c r="S286" s="2"/>
      <c r="T286" s="2"/>
    </row>
    <row r="287" spans="1:20" x14ac:dyDescent="0.2">
      <c r="A287" s="41">
        <v>1.7</v>
      </c>
      <c r="B287" s="41">
        <v>1.78</v>
      </c>
      <c r="C287" s="41">
        <v>1.59</v>
      </c>
      <c r="D287" s="41">
        <v>1.73</v>
      </c>
      <c r="E287" s="41">
        <v>1.59</v>
      </c>
      <c r="F287" s="41">
        <v>1.59</v>
      </c>
      <c r="G287" s="41">
        <v>1.78</v>
      </c>
      <c r="H287" s="41">
        <v>1.73</v>
      </c>
      <c r="I287" s="41">
        <v>1.76</v>
      </c>
      <c r="J287" s="41">
        <v>1.7</v>
      </c>
      <c r="K287" s="2"/>
      <c r="L287" s="36"/>
      <c r="M287" s="2"/>
      <c r="N287" s="2"/>
      <c r="O287" s="2"/>
      <c r="P287" s="2"/>
      <c r="Q287" s="2"/>
      <c r="R287" s="2"/>
      <c r="S287" s="2"/>
      <c r="T287" s="2"/>
    </row>
  </sheetData>
  <sortState xmlns:xlrd2="http://schemas.microsoft.com/office/spreadsheetml/2017/richdata2" ref="M24:M123">
    <sortCondition ref="M24"/>
  </sortState>
  <mergeCells count="91">
    <mergeCell ref="A266:J266"/>
    <mergeCell ref="A267:E267"/>
    <mergeCell ref="F267:J267"/>
    <mergeCell ref="A244:E244"/>
    <mergeCell ref="F244:J244"/>
    <mergeCell ref="K244:O244"/>
    <mergeCell ref="P244:T244"/>
    <mergeCell ref="A265:O265"/>
    <mergeCell ref="A220:E220"/>
    <mergeCell ref="F220:J220"/>
    <mergeCell ref="K220:O220"/>
    <mergeCell ref="P220:T220"/>
    <mergeCell ref="A243:J243"/>
    <mergeCell ref="K243:T243"/>
    <mergeCell ref="A195:O195"/>
    <mergeCell ref="A196:J196"/>
    <mergeCell ref="A197:E197"/>
    <mergeCell ref="F197:J197"/>
    <mergeCell ref="A219:J219"/>
    <mergeCell ref="K219:T219"/>
    <mergeCell ref="A173:J173"/>
    <mergeCell ref="K173:T173"/>
    <mergeCell ref="A174:E174"/>
    <mergeCell ref="F174:J174"/>
    <mergeCell ref="K174:O174"/>
    <mergeCell ref="P174:T174"/>
    <mergeCell ref="A147:J147"/>
    <mergeCell ref="K147:T147"/>
    <mergeCell ref="A148:E148"/>
    <mergeCell ref="F148:J148"/>
    <mergeCell ref="K148:O148"/>
    <mergeCell ref="P148:T148"/>
    <mergeCell ref="A122:O122"/>
    <mergeCell ref="K101:O101"/>
    <mergeCell ref="P101:T101"/>
    <mergeCell ref="A124:E124"/>
    <mergeCell ref="K77:O77"/>
    <mergeCell ref="F101:J101"/>
    <mergeCell ref="A100:J100"/>
    <mergeCell ref="K100:T100"/>
    <mergeCell ref="A123:J123"/>
    <mergeCell ref="F124:J124"/>
    <mergeCell ref="A77:E77"/>
    <mergeCell ref="F77:J77"/>
    <mergeCell ref="P77:T77"/>
    <mergeCell ref="A101:E101"/>
    <mergeCell ref="A30:J30"/>
    <mergeCell ref="A33:D33"/>
    <mergeCell ref="G33:J33"/>
    <mergeCell ref="A39:J39"/>
    <mergeCell ref="A31:J31"/>
    <mergeCell ref="A35:J35"/>
    <mergeCell ref="A38:K38"/>
    <mergeCell ref="A32:K32"/>
    <mergeCell ref="A36:J36"/>
    <mergeCell ref="A34:J34"/>
    <mergeCell ref="A75:O75"/>
    <mergeCell ref="A76:J76"/>
    <mergeCell ref="K76:T76"/>
    <mergeCell ref="N18:P19"/>
    <mergeCell ref="Q18:S19"/>
    <mergeCell ref="N20:P21"/>
    <mergeCell ref="Q20:S21"/>
    <mergeCell ref="A29:J29"/>
    <mergeCell ref="A25:J25"/>
    <mergeCell ref="A26:J26"/>
    <mergeCell ref="A27:J27"/>
    <mergeCell ref="A24:J24"/>
    <mergeCell ref="A23:J23"/>
    <mergeCell ref="A28:J28"/>
    <mergeCell ref="A40:J40"/>
    <mergeCell ref="A37:J37"/>
    <mergeCell ref="N14:S15"/>
    <mergeCell ref="N16:P16"/>
    <mergeCell ref="Q16:S16"/>
    <mergeCell ref="N17:P17"/>
    <mergeCell ref="Q17:S17"/>
    <mergeCell ref="A1:E1"/>
    <mergeCell ref="G17:I17"/>
    <mergeCell ref="G20:I21"/>
    <mergeCell ref="G18:I19"/>
    <mergeCell ref="J18:L19"/>
    <mergeCell ref="J20:L21"/>
    <mergeCell ref="G14:L15"/>
    <mergeCell ref="K1:K2"/>
    <mergeCell ref="L1:L2"/>
    <mergeCell ref="G16:I16"/>
    <mergeCell ref="G1:J1"/>
    <mergeCell ref="H2:J2"/>
    <mergeCell ref="G12:J12"/>
    <mergeCell ref="J16:L17"/>
  </mergeCell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К_9_МУ</vt:lpstr>
      <vt:lpstr>К_9_МУ!квантиль</vt:lpstr>
      <vt:lpstr>К_9_МУ!НОРМРАСП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</dc:creator>
  <cp:lastModifiedBy>Microsoft Office User</cp:lastModifiedBy>
  <dcterms:created xsi:type="dcterms:W3CDTF">2017-11-10T19:48:08Z</dcterms:created>
  <dcterms:modified xsi:type="dcterms:W3CDTF">2022-03-02T08:44:51Z</dcterms:modified>
</cp:coreProperties>
</file>