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oma\Documents\Дистанционка\Экология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1" l="1"/>
  <c r="Q17" i="1"/>
  <c r="P17" i="1" s="1"/>
  <c r="Q16" i="1"/>
  <c r="P16" i="1"/>
  <c r="Q7" i="1"/>
  <c r="P7" i="1" s="1"/>
  <c r="P8" i="1"/>
  <c r="P9" i="1"/>
  <c r="P10" i="1"/>
  <c r="P11" i="1"/>
  <c r="P12" i="1"/>
  <c r="P13" i="1"/>
  <c r="P14" i="1"/>
  <c r="P15" i="1"/>
  <c r="O8" i="1"/>
  <c r="O9" i="1"/>
  <c r="O10" i="1"/>
  <c r="O11" i="1"/>
  <c r="O12" i="1"/>
  <c r="O13" i="1"/>
  <c r="O14" i="1"/>
  <c r="O15" i="1"/>
  <c r="O16" i="1"/>
  <c r="O17" i="1"/>
  <c r="O7" i="1"/>
</calcChain>
</file>

<file path=xl/sharedStrings.xml><?xml version="1.0" encoding="utf-8"?>
<sst xmlns="http://schemas.openxmlformats.org/spreadsheetml/2006/main" count="65" uniqueCount="45">
  <si>
    <t>№ п/п</t>
  </si>
  <si>
    <t>Компонент отхода</t>
  </si>
  <si>
    <t>Концентрация, %</t>
  </si>
  <si>
    <t>Нефтепродукты</t>
  </si>
  <si>
    <t>3,4-бензпирен</t>
  </si>
  <si>
    <t>Ртуть</t>
  </si>
  <si>
    <t>Мышьяк</t>
  </si>
  <si>
    <t>Никель</t>
  </si>
  <si>
    <t>Медь</t>
  </si>
  <si>
    <t>Свинец</t>
  </si>
  <si>
    <t>Цинк</t>
  </si>
  <si>
    <t>Кадмий</t>
  </si>
  <si>
    <t>Гигроскопическая влажность</t>
  </si>
  <si>
    <t>Компоненты природного минеральнөго происхождения</t>
  </si>
  <si>
    <t>Ci, мг/кг</t>
  </si>
  <si>
    <t>K=C/W</t>
  </si>
  <si>
    <t>W</t>
  </si>
  <si>
    <t>Показатель</t>
  </si>
  <si>
    <t>Отход 1</t>
  </si>
  <si>
    <t>Компонент 1</t>
  </si>
  <si>
    <t>Компонент 2</t>
  </si>
  <si>
    <t>…</t>
  </si>
  <si>
    <t>Компонент m</t>
  </si>
  <si>
    <t>Итоговый показатель</t>
  </si>
  <si>
    <t>зна-чение</t>
  </si>
  <si>
    <t>балл</t>
  </si>
  <si>
    <t>источ-ник</t>
  </si>
  <si>
    <r>
      <t>ПДК</t>
    </r>
    <r>
      <rPr>
        <vertAlign val="subscript"/>
        <sz val="12"/>
        <color rgb="FF000000"/>
        <rFont val="Times New Roman"/>
        <family val="1"/>
        <charset val="204"/>
      </rPr>
      <t>П</t>
    </r>
    <r>
      <rPr>
        <sz val="12"/>
        <color rgb="FF000000"/>
        <rFont val="Times New Roman"/>
        <family val="1"/>
        <charset val="204"/>
      </rPr>
      <t xml:space="preserve"> (ОДК), мг/кг</t>
    </r>
  </si>
  <si>
    <t>-</t>
  </si>
  <si>
    <t>Класс опасности в почве</t>
  </si>
  <si>
    <r>
      <t>ПДК</t>
    </r>
    <r>
      <rPr>
        <vertAlign val="subscript"/>
        <sz val="12"/>
        <color rgb="FF000000"/>
        <rFont val="Times New Roman"/>
        <family val="1"/>
        <charset val="204"/>
      </rPr>
      <t>В</t>
    </r>
    <r>
      <rPr>
        <sz val="12"/>
        <color rgb="FF000000"/>
        <rFont val="Times New Roman"/>
        <family val="1"/>
        <charset val="204"/>
      </rPr>
      <t xml:space="preserve"> (ОДУ,ОБУВ), мг/л</t>
    </r>
  </si>
  <si>
    <t>К.о. в воде хоз.-пит.</t>
  </si>
  <si>
    <r>
      <t>ПДК</t>
    </r>
    <r>
      <rPr>
        <vertAlign val="subscript"/>
        <sz val="12"/>
        <color rgb="FF000000"/>
        <rFont val="Times New Roman"/>
        <family val="1"/>
        <charset val="204"/>
      </rPr>
      <t>Р.Х.</t>
    </r>
    <r>
      <rPr>
        <sz val="12"/>
        <color rgb="FF000000"/>
        <rFont val="Times New Roman"/>
        <family val="1"/>
        <charset val="204"/>
      </rPr>
      <t xml:space="preserve"> (ОБУВ), мг/л</t>
    </r>
  </si>
  <si>
    <t>К.о. в воде рыб.-хоз.</t>
  </si>
  <si>
    <r>
      <t>ПДК</t>
    </r>
    <r>
      <rPr>
        <vertAlign val="subscript"/>
        <sz val="12"/>
        <color rgb="FF000000"/>
        <rFont val="Times New Roman"/>
        <family val="1"/>
        <charset val="204"/>
      </rPr>
      <t>С.С.</t>
    </r>
    <r>
      <rPr>
        <sz val="12"/>
        <color rgb="FF000000"/>
        <rFont val="Times New Roman"/>
        <family val="1"/>
        <charset val="204"/>
      </rPr>
      <t>(ПДК</t>
    </r>
    <r>
      <rPr>
        <vertAlign val="subscript"/>
        <sz val="12"/>
        <color rgb="FF000000"/>
        <rFont val="Times New Roman"/>
        <family val="1"/>
        <charset val="204"/>
      </rPr>
      <t>М.Р.</t>
    </r>
    <r>
      <rPr>
        <sz val="12"/>
        <color rgb="FF000000"/>
        <rFont val="Times New Roman"/>
        <family val="1"/>
        <charset val="204"/>
      </rPr>
      <t>,ОБУВ), мг/м</t>
    </r>
    <r>
      <rPr>
        <vertAlign val="superscript"/>
        <sz val="12"/>
        <color rgb="FF000000"/>
        <rFont val="Times New Roman"/>
        <family val="1"/>
        <charset val="204"/>
      </rPr>
      <t>3</t>
    </r>
  </si>
  <si>
    <t>К.о. в атм. воздухе</t>
  </si>
  <si>
    <r>
      <t>n</t>
    </r>
    <r>
      <rPr>
        <i/>
        <vertAlign val="subscript"/>
        <sz val="12"/>
        <color rgb="FF000000"/>
        <rFont val="Times New Roman"/>
        <family val="1"/>
        <charset val="204"/>
      </rPr>
      <t>i</t>
    </r>
  </si>
  <si>
    <r>
      <t>I</t>
    </r>
    <r>
      <rPr>
        <i/>
        <vertAlign val="subscript"/>
        <sz val="12"/>
        <color rgb="FF000000"/>
        <rFont val="Times New Roman"/>
        <family val="1"/>
        <charset val="204"/>
      </rPr>
      <t>i</t>
    </r>
  </si>
  <si>
    <r>
      <t>X</t>
    </r>
    <r>
      <rPr>
        <i/>
        <vertAlign val="subscript"/>
        <sz val="12"/>
        <color rgb="FF000000"/>
        <rFont val="Times New Roman"/>
        <family val="1"/>
        <charset val="204"/>
      </rPr>
      <t>i</t>
    </r>
  </si>
  <si>
    <r>
      <t>Z</t>
    </r>
    <r>
      <rPr>
        <i/>
        <vertAlign val="subscript"/>
        <sz val="12"/>
        <color rgb="FF000000"/>
        <rFont val="Times New Roman"/>
        <family val="1"/>
        <charset val="204"/>
      </rPr>
      <t>i</t>
    </r>
  </si>
  <si>
    <r>
      <t xml:space="preserve">lg </t>
    </r>
    <r>
      <rPr>
        <i/>
        <sz val="12"/>
        <color rgb="FF000000"/>
        <rFont val="Times New Roman"/>
        <family val="1"/>
        <charset val="204"/>
      </rPr>
      <t>W</t>
    </r>
    <r>
      <rPr>
        <i/>
        <vertAlign val="subscript"/>
        <sz val="12"/>
        <color rgb="FF000000"/>
        <rFont val="Times New Roman"/>
        <family val="1"/>
        <charset val="204"/>
      </rPr>
      <t>i</t>
    </r>
  </si>
  <si>
    <r>
      <t>W</t>
    </r>
    <r>
      <rPr>
        <i/>
        <vertAlign val="subscript"/>
        <sz val="12"/>
        <color rgb="FF000000"/>
        <rFont val="Times New Roman"/>
        <family val="1"/>
        <charset val="204"/>
      </rPr>
      <t>i</t>
    </r>
  </si>
  <si>
    <r>
      <t>C</t>
    </r>
    <r>
      <rPr>
        <i/>
        <vertAlign val="subscript"/>
        <sz val="12"/>
        <color rgb="FF000000"/>
        <rFont val="Times New Roman"/>
        <family val="1"/>
        <charset val="204"/>
      </rPr>
      <t>i</t>
    </r>
  </si>
  <si>
    <r>
      <t>K</t>
    </r>
    <r>
      <rPr>
        <i/>
        <vertAlign val="subscript"/>
        <sz val="12"/>
        <color rgb="FF000000"/>
        <rFont val="Times New Roman"/>
        <family val="1"/>
        <charset val="204"/>
      </rPr>
      <t>i</t>
    </r>
  </si>
  <si>
    <t>Класс опасности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</si>
</sst>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0.000000%"/>
    <numFmt numFmtId="180" formatCode="0.00000000"/>
  </numFmts>
  <fonts count="9" x14ac:knownFonts="1"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i/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vertAlign val="superscript"/>
      <sz val="12"/>
      <color rgb="FF000000"/>
      <name val="Times New Roman"/>
      <family val="1"/>
      <charset val="204"/>
    </font>
    <font>
      <i/>
      <vertAlign val="subscript"/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71" fontId="1" fillId="0" borderId="4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71" fontId="1" fillId="0" borderId="7" xfId="0" applyNumberFormat="1" applyFont="1" applyBorder="1" applyAlignment="1">
      <alignment horizontal="center" vertical="center" wrapText="1"/>
    </xf>
    <xf numFmtId="0" fontId="2" fillId="0" borderId="0" xfId="0" applyFont="1"/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80" fontId="1" fillId="0" borderId="8" xfId="0" applyNumberFormat="1" applyFont="1" applyBorder="1" applyAlignment="1">
      <alignment horizontal="center" vertical="center" wrapText="1"/>
    </xf>
    <xf numFmtId="180" fontId="1" fillId="0" borderId="7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 indent="4"/>
    </xf>
    <xf numFmtId="0" fontId="1" fillId="0" borderId="4" xfId="0" applyFont="1" applyBorder="1" applyAlignment="1">
      <alignment horizontal="left" vertical="center" wrapText="1" indent="4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5:V46"/>
  <sheetViews>
    <sheetView tabSelected="1" topLeftCell="A15" zoomScale="70" zoomScaleNormal="70" workbookViewId="0">
      <selection activeCell="L27" sqref="L27"/>
    </sheetView>
  </sheetViews>
  <sheetFormatPr defaultRowHeight="15.75" x14ac:dyDescent="0.25"/>
  <cols>
    <col min="1" max="10" width="9.140625" style="8"/>
    <col min="11" max="11" width="26.7109375" style="8" customWidth="1"/>
    <col min="12" max="12" width="13.42578125" style="8" customWidth="1"/>
    <col min="13" max="13" width="31" style="8" customWidth="1"/>
    <col min="14" max="14" width="19" style="8" customWidth="1"/>
    <col min="15" max="15" width="19.42578125" style="8" customWidth="1"/>
    <col min="16" max="16" width="15.140625" style="8" customWidth="1"/>
    <col min="17" max="17" width="10.140625" style="8" customWidth="1"/>
    <col min="18" max="16384" width="9.140625" style="8"/>
  </cols>
  <sheetData>
    <row r="5" spans="12:17" ht="16.5" thickBot="1" x14ac:dyDescent="0.3"/>
    <row r="6" spans="12:17" ht="16.5" thickBot="1" x14ac:dyDescent="0.3">
      <c r="L6" s="1" t="s">
        <v>0</v>
      </c>
      <c r="M6" s="2" t="s">
        <v>1</v>
      </c>
      <c r="N6" s="6" t="s">
        <v>2</v>
      </c>
      <c r="O6" s="10" t="s">
        <v>14</v>
      </c>
      <c r="P6" s="9" t="s">
        <v>15</v>
      </c>
      <c r="Q6" s="9" t="s">
        <v>16</v>
      </c>
    </row>
    <row r="7" spans="12:17" ht="19.5" thickBot="1" x14ac:dyDescent="0.3">
      <c r="L7" s="3">
        <v>1</v>
      </c>
      <c r="M7" s="13" t="s">
        <v>3</v>
      </c>
      <c r="N7" s="7">
        <v>2.0149999999999999E-4</v>
      </c>
      <c r="O7" s="11">
        <f xml:space="preserve"> 0.0002015 * 10000</f>
        <v>2.0150000000000001</v>
      </c>
      <c r="P7" s="9">
        <f>O7/Q7</f>
        <v>2.0150000000000002E-6</v>
      </c>
      <c r="Q7" s="14">
        <f>10^6</f>
        <v>1000000</v>
      </c>
    </row>
    <row r="8" spans="12:17" ht="16.5" thickBot="1" x14ac:dyDescent="0.3">
      <c r="L8" s="3">
        <v>2</v>
      </c>
      <c r="M8" s="13" t="s">
        <v>4</v>
      </c>
      <c r="N8" s="5">
        <v>2E-8</v>
      </c>
      <c r="O8" s="12">
        <f>0.00000002 *10000</f>
        <v>2.0000000000000001E-4</v>
      </c>
      <c r="P8" s="9">
        <f t="shared" ref="P8:P17" si="0">O8/Q8</f>
        <v>3.3350008337502088E-6</v>
      </c>
      <c r="Q8" s="9">
        <v>59.97</v>
      </c>
    </row>
    <row r="9" spans="12:17" ht="16.5" thickBot="1" x14ac:dyDescent="0.3">
      <c r="L9" s="3">
        <v>3</v>
      </c>
      <c r="M9" s="13" t="s">
        <v>5</v>
      </c>
      <c r="N9" s="5">
        <v>1.1999999999999999E-7</v>
      </c>
      <c r="O9" s="12">
        <f>0.00000012*10000</f>
        <v>1.1999999999999999E-3</v>
      </c>
      <c r="P9" s="9">
        <f t="shared" si="0"/>
        <v>1.1999999999999999E-4</v>
      </c>
      <c r="Q9" s="9">
        <v>10</v>
      </c>
    </row>
    <row r="10" spans="12:17" ht="16.5" thickBot="1" x14ac:dyDescent="0.3">
      <c r="L10" s="3">
        <v>4</v>
      </c>
      <c r="M10" s="13" t="s">
        <v>6</v>
      </c>
      <c r="N10" s="5">
        <v>4.8999999999999997E-7</v>
      </c>
      <c r="O10" s="12">
        <f>0.00000049*10000</f>
        <v>4.8999999999999998E-3</v>
      </c>
      <c r="P10" s="9">
        <f t="shared" si="0"/>
        <v>8.9090909090909094E-5</v>
      </c>
      <c r="Q10" s="9">
        <v>55</v>
      </c>
    </row>
    <row r="11" spans="12:17" ht="16.5" thickBot="1" x14ac:dyDescent="0.3">
      <c r="L11" s="3">
        <v>5</v>
      </c>
      <c r="M11" s="13" t="s">
        <v>7</v>
      </c>
      <c r="N11" s="5">
        <v>2.5000000000000002E-6</v>
      </c>
      <c r="O11" s="12">
        <f>0.0000025*10000</f>
        <v>2.5000000000000001E-2</v>
      </c>
      <c r="P11" s="9">
        <f t="shared" si="0"/>
        <v>1.9409937888198756E-4</v>
      </c>
      <c r="Q11" s="9">
        <v>128.80000000000001</v>
      </c>
    </row>
    <row r="12" spans="12:17" ht="16.5" thickBot="1" x14ac:dyDescent="0.3">
      <c r="L12" s="3">
        <v>6</v>
      </c>
      <c r="M12" s="13" t="s">
        <v>8</v>
      </c>
      <c r="N12" s="5">
        <v>4.0200000000000001E-5</v>
      </c>
      <c r="O12" s="12">
        <f>0.0000402*10000</f>
        <v>0.40200000000000002</v>
      </c>
      <c r="P12" s="9">
        <f t="shared" si="0"/>
        <v>1.1200891613262749E-3</v>
      </c>
      <c r="Q12" s="9">
        <v>358.9</v>
      </c>
    </row>
    <row r="13" spans="12:17" ht="16.5" thickBot="1" x14ac:dyDescent="0.3">
      <c r="L13" s="3">
        <v>7</v>
      </c>
      <c r="M13" s="13" t="s">
        <v>9</v>
      </c>
      <c r="N13" s="5">
        <v>2.5400000000000001E-5</v>
      </c>
      <c r="O13" s="12">
        <f>0.0000254*10000</f>
        <v>0.254</v>
      </c>
      <c r="P13" s="9">
        <f t="shared" si="0"/>
        <v>7.6737160120845917E-3</v>
      </c>
      <c r="Q13" s="9">
        <v>33.1</v>
      </c>
    </row>
    <row r="14" spans="12:17" ht="16.5" thickBot="1" x14ac:dyDescent="0.3">
      <c r="L14" s="3">
        <v>8</v>
      </c>
      <c r="M14" s="13" t="s">
        <v>10</v>
      </c>
      <c r="N14" s="5">
        <v>7.08E-5</v>
      </c>
      <c r="O14" s="12">
        <f>0.0000708*10000</f>
        <v>0.70799999999999996</v>
      </c>
      <c r="P14" s="9">
        <f t="shared" si="0"/>
        <v>1.5278377211911955E-3</v>
      </c>
      <c r="Q14" s="9">
        <v>463.4</v>
      </c>
    </row>
    <row r="15" spans="12:17" ht="16.5" thickBot="1" x14ac:dyDescent="0.3">
      <c r="L15" s="3">
        <v>9</v>
      </c>
      <c r="M15" s="13" t="s">
        <v>11</v>
      </c>
      <c r="N15" s="5">
        <v>2.6E-7</v>
      </c>
      <c r="O15" s="12">
        <f>0.00000026*10000</f>
        <v>2.5999999999999999E-3</v>
      </c>
      <c r="P15" s="9">
        <f t="shared" si="0"/>
        <v>9.6654275092936806E-5</v>
      </c>
      <c r="Q15" s="9">
        <v>26.9</v>
      </c>
    </row>
    <row r="16" spans="12:17" ht="16.5" thickBot="1" x14ac:dyDescent="0.3">
      <c r="L16" s="3">
        <v>10</v>
      </c>
      <c r="M16" s="13" t="s">
        <v>12</v>
      </c>
      <c r="N16" s="5">
        <v>2.8000000000000001E-2</v>
      </c>
      <c r="O16" s="12">
        <f>0.028*10000</f>
        <v>280</v>
      </c>
      <c r="P16" s="9">
        <f t="shared" si="0"/>
        <v>2.7999999999999998E-4</v>
      </c>
      <c r="Q16" s="9">
        <f>10^6</f>
        <v>1000000</v>
      </c>
    </row>
    <row r="17" spans="10:22" ht="48" thickBot="1" x14ac:dyDescent="0.3">
      <c r="L17" s="3">
        <v>11</v>
      </c>
      <c r="M17" s="13" t="s">
        <v>13</v>
      </c>
      <c r="N17" s="5">
        <v>0.97165871000000004</v>
      </c>
      <c r="O17" s="12">
        <f>0.97165871*10000</f>
        <v>9716.5871000000006</v>
      </c>
      <c r="P17" s="9">
        <f t="shared" si="0"/>
        <v>9.7165871000000001E-3</v>
      </c>
      <c r="Q17" s="9">
        <f>10^6</f>
        <v>1000000</v>
      </c>
    </row>
    <row r="18" spans="10:22" x14ac:dyDescent="0.25">
      <c r="P18" s="8">
        <f>SUM(P7:P17)</f>
        <v>2.0823424558501648E-2</v>
      </c>
    </row>
    <row r="24" spans="10:22" ht="16.5" thickBot="1" x14ac:dyDescent="0.3"/>
    <row r="25" spans="10:22" ht="16.5" thickBot="1" x14ac:dyDescent="0.3">
      <c r="J25" s="25" t="s">
        <v>0</v>
      </c>
      <c r="K25" s="25" t="s">
        <v>17</v>
      </c>
      <c r="L25" s="30" t="s">
        <v>18</v>
      </c>
      <c r="M25" s="29"/>
      <c r="N25" s="29"/>
      <c r="O25" s="29"/>
      <c r="P25" s="29"/>
      <c r="Q25" s="29"/>
      <c r="R25" s="29"/>
      <c r="S25" s="29"/>
      <c r="T25" s="29"/>
      <c r="U25" s="29"/>
      <c r="V25" s="31"/>
    </row>
    <row r="26" spans="10:22" ht="30.75" customHeight="1" thickBot="1" x14ac:dyDescent="0.3">
      <c r="J26" s="26"/>
      <c r="K26" s="26"/>
      <c r="L26" s="30" t="s">
        <v>19</v>
      </c>
      <c r="M26" s="29"/>
      <c r="N26" s="31"/>
      <c r="O26" s="32" t="s">
        <v>20</v>
      </c>
      <c r="P26" s="29"/>
      <c r="Q26" s="31"/>
      <c r="R26" s="34" t="s">
        <v>21</v>
      </c>
      <c r="S26" s="30" t="s">
        <v>22</v>
      </c>
      <c r="T26" s="29"/>
      <c r="U26" s="31"/>
      <c r="V26" s="28" t="s">
        <v>23</v>
      </c>
    </row>
    <row r="27" spans="10:22" ht="32.25" thickBot="1" x14ac:dyDescent="0.3">
      <c r="J27" s="27"/>
      <c r="K27" s="27"/>
      <c r="L27" s="13" t="s">
        <v>24</v>
      </c>
      <c r="M27" s="13" t="s">
        <v>25</v>
      </c>
      <c r="N27" s="13" t="s">
        <v>26</v>
      </c>
      <c r="O27" s="13" t="s">
        <v>24</v>
      </c>
      <c r="P27" s="13" t="s">
        <v>25</v>
      </c>
      <c r="Q27" s="13" t="s">
        <v>26</v>
      </c>
      <c r="R27" s="33"/>
      <c r="S27" s="13" t="s">
        <v>24</v>
      </c>
      <c r="T27" s="13" t="s">
        <v>25</v>
      </c>
      <c r="U27" s="13" t="s">
        <v>26</v>
      </c>
      <c r="V27" s="36"/>
    </row>
    <row r="28" spans="10:22" ht="16.5" thickBot="1" x14ac:dyDescent="0.3">
      <c r="J28" s="16">
        <v>1</v>
      </c>
      <c r="K28" s="17">
        <v>2</v>
      </c>
      <c r="L28" s="13">
        <v>3</v>
      </c>
      <c r="M28" s="13">
        <v>4</v>
      </c>
      <c r="N28" s="13">
        <v>5</v>
      </c>
      <c r="O28" s="13">
        <v>6</v>
      </c>
      <c r="P28" s="13">
        <v>7</v>
      </c>
      <c r="Q28" s="13">
        <v>8</v>
      </c>
      <c r="R28" s="33"/>
      <c r="S28" s="13" t="s">
        <v>21</v>
      </c>
      <c r="T28" s="13" t="s">
        <v>21</v>
      </c>
      <c r="U28" s="13" t="s">
        <v>21</v>
      </c>
      <c r="V28" s="17" t="s">
        <v>21</v>
      </c>
    </row>
    <row r="29" spans="10:22" ht="51" thickBot="1" x14ac:dyDescent="0.3">
      <c r="J29" s="18">
        <v>1</v>
      </c>
      <c r="K29" s="15" t="s">
        <v>27</v>
      </c>
      <c r="L29" s="19"/>
      <c r="M29" s="19"/>
      <c r="N29" s="19"/>
      <c r="O29" s="19"/>
      <c r="P29" s="19"/>
      <c r="Q29" s="19"/>
      <c r="R29" s="33"/>
      <c r="S29" s="19"/>
      <c r="T29" s="19"/>
      <c r="U29" s="19"/>
      <c r="V29" s="37" t="s">
        <v>28</v>
      </c>
    </row>
    <row r="30" spans="10:22" ht="63.75" thickBot="1" x14ac:dyDescent="0.3">
      <c r="J30" s="18">
        <v>2</v>
      </c>
      <c r="K30" s="15" t="s">
        <v>29</v>
      </c>
      <c r="L30" s="19"/>
      <c r="M30" s="19"/>
      <c r="N30" s="19"/>
      <c r="O30" s="19"/>
      <c r="P30" s="19"/>
      <c r="Q30" s="19"/>
      <c r="R30" s="33"/>
      <c r="S30" s="19"/>
      <c r="T30" s="19"/>
      <c r="U30" s="19"/>
      <c r="V30" s="26"/>
    </row>
    <row r="31" spans="10:22" ht="66.75" thickBot="1" x14ac:dyDescent="0.3">
      <c r="J31" s="18">
        <v>3</v>
      </c>
      <c r="K31" s="15" t="s">
        <v>30</v>
      </c>
      <c r="L31" s="19"/>
      <c r="M31" s="19"/>
      <c r="N31" s="19"/>
      <c r="O31" s="19"/>
      <c r="P31" s="19"/>
      <c r="Q31" s="19"/>
      <c r="R31" s="33"/>
      <c r="S31" s="19"/>
      <c r="T31" s="19"/>
      <c r="U31" s="19"/>
      <c r="V31" s="26"/>
    </row>
    <row r="32" spans="10:22" ht="63.75" thickBot="1" x14ac:dyDescent="0.3">
      <c r="J32" s="18">
        <v>4</v>
      </c>
      <c r="K32" s="15" t="s">
        <v>31</v>
      </c>
      <c r="L32" s="19"/>
      <c r="M32" s="19"/>
      <c r="N32" s="19"/>
      <c r="O32" s="19"/>
      <c r="P32" s="19"/>
      <c r="Q32" s="19"/>
      <c r="R32" s="33"/>
      <c r="S32" s="19"/>
      <c r="T32" s="19"/>
      <c r="U32" s="19"/>
      <c r="V32" s="26"/>
    </row>
    <row r="33" spans="10:22" ht="51" thickBot="1" x14ac:dyDescent="0.3">
      <c r="J33" s="18">
        <v>5</v>
      </c>
      <c r="K33" s="15" t="s">
        <v>32</v>
      </c>
      <c r="L33" s="19"/>
      <c r="M33" s="19"/>
      <c r="N33" s="19"/>
      <c r="O33" s="19"/>
      <c r="P33" s="19"/>
      <c r="Q33" s="19"/>
      <c r="R33" s="33"/>
      <c r="S33" s="19"/>
      <c r="T33" s="19"/>
      <c r="U33" s="19"/>
      <c r="V33" s="26"/>
    </row>
    <row r="34" spans="10:22" ht="63.75" thickBot="1" x14ac:dyDescent="0.3">
      <c r="J34" s="18">
        <v>6</v>
      </c>
      <c r="K34" s="15" t="s">
        <v>33</v>
      </c>
      <c r="L34" s="19"/>
      <c r="M34" s="19"/>
      <c r="N34" s="19"/>
      <c r="O34" s="19"/>
      <c r="P34" s="19"/>
      <c r="Q34" s="19"/>
      <c r="R34" s="33"/>
      <c r="S34" s="19"/>
      <c r="T34" s="19"/>
      <c r="U34" s="19"/>
      <c r="V34" s="26"/>
    </row>
    <row r="35" spans="10:22" ht="75.75" thickBot="1" x14ac:dyDescent="0.3">
      <c r="J35" s="18">
        <v>7</v>
      </c>
      <c r="K35" s="15" t="s">
        <v>34</v>
      </c>
      <c r="L35" s="19"/>
      <c r="M35" s="19"/>
      <c r="N35" s="19"/>
      <c r="O35" s="19"/>
      <c r="P35" s="19"/>
      <c r="Q35" s="19"/>
      <c r="R35" s="33"/>
      <c r="S35" s="19"/>
      <c r="T35" s="19"/>
      <c r="U35" s="19"/>
      <c r="V35" s="26"/>
    </row>
    <row r="36" spans="10:22" ht="48" thickBot="1" x14ac:dyDescent="0.3">
      <c r="J36" s="18">
        <v>8</v>
      </c>
      <c r="K36" s="15" t="s">
        <v>35</v>
      </c>
      <c r="L36" s="19"/>
      <c r="M36" s="19"/>
      <c r="N36" s="19"/>
      <c r="O36" s="19"/>
      <c r="P36" s="19"/>
      <c r="Q36" s="19"/>
      <c r="R36" s="33"/>
      <c r="S36" s="19"/>
      <c r="T36" s="19"/>
      <c r="U36" s="19"/>
      <c r="V36" s="26"/>
    </row>
    <row r="37" spans="10:22" ht="16.5" thickBot="1" x14ac:dyDescent="0.3">
      <c r="J37" s="18" t="s">
        <v>21</v>
      </c>
      <c r="K37" s="20" t="s">
        <v>21</v>
      </c>
      <c r="L37" s="19"/>
      <c r="M37" s="19"/>
      <c r="N37" s="19"/>
      <c r="O37" s="19"/>
      <c r="P37" s="19"/>
      <c r="Q37" s="19"/>
      <c r="R37" s="33"/>
      <c r="S37" s="19"/>
      <c r="T37" s="19"/>
      <c r="U37" s="19"/>
      <c r="V37" s="26"/>
    </row>
    <row r="38" spans="10:22" ht="19.5" thickBot="1" x14ac:dyDescent="0.3">
      <c r="J38" s="25"/>
      <c r="K38" s="21" t="s">
        <v>36</v>
      </c>
      <c r="L38" s="19"/>
      <c r="M38" s="19"/>
      <c r="N38" s="25" t="s">
        <v>28</v>
      </c>
      <c r="O38" s="19"/>
      <c r="P38" s="19"/>
      <c r="Q38" s="25" t="s">
        <v>28</v>
      </c>
      <c r="R38" s="33"/>
      <c r="S38" s="19"/>
      <c r="T38" s="19"/>
      <c r="U38" s="25" t="s">
        <v>28</v>
      </c>
      <c r="V38" s="26"/>
    </row>
    <row r="39" spans="10:22" ht="19.5" thickBot="1" x14ac:dyDescent="0.3">
      <c r="J39" s="26"/>
      <c r="K39" s="21" t="s">
        <v>37</v>
      </c>
      <c r="L39" s="19"/>
      <c r="M39" s="19"/>
      <c r="N39" s="26"/>
      <c r="O39" s="19"/>
      <c r="P39" s="19"/>
      <c r="Q39" s="26"/>
      <c r="R39" s="33"/>
      <c r="S39" s="19"/>
      <c r="T39" s="19"/>
      <c r="U39" s="26"/>
      <c r="V39" s="26"/>
    </row>
    <row r="40" spans="10:22" ht="19.5" thickBot="1" x14ac:dyDescent="0.3">
      <c r="J40" s="26"/>
      <c r="K40" s="21" t="s">
        <v>38</v>
      </c>
      <c r="L40" s="19"/>
      <c r="M40" s="19"/>
      <c r="N40" s="26"/>
      <c r="O40" s="19"/>
      <c r="P40" s="19"/>
      <c r="Q40" s="26"/>
      <c r="R40" s="33"/>
      <c r="S40" s="19"/>
      <c r="T40" s="19"/>
      <c r="U40" s="26"/>
      <c r="V40" s="26"/>
    </row>
    <row r="41" spans="10:22" ht="19.5" thickBot="1" x14ac:dyDescent="0.3">
      <c r="J41" s="26"/>
      <c r="K41" s="21" t="s">
        <v>39</v>
      </c>
      <c r="L41" s="19"/>
      <c r="M41" s="19"/>
      <c r="N41" s="26"/>
      <c r="O41" s="19"/>
      <c r="P41" s="19"/>
      <c r="Q41" s="26"/>
      <c r="R41" s="33"/>
      <c r="S41" s="19"/>
      <c r="T41" s="19"/>
      <c r="U41" s="26"/>
      <c r="V41" s="26"/>
    </row>
    <row r="42" spans="10:22" ht="51" thickBot="1" x14ac:dyDescent="0.3">
      <c r="J42" s="26"/>
      <c r="K42" s="22" t="s">
        <v>40</v>
      </c>
      <c r="L42" s="19"/>
      <c r="M42" s="19"/>
      <c r="N42" s="38"/>
      <c r="O42" s="19"/>
      <c r="P42" s="19"/>
      <c r="Q42" s="38"/>
      <c r="R42" s="33"/>
      <c r="S42" s="19"/>
      <c r="T42" s="19"/>
      <c r="U42" s="38"/>
      <c r="V42" s="26"/>
    </row>
    <row r="43" spans="10:22" ht="35.25" thickBot="1" x14ac:dyDescent="0.3">
      <c r="J43" s="26"/>
      <c r="K43" s="21" t="s">
        <v>41</v>
      </c>
      <c r="L43" s="19"/>
      <c r="M43" s="19"/>
      <c r="N43" s="23"/>
      <c r="O43" s="19"/>
      <c r="P43" s="19"/>
      <c r="Q43" s="23"/>
      <c r="R43" s="33"/>
      <c r="S43" s="19"/>
      <c r="T43" s="19"/>
      <c r="U43" s="23"/>
      <c r="V43" s="26"/>
    </row>
    <row r="44" spans="10:22" ht="19.5" thickBot="1" x14ac:dyDescent="0.3">
      <c r="J44" s="26"/>
      <c r="K44" s="21" t="s">
        <v>42</v>
      </c>
      <c r="L44" s="19"/>
      <c r="M44" s="19"/>
      <c r="N44" s="25" t="s">
        <v>28</v>
      </c>
      <c r="O44" s="19"/>
      <c r="P44" s="19"/>
      <c r="Q44" s="25" t="s">
        <v>28</v>
      </c>
      <c r="R44" s="33"/>
      <c r="S44" s="19"/>
      <c r="T44" s="19"/>
      <c r="U44" s="25" t="s">
        <v>28</v>
      </c>
      <c r="V44" s="38"/>
    </row>
    <row r="45" spans="10:22" ht="19.5" thickBot="1" x14ac:dyDescent="0.3">
      <c r="J45" s="26"/>
      <c r="K45" s="21" t="s">
        <v>43</v>
      </c>
      <c r="L45" s="19"/>
      <c r="M45" s="19"/>
      <c r="N45" s="27"/>
      <c r="O45" s="19"/>
      <c r="P45" s="19"/>
      <c r="Q45" s="27"/>
      <c r="R45" s="35"/>
      <c r="S45" s="19"/>
      <c r="T45" s="19"/>
      <c r="U45" s="27"/>
      <c r="V45" s="23"/>
    </row>
    <row r="46" spans="10:22" ht="48" thickBot="1" x14ac:dyDescent="0.3">
      <c r="J46" s="27"/>
      <c r="K46" s="4" t="s">
        <v>44</v>
      </c>
      <c r="L46" s="40" t="s">
        <v>28</v>
      </c>
      <c r="M46" s="39"/>
      <c r="N46" s="39"/>
      <c r="O46" s="39"/>
      <c r="P46" s="39"/>
      <c r="Q46" s="39"/>
      <c r="R46" s="39"/>
      <c r="S46" s="39"/>
      <c r="T46" s="39"/>
      <c r="U46" s="41"/>
      <c r="V46" s="24"/>
    </row>
  </sheetData>
  <mergeCells count="17">
    <mergeCell ref="L46:U46"/>
    <mergeCell ref="N38:N42"/>
    <mergeCell ref="Q38:Q42"/>
    <mergeCell ref="U38:U42"/>
    <mergeCell ref="N44:N45"/>
    <mergeCell ref="Q44:Q45"/>
    <mergeCell ref="U44:U45"/>
    <mergeCell ref="J25:J27"/>
    <mergeCell ref="K25:K27"/>
    <mergeCell ref="L25:V25"/>
    <mergeCell ref="L26:N26"/>
    <mergeCell ref="O26:Q26"/>
    <mergeCell ref="R26:R45"/>
    <mergeCell ref="S26:U26"/>
    <mergeCell ref="V26:V27"/>
    <mergeCell ref="V29:V44"/>
    <mergeCell ref="J38:J4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Gromov</dc:creator>
  <cp:lastModifiedBy>artem Gromov</cp:lastModifiedBy>
  <dcterms:created xsi:type="dcterms:W3CDTF">2020-04-09T12:08:55Z</dcterms:created>
  <dcterms:modified xsi:type="dcterms:W3CDTF">2020-04-09T13:13:38Z</dcterms:modified>
</cp:coreProperties>
</file>