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F7" i="1" l="1"/>
  <c r="F9" i="1"/>
  <c r="I7" i="1" l="1"/>
  <c r="L8" i="1" s="1"/>
  <c r="I10" i="1"/>
  <c r="I12" i="1" s="1"/>
  <c r="L6" i="1" s="1"/>
  <c r="B10" i="1"/>
  <c r="B7" i="1"/>
  <c r="B8" i="1" s="1"/>
  <c r="B11" i="1" s="1"/>
</calcChain>
</file>

<file path=xl/sharedStrings.xml><?xml version="1.0" encoding="utf-8"?>
<sst xmlns="http://schemas.openxmlformats.org/spreadsheetml/2006/main" count="24" uniqueCount="24">
  <si>
    <t>∆𝑃ф тнт=</t>
  </si>
  <si>
    <t>R1(м)=</t>
  </si>
  <si>
    <t>qув=</t>
  </si>
  <si>
    <t>q(в тоннах)=</t>
  </si>
  <si>
    <t>Uтнт</t>
  </si>
  <si>
    <t>e=</t>
  </si>
  <si>
    <t>q(в кг)=</t>
  </si>
  <si>
    <t>R1 (км)=</t>
  </si>
  <si>
    <t>k=</t>
  </si>
  <si>
    <t>Задача 1 (ТНТ)</t>
  </si>
  <si>
    <t>Задача 2 (ГВС)</t>
  </si>
  <si>
    <t>Q(в т)=</t>
  </si>
  <si>
    <t>q (в кт)=</t>
  </si>
  <si>
    <t>R2( в км)=</t>
  </si>
  <si>
    <t>K=</t>
  </si>
  <si>
    <t>R2 (в м)=</t>
  </si>
  <si>
    <t>Q(в кт)=</t>
  </si>
  <si>
    <t>СИ 𝑈гвс=</t>
  </si>
  <si>
    <t>∆𝑃ф гвс=</t>
  </si>
  <si>
    <t>r1</t>
  </si>
  <si>
    <t>r2</t>
  </si>
  <si>
    <t>Количество дизельного топлива Q, т</t>
  </si>
  <si>
    <t>r1 – зона бризантного действия</t>
  </si>
  <si>
    <t>r2 – зона действия продуктов взрыва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</si>
</sst>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color rgb="FF20212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7"/>
  <sheetViews>
    <sheetView tabSelected="1" zoomScale="171" workbookViewId="0">
      <selection activeCell="A3" sqref="A3:M17"/>
    </sheetView>
  </sheetViews>
  <sheetFormatPr defaultColWidth="8.85546875" defaultRowHeight="15" x14ac:dyDescent="0.25"/>
  <cols>
    <col min="1" max="1" width="11.42578125" bestFit="1" customWidth="1"/>
    <col min="2" max="2" width="9.42578125" bestFit="1" customWidth="1"/>
    <col min="6" max="6" width="12" bestFit="1" customWidth="1"/>
    <col min="7" max="7" width="21.7109375" customWidth="1"/>
    <col min="12" max="12" width="12" bestFit="1" customWidth="1"/>
  </cols>
  <sheetData>
    <row r="3" spans="1:13" x14ac:dyDescent="0.25">
      <c r="A3" s="12" t="s">
        <v>9</v>
      </c>
      <c r="B3" s="12"/>
      <c r="C3" s="12"/>
      <c r="D3" s="12"/>
      <c r="E3" s="12"/>
      <c r="F3" s="12"/>
      <c r="H3" s="12" t="s">
        <v>10</v>
      </c>
      <c r="I3" s="12"/>
      <c r="J3" s="12"/>
      <c r="K3" s="12"/>
      <c r="L3" s="12"/>
      <c r="M3" s="12"/>
    </row>
    <row r="6" spans="1:13" x14ac:dyDescent="0.25">
      <c r="A6" s="3" t="s">
        <v>12</v>
      </c>
      <c r="B6" s="6">
        <v>35</v>
      </c>
      <c r="C6" s="1"/>
      <c r="D6" s="1"/>
      <c r="E6" s="1"/>
      <c r="F6" s="1"/>
      <c r="H6" s="9" t="s">
        <v>11</v>
      </c>
      <c r="I6" s="10">
        <v>75</v>
      </c>
      <c r="K6" s="9" t="s">
        <v>18</v>
      </c>
      <c r="L6" s="11">
        <f>IF(I12&gt;=2, 22/(I12*(LOG(I12)+0.158)^(1/2)), 233.3/(((1+29.8*(I12^3))^(1/2))-1))</f>
        <v>10.856500915011523</v>
      </c>
    </row>
    <row r="7" spans="1:13" x14ac:dyDescent="0.25">
      <c r="A7" s="3" t="s">
        <v>3</v>
      </c>
      <c r="B7" s="4">
        <f>B6*1000</f>
        <v>35000</v>
      </c>
      <c r="C7" s="1"/>
      <c r="D7" s="1"/>
      <c r="E7" s="3" t="s">
        <v>0</v>
      </c>
      <c r="F7" s="8">
        <f>105*(B11^(1/3)/B10)+410*((B11^2)^(1/3)/B10^2)+1370*(B11/B10^3)</f>
        <v>23.536183235534754</v>
      </c>
      <c r="H7" s="9" t="s">
        <v>16</v>
      </c>
      <c r="I7" s="9">
        <f>I6/1000</f>
        <v>7.4999999999999997E-2</v>
      </c>
    </row>
    <row r="8" spans="1:13" x14ac:dyDescent="0.25">
      <c r="A8" s="3" t="s">
        <v>6</v>
      </c>
      <c r="B8" s="3">
        <f>B7*1000</f>
        <v>35000000</v>
      </c>
      <c r="C8" s="1"/>
      <c r="D8" s="1"/>
      <c r="E8" s="3"/>
      <c r="F8" s="3"/>
      <c r="H8" s="9"/>
      <c r="I8" s="9"/>
      <c r="K8" s="9" t="s">
        <v>17</v>
      </c>
      <c r="L8" s="11">
        <f>(74*(I7/(I9^2)))*(1/(B13^(B14*I9)))</f>
        <v>8.0052159672447871</v>
      </c>
    </row>
    <row r="9" spans="1:13" x14ac:dyDescent="0.25">
      <c r="A9" s="3" t="s">
        <v>7</v>
      </c>
      <c r="B9" s="7">
        <v>2</v>
      </c>
      <c r="C9" s="1"/>
      <c r="D9" s="1"/>
      <c r="E9" s="3" t="s">
        <v>4</v>
      </c>
      <c r="F9" s="8">
        <f>(74*(B6/(B9^2)))*(1/(B13^(B14*B9)))</f>
        <v>530.13915592239675</v>
      </c>
      <c r="H9" s="9" t="s">
        <v>13</v>
      </c>
      <c r="I9" s="10">
        <v>0.8</v>
      </c>
    </row>
    <row r="10" spans="1:13" x14ac:dyDescent="0.25">
      <c r="A10" s="3" t="s">
        <v>1</v>
      </c>
      <c r="B10" s="4">
        <f>B9*1000</f>
        <v>2000</v>
      </c>
      <c r="C10" s="1"/>
      <c r="D10" s="1"/>
      <c r="E10" s="1"/>
      <c r="F10" s="1"/>
      <c r="H10" s="9" t="s">
        <v>15</v>
      </c>
      <c r="I10" s="9">
        <f>I9*1000</f>
        <v>800</v>
      </c>
      <c r="K10" s="9" t="s">
        <v>19</v>
      </c>
      <c r="L10" s="11">
        <v>90</v>
      </c>
    </row>
    <row r="11" spans="1:13" x14ac:dyDescent="0.25">
      <c r="A11" s="3" t="s">
        <v>2</v>
      </c>
      <c r="B11" s="4">
        <f>B8/2</f>
        <v>17500000</v>
      </c>
      <c r="C11" s="1"/>
      <c r="D11" s="1"/>
      <c r="E11" s="1"/>
      <c r="F11" s="1"/>
      <c r="H11" s="9"/>
      <c r="I11" s="9"/>
      <c r="K11" s="9" t="s">
        <v>20</v>
      </c>
      <c r="L11" s="11">
        <v>153</v>
      </c>
    </row>
    <row r="12" spans="1:13" x14ac:dyDescent="0.25">
      <c r="A12" s="3"/>
      <c r="B12" s="4"/>
      <c r="C12" s="1"/>
      <c r="D12" s="1"/>
      <c r="E12" s="1"/>
      <c r="F12" s="1"/>
      <c r="H12" s="9" t="s">
        <v>14</v>
      </c>
      <c r="I12" s="9">
        <f>0.014*(I10/(I6^(1/3)))</f>
        <v>2.6558136673525805</v>
      </c>
    </row>
    <row r="13" spans="1:13" x14ac:dyDescent="0.25">
      <c r="A13" s="3" t="s">
        <v>5</v>
      </c>
      <c r="B13" s="5">
        <v>2.718</v>
      </c>
      <c r="C13" s="1"/>
      <c r="D13" s="1"/>
    </row>
    <row r="14" spans="1:13" x14ac:dyDescent="0.25">
      <c r="A14" s="3" t="s">
        <v>8</v>
      </c>
      <c r="B14" s="3">
        <v>0.1</v>
      </c>
      <c r="C14" s="1"/>
      <c r="D14" s="1"/>
      <c r="E14" s="1"/>
      <c r="F14" s="2"/>
      <c r="G14" s="3"/>
      <c r="H14" s="13" t="s">
        <v>21</v>
      </c>
      <c r="I14" s="13"/>
      <c r="J14" s="13"/>
      <c r="K14" s="13"/>
    </row>
    <row r="15" spans="1:13" x14ac:dyDescent="0.25">
      <c r="G15" s="3"/>
      <c r="H15" s="3">
        <v>10</v>
      </c>
      <c r="I15" s="3">
        <v>100</v>
      </c>
      <c r="J15" s="3">
        <v>500</v>
      </c>
      <c r="K15" s="3">
        <v>1000</v>
      </c>
    </row>
    <row r="16" spans="1:13" ht="28.5" customHeight="1" x14ac:dyDescent="0.25">
      <c r="G16" s="14" t="s">
        <v>22</v>
      </c>
      <c r="H16" s="3">
        <v>40</v>
      </c>
      <c r="I16" s="3">
        <v>90</v>
      </c>
      <c r="J16" s="3">
        <v>150</v>
      </c>
      <c r="K16" s="3">
        <v>190</v>
      </c>
    </row>
    <row r="17" spans="7:11" ht="30" x14ac:dyDescent="0.25">
      <c r="G17" s="14" t="s">
        <v>23</v>
      </c>
      <c r="H17" s="3">
        <v>68</v>
      </c>
      <c r="I17" s="3">
        <v>153</v>
      </c>
      <c r="J17" s="3">
        <v>255</v>
      </c>
      <c r="K17" s="3">
        <v>323</v>
      </c>
    </row>
  </sheetData>
  <mergeCells count="3">
    <mergeCell ref="A3:F3"/>
    <mergeCell ref="H3:M3"/>
    <mergeCell ref="H14:K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2021-10-08T03:51:06Z</dcterms:modified>
</cp:coreProperties>
</file>