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amaan_ramzan_shell_com/Documents/Documents/"/>
    </mc:Choice>
  </mc:AlternateContent>
  <xr:revisionPtr revIDLastSave="38" documentId="13_ncr:40009_{A3614969-4112-4AD6-80B3-BD7FFC71C4F1}" xr6:coauthVersionLast="47" xr6:coauthVersionMax="47" xr10:uidLastSave="{92B259A8-96A7-4290-9B98-699E30F49D3E}"/>
  <bookViews>
    <workbookView xWindow="-110" yWindow="-110" windowWidth="19420" windowHeight="11500" activeTab="3" xr2:uid="{00000000-000D-0000-FFFF-FFFF00000000}"/>
  </bookViews>
  <sheets>
    <sheet name="1384439" sheetId="1" r:id="rId1"/>
    <sheet name="Batting Rating" sheetId="3" r:id="rId2"/>
    <sheet name="Bowling Rating" sheetId="4" r:id="rId3"/>
    <sheet name="Match Rating" sheetId="6" r:id="rId4"/>
    <sheet name="Accuracy" sheetId="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6" l="1"/>
  <c r="K9" i="6"/>
  <c r="K8" i="6"/>
  <c r="K7" i="6"/>
  <c r="L12" i="6"/>
  <c r="L18" i="6"/>
  <c r="L26" i="6"/>
  <c r="L15" i="6"/>
  <c r="L11" i="6"/>
  <c r="L23" i="6"/>
  <c r="L25" i="6"/>
  <c r="L21" i="6"/>
  <c r="L16" i="6"/>
  <c r="R7" i="4"/>
  <c r="R6" i="4"/>
  <c r="R8" i="4"/>
  <c r="R9" i="4"/>
  <c r="R10" i="4"/>
  <c r="R11" i="4"/>
  <c r="R12" i="4"/>
  <c r="R13" i="4"/>
  <c r="R14" i="4"/>
  <c r="R15" i="4"/>
  <c r="R16" i="4"/>
  <c r="R17" i="4"/>
  <c r="Q6" i="4"/>
  <c r="Q7" i="4"/>
  <c r="Q8" i="4"/>
  <c r="Q9" i="4"/>
  <c r="Q10" i="4"/>
  <c r="Q11" i="4"/>
  <c r="Q12" i="4"/>
  <c r="Q13" i="4"/>
  <c r="Q14" i="4"/>
  <c r="Q15" i="4"/>
  <c r="Q16" i="4"/>
  <c r="Q17" i="4"/>
  <c r="O6" i="4"/>
  <c r="O7" i="4"/>
  <c r="O13" i="4"/>
  <c r="O8" i="4"/>
  <c r="O14" i="4"/>
  <c r="O9" i="4"/>
  <c r="O15" i="4"/>
  <c r="O16" i="4"/>
  <c r="O10" i="4"/>
  <c r="O11" i="4"/>
  <c r="O17" i="4"/>
  <c r="O12" i="4"/>
  <c r="N6" i="4"/>
  <c r="N7" i="4"/>
  <c r="N13" i="4"/>
  <c r="N8" i="4"/>
  <c r="N14" i="4"/>
  <c r="N9" i="4"/>
  <c r="N15" i="4"/>
  <c r="N16" i="4"/>
  <c r="N10" i="4"/>
  <c r="N11" i="4"/>
  <c r="N17" i="4"/>
  <c r="N12" i="4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O6" i="3"/>
  <c r="P18" i="3" s="1"/>
  <c r="G18" i="6" s="1"/>
  <c r="K11" i="6" s="1"/>
  <c r="O7" i="3"/>
  <c r="P7" i="3" s="1"/>
  <c r="O8" i="3"/>
  <c r="P8" i="3" s="1"/>
  <c r="R8" i="3" s="1"/>
  <c r="O9" i="3"/>
  <c r="P9" i="3" s="1"/>
  <c r="O10" i="3"/>
  <c r="O11" i="3"/>
  <c r="O12" i="3"/>
  <c r="P12" i="3" s="1"/>
  <c r="O13" i="3"/>
  <c r="P13" i="3" s="1"/>
  <c r="O14" i="3"/>
  <c r="P15" i="3" s="1"/>
  <c r="O15" i="3"/>
  <c r="O16" i="3"/>
  <c r="P16" i="3" s="1"/>
  <c r="O17" i="3"/>
  <c r="P17" i="3" s="1"/>
  <c r="R17" i="3" s="1"/>
  <c r="O18" i="3"/>
  <c r="O19" i="3"/>
  <c r="P19" i="3" s="1"/>
  <c r="O20" i="3"/>
  <c r="P20" i="3" s="1"/>
  <c r="O21" i="3"/>
  <c r="P21" i="3" s="1"/>
  <c r="O22" i="3"/>
  <c r="P22" i="3" s="1"/>
  <c r="N22" i="3"/>
  <c r="G22" i="6" s="1"/>
  <c r="K16" i="6" s="1"/>
  <c r="N21" i="3"/>
  <c r="N20" i="3"/>
  <c r="N19" i="3"/>
  <c r="N18" i="3"/>
  <c r="N17" i="3"/>
  <c r="N16" i="3"/>
  <c r="N15" i="3"/>
  <c r="G15" i="6" s="1"/>
  <c r="K22" i="6" s="1"/>
  <c r="N14" i="3"/>
  <c r="N13" i="3"/>
  <c r="N12" i="3"/>
  <c r="N11" i="3"/>
  <c r="N10" i="3"/>
  <c r="N9" i="3"/>
  <c r="R9" i="3" s="1"/>
  <c r="N8" i="3"/>
  <c r="G8" i="6" s="1"/>
  <c r="K18" i="6" s="1"/>
  <c r="N7" i="3"/>
  <c r="N6" i="3"/>
  <c r="G17" i="6" l="1"/>
  <c r="K19" i="6" s="1"/>
  <c r="G13" i="6"/>
  <c r="K15" i="6" s="1"/>
  <c r="R13" i="3"/>
  <c r="G12" i="6"/>
  <c r="K10" i="6" s="1"/>
  <c r="R12" i="3"/>
  <c r="R18" i="3"/>
  <c r="G11" i="6"/>
  <c r="K6" i="6" s="1"/>
  <c r="G16" i="6"/>
  <c r="K20" i="6" s="1"/>
  <c r="R19" i="3"/>
  <c r="R7" i="3"/>
  <c r="G7" i="6"/>
  <c r="K17" i="6" s="1"/>
  <c r="G20" i="6"/>
  <c r="K25" i="6" s="1"/>
  <c r="M25" i="6" s="1"/>
  <c r="R14" i="3"/>
  <c r="G21" i="6"/>
  <c r="K21" i="6" s="1"/>
  <c r="M21" i="6" s="1"/>
  <c r="P14" i="3"/>
  <c r="G14" i="6" s="1"/>
  <c r="K24" i="6" s="1"/>
  <c r="R16" i="3"/>
  <c r="R15" i="3"/>
  <c r="G9" i="6"/>
  <c r="K14" i="6" s="1"/>
  <c r="P11" i="3"/>
  <c r="R11" i="3" s="1"/>
  <c r="P10" i="3"/>
  <c r="R10" i="3" s="1"/>
  <c r="R21" i="3"/>
  <c r="G19" i="6"/>
  <c r="K23" i="6" s="1"/>
  <c r="M23" i="6" s="1"/>
  <c r="R22" i="3"/>
  <c r="R20" i="3"/>
  <c r="P6" i="3"/>
  <c r="R6" i="3" s="1"/>
  <c r="M18" i="6"/>
  <c r="M15" i="6"/>
  <c r="M16" i="6"/>
  <c r="M11" i="6"/>
  <c r="P15" i="4"/>
  <c r="P6" i="4"/>
  <c r="S14" i="4" s="1"/>
  <c r="P13" i="4"/>
  <c r="P14" i="4"/>
  <c r="P7" i="4"/>
  <c r="P8" i="4"/>
  <c r="P17" i="4"/>
  <c r="P10" i="4"/>
  <c r="P16" i="4"/>
  <c r="P11" i="4"/>
  <c r="P12" i="4"/>
  <c r="P9" i="4"/>
  <c r="T14" i="4" l="1"/>
  <c r="C14" i="6"/>
  <c r="L24" i="6" s="1"/>
  <c r="M24" i="6" s="1"/>
  <c r="S9" i="4"/>
  <c r="G6" i="6"/>
  <c r="K12" i="6" s="1"/>
  <c r="M12" i="6" s="1"/>
  <c r="S6" i="4"/>
  <c r="S10" i="4"/>
  <c r="S11" i="4"/>
  <c r="S8" i="4"/>
  <c r="S7" i="4"/>
  <c r="S17" i="4"/>
  <c r="S12" i="4"/>
  <c r="S13" i="4"/>
  <c r="S16" i="4"/>
  <c r="S15" i="4"/>
  <c r="G10" i="6"/>
  <c r="K26" i="6" s="1"/>
  <c r="M26" i="6" s="1"/>
  <c r="T10" i="4" l="1"/>
  <c r="C10" i="6"/>
  <c r="L14" i="6" s="1"/>
  <c r="M14" i="6" s="1"/>
  <c r="C17" i="6"/>
  <c r="L19" i="6" s="1"/>
  <c r="M19" i="6" s="1"/>
  <c r="T17" i="4"/>
  <c r="T11" i="4"/>
  <c r="C11" i="6"/>
  <c r="L7" i="6" s="1"/>
  <c r="M7" i="6" s="1"/>
  <c r="C9" i="6"/>
  <c r="L8" i="6" s="1"/>
  <c r="M8" i="6" s="1"/>
  <c r="T9" i="4"/>
  <c r="C12" i="6"/>
  <c r="L6" i="6" s="1"/>
  <c r="M6" i="6" s="1"/>
  <c r="T12" i="4"/>
  <c r="T6" i="4"/>
  <c r="C6" i="6"/>
  <c r="L13" i="6" s="1"/>
  <c r="M13" i="6" s="1"/>
  <c r="C16" i="6"/>
  <c r="L20" i="6" s="1"/>
  <c r="M20" i="6" s="1"/>
  <c r="T16" i="4"/>
  <c r="C13" i="6"/>
  <c r="L10" i="6" s="1"/>
  <c r="M10" i="6" s="1"/>
  <c r="T13" i="4"/>
  <c r="C7" i="6"/>
  <c r="L17" i="6" s="1"/>
  <c r="M17" i="6" s="1"/>
  <c r="T7" i="4"/>
  <c r="C8" i="6"/>
  <c r="L9" i="6" s="1"/>
  <c r="M9" i="6" s="1"/>
  <c r="T8" i="4"/>
  <c r="C15" i="6"/>
  <c r="L22" i="6" s="1"/>
  <c r="M22" i="6" s="1"/>
  <c r="T15" i="4"/>
</calcChain>
</file>

<file path=xl/sharedStrings.xml><?xml version="1.0" encoding="utf-8"?>
<sst xmlns="http://schemas.openxmlformats.org/spreadsheetml/2006/main" count="4227" uniqueCount="89">
  <si>
    <t>match_id</t>
  </si>
  <si>
    <t>season</t>
  </si>
  <si>
    <t>start_date</t>
  </si>
  <si>
    <t>venue</t>
  </si>
  <si>
    <t>innings</t>
  </si>
  <si>
    <t>ball</t>
  </si>
  <si>
    <t>batting_team</t>
  </si>
  <si>
    <t>bowling_team</t>
  </si>
  <si>
    <t>striker</t>
  </si>
  <si>
    <t>non_striker</t>
  </si>
  <si>
    <t>bowler</t>
  </si>
  <si>
    <t>runs_off_bat</t>
  </si>
  <si>
    <t>extras</t>
  </si>
  <si>
    <t>wides</t>
  </si>
  <si>
    <t>noballs</t>
  </si>
  <si>
    <t>byes</t>
  </si>
  <si>
    <t>legbyes</t>
  </si>
  <si>
    <t>penalty</t>
  </si>
  <si>
    <t>wicket_type</t>
  </si>
  <si>
    <t>player_dismissed</t>
  </si>
  <si>
    <t>other_wicket_type</t>
  </si>
  <si>
    <t>other_player_dismissed</t>
  </si>
  <si>
    <t>2023/24</t>
  </si>
  <si>
    <t>Narendra Modi Stadium, Ahmedabad</t>
  </si>
  <si>
    <t>India</t>
  </si>
  <si>
    <t>Australia</t>
  </si>
  <si>
    <t>RG Sharma</t>
  </si>
  <si>
    <t>Shubman Gill</t>
  </si>
  <si>
    <t>MA Starc</t>
  </si>
  <si>
    <t>JR Hazlewood</t>
  </si>
  <si>
    <t>caught</t>
  </si>
  <si>
    <t>V Kohli</t>
  </si>
  <si>
    <t>GJ Maxwell</t>
  </si>
  <si>
    <t>PJ Cummins</t>
  </si>
  <si>
    <t>SS Iyer</t>
  </si>
  <si>
    <t>KL Rahul</t>
  </si>
  <si>
    <t>A Zampa</t>
  </si>
  <si>
    <t>MR Marsh</t>
  </si>
  <si>
    <t>TM Head</t>
  </si>
  <si>
    <t>bowled</t>
  </si>
  <si>
    <t>RA Jadeja</t>
  </si>
  <si>
    <t>SA Yadav</t>
  </si>
  <si>
    <t>Mohammed Shami</t>
  </si>
  <si>
    <t>JJ Bumrah</t>
  </si>
  <si>
    <t>lbw</t>
  </si>
  <si>
    <t>Kuldeep Yadav</t>
  </si>
  <si>
    <t>Mohammed Siraj</t>
  </si>
  <si>
    <t>run out</t>
  </si>
  <si>
    <t>DA Warner</t>
  </si>
  <si>
    <t>SPD Smith</t>
  </si>
  <si>
    <t>M Labuschagne</t>
  </si>
  <si>
    <t>Sum of runs_off_bat</t>
  </si>
  <si>
    <t>Row Labels</t>
  </si>
  <si>
    <t>Grand Total</t>
  </si>
  <si>
    <t>Count of runs_off_bat2</t>
  </si>
  <si>
    <t>(blank)</t>
  </si>
  <si>
    <t>Batter</t>
  </si>
  <si>
    <t>Runs</t>
  </si>
  <si>
    <t>Balls</t>
  </si>
  <si>
    <t>Country</t>
  </si>
  <si>
    <t>AUS</t>
  </si>
  <si>
    <t>IND</t>
  </si>
  <si>
    <t>Team Runs</t>
  </si>
  <si>
    <t>RunsRatio</t>
  </si>
  <si>
    <t>StrikeRate</t>
  </si>
  <si>
    <t>Scaled_Runs</t>
  </si>
  <si>
    <t>Bat_Rating</t>
  </si>
  <si>
    <t>Scaled_SR</t>
  </si>
  <si>
    <t>Sum of extras</t>
  </si>
  <si>
    <t>Count of player_dismissed</t>
  </si>
  <si>
    <t>Bowler</t>
  </si>
  <si>
    <t>Extras</t>
  </si>
  <si>
    <t>Outs</t>
  </si>
  <si>
    <t>Bat_runs</t>
  </si>
  <si>
    <t>Balls_extras</t>
  </si>
  <si>
    <t>TeamWk</t>
  </si>
  <si>
    <t>WkRatio</t>
  </si>
  <si>
    <t>Scaled_Wk</t>
  </si>
  <si>
    <t>Bowl Rating</t>
  </si>
  <si>
    <t>Scaled_Econ</t>
  </si>
  <si>
    <t>Eco</t>
  </si>
  <si>
    <t>Player</t>
  </si>
  <si>
    <t>Bat</t>
  </si>
  <si>
    <t>Bowl</t>
  </si>
  <si>
    <t>Total_Rating</t>
  </si>
  <si>
    <t>Considerations:</t>
  </si>
  <si>
    <t>We didn't factor in context of the match (e.g., match situation, top-order vs. lower-order wickets, scoring against stronger or weaker bowlers) whereas Cricinfo's model can</t>
  </si>
  <si>
    <t xml:space="preserve">Overall: Felt frustrating with the formulas but thoroughly enjoyed working along and will definitely keep practicing </t>
  </si>
  <si>
    <t>Top 5 Players of the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</si>
</sst>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0" xfId="0" applyNumberFormat="1" applyBorder="1"/>
    <xf numFmtId="2" fontId="0" fillId="0" borderId="12" xfId="0" applyNumberFormat="1" applyBorder="1"/>
    <xf numFmtId="2" fontId="0" fillId="0" borderId="15" xfId="0" applyNumberFormat="1" applyBorder="1"/>
    <xf numFmtId="2" fontId="0" fillId="0" borderId="18" xfId="0" applyNumberFormat="1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</xdr:colOff>
      <xdr:row>0</xdr:row>
      <xdr:rowOff>0</xdr:rowOff>
    </xdr:from>
    <xdr:to>
      <xdr:col>16</xdr:col>
      <xdr:colOff>207960</xdr:colOff>
      <xdr:row>1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DE604-B2D2-BC6C-9797-8209EBFE2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0100" y="0"/>
          <a:ext cx="5434010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11</xdr:col>
      <xdr:colOff>306003</xdr:colOff>
      <xdr:row>19</xdr:row>
      <xdr:rowOff>28882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21F08D-E4C3-DFE1-E9D3-5A4A33ED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266825"/>
          <a:ext cx="8621328" cy="220058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zan, Amaan SIPC-PTIY/CCI" refreshedDate="45422.537215509263" createdVersion="8" refreshedVersion="8" minRefreshableVersion="3" recordCount="569" xr:uid="{00000000-000A-0000-FFFF-FFFF0A000000}">
  <cacheSource type="worksheet">
    <worksheetSource ref="A1:V570" sheet="1384439"/>
  </cacheSource>
  <cacheFields count="22">
    <cacheField name="match_id" numFmtId="0">
      <sharedItems containsSemiMixedTypes="0" containsString="0" containsNumber="1" containsInteger="1" minValue="1384439" maxValue="1384439"/>
    </cacheField>
    <cacheField name="season" numFmtId="0">
      <sharedItems/>
    </cacheField>
    <cacheField name="start_date" numFmtId="14">
      <sharedItems containsSemiMixedTypes="0" containsNonDate="0" containsDate="1" containsString="0" minDate="2023-11-19T00:00:00" maxDate="2023-11-20T00:00:00"/>
    </cacheField>
    <cacheField name="venue" numFmtId="0">
      <sharedItems/>
    </cacheField>
    <cacheField name="innings" numFmtId="0">
      <sharedItems containsSemiMixedTypes="0" containsString="0" containsNumber="1" containsInteger="1" minValue="1" maxValue="2"/>
    </cacheField>
    <cacheField name="ball" numFmtId="0">
      <sharedItems containsSemiMixedTypes="0" containsString="0" containsNumber="1" minValue="0.1" maxValue="49.6"/>
    </cacheField>
    <cacheField name="batting_team" numFmtId="0">
      <sharedItems/>
    </cacheField>
    <cacheField name="bowling_team" numFmtId="0">
      <sharedItems/>
    </cacheField>
    <cacheField name="striker" numFmtId="0">
      <sharedItems count="17">
        <s v="RG Sharma"/>
        <s v="Shubman Gill"/>
        <s v="V Kohli"/>
        <s v="SS Iyer"/>
        <s v="KL Rahul"/>
        <s v="RA Jadeja"/>
        <s v="SA Yadav"/>
        <s v="Mohammed Shami"/>
        <s v="JJ Bumrah"/>
        <s v="Kuldeep Yadav"/>
        <s v="Mohammed Siraj"/>
        <s v="DA Warner"/>
        <s v="TM Head"/>
        <s v="MR Marsh"/>
        <s v="SPD Smith"/>
        <s v="M Labuschagne"/>
        <s v="GJ Maxwell"/>
      </sharedItems>
    </cacheField>
    <cacheField name="non_striker" numFmtId="0">
      <sharedItems/>
    </cacheField>
    <cacheField name="bowler" numFmtId="0">
      <sharedItems count="12">
        <s v="MA Starc"/>
        <s v="JR Hazlewood"/>
        <s v="GJ Maxwell"/>
        <s v="PJ Cummins"/>
        <s v="A Zampa"/>
        <s v="MR Marsh"/>
        <s v="TM Head"/>
        <s v="JJ Bumrah"/>
        <s v="Mohammed Shami"/>
        <s v="RA Jadeja"/>
        <s v="Kuldeep Yadav"/>
        <s v="Mohammed Siraj"/>
      </sharedItems>
    </cacheField>
    <cacheField name="runs_off_bat" numFmtId="0">
      <sharedItems containsSemiMixedTypes="0" containsString="0" containsNumber="1" containsInteger="1" minValue="0" maxValue="6"/>
    </cacheField>
    <cacheField name="extras" numFmtId="0">
      <sharedItems containsSemiMixedTypes="0" containsString="0" containsNumber="1" containsInteger="1" minValue="0" maxValue="5" count="6">
        <n v="0"/>
        <n v="1"/>
        <n v="2"/>
        <n v="5"/>
        <n v="3"/>
        <n v="4"/>
      </sharedItems>
    </cacheField>
    <cacheField name="wides" numFmtId="0">
      <sharedItems containsString="0" containsBlank="1" containsNumber="1" containsInteger="1" minValue="1" maxValue="5" count="5">
        <m/>
        <n v="1"/>
        <n v="2"/>
        <n v="5"/>
        <n v="3"/>
      </sharedItems>
    </cacheField>
    <cacheField name="noballs" numFmtId="0">
      <sharedItems containsNonDate="0" containsString="0" containsBlank="1" count="1">
        <m/>
      </sharedItems>
    </cacheField>
    <cacheField name="byes" numFmtId="0">
      <sharedItems containsString="0" containsBlank="1" containsNumber="1" containsInteger="1" minValue="1" maxValue="4"/>
    </cacheField>
    <cacheField name="legbyes" numFmtId="0">
      <sharedItems containsString="0" containsBlank="1" containsNumber="1" containsInteger="1" minValue="1" maxValue="2"/>
    </cacheField>
    <cacheField name="penalty" numFmtId="0">
      <sharedItems containsNonDate="0" containsString="0" containsBlank="1"/>
    </cacheField>
    <cacheField name="wicket_type" numFmtId="0">
      <sharedItems containsBlank="1"/>
    </cacheField>
    <cacheField name="player_dismissed" numFmtId="0">
      <sharedItems containsBlank="1" count="15">
        <m/>
        <s v="Shubman Gill"/>
        <s v="RG Sharma"/>
        <s v="SS Iyer"/>
        <s v="V Kohli"/>
        <s v="RA Jadeja"/>
        <s v="KL Rahul"/>
        <s v="Mohammed Shami"/>
        <s v="JJ Bumrah"/>
        <s v="SA Yadav"/>
        <s v="Kuldeep Yadav"/>
        <s v="DA Warner"/>
        <s v="MR Marsh"/>
        <s v="SPD Smith"/>
        <s v="TM Head"/>
      </sharedItems>
    </cacheField>
    <cacheField name="other_wicket_type" numFmtId="0">
      <sharedItems containsNonDate="0" containsString="0" containsBlank="1"/>
    </cacheField>
    <cacheField name="other_player_dismiss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9">
  <r>
    <n v="1384439"/>
    <s v="2023/24"/>
    <d v="2023-11-19T00:00:00"/>
    <s v="Narendra Modi Stadium, Ahmedabad"/>
    <n v="1"/>
    <n v="0.1"/>
    <s v="India"/>
    <s v="Australia"/>
    <x v="0"/>
    <s v="Shubman Gill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0.2"/>
    <s v="India"/>
    <s v="Australia"/>
    <x v="0"/>
    <s v="Shubman Gill"/>
    <x v="0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0.3"/>
    <s v="India"/>
    <s v="Australia"/>
    <x v="0"/>
    <s v="Shubman Gill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0.4"/>
    <s v="India"/>
    <s v="Australia"/>
    <x v="0"/>
    <s v="Shubman Gill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0.5"/>
    <s v="India"/>
    <s v="Australia"/>
    <x v="0"/>
    <s v="Shubman Gill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0.6"/>
    <s v="India"/>
    <s v="Australia"/>
    <x v="0"/>
    <s v="Shubman Gill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.1000000000000001"/>
    <s v="India"/>
    <s v="Australia"/>
    <x v="0"/>
    <s v="Shubman Gill"/>
    <x v="1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1.2"/>
    <s v="India"/>
    <s v="Australia"/>
    <x v="0"/>
    <s v="Shubman Gill"/>
    <x v="1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1.3"/>
    <s v="India"/>
    <s v="Australia"/>
    <x v="0"/>
    <s v="Shubman Gill"/>
    <x v="1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1.4"/>
    <s v="India"/>
    <s v="Australia"/>
    <x v="0"/>
    <s v="Shubman Gil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.5"/>
    <s v="India"/>
    <s v="Australia"/>
    <x v="0"/>
    <s v="Shubman Gil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.6"/>
    <s v="India"/>
    <s v="Australia"/>
    <x v="0"/>
    <s v="Shubman Gil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.1"/>
    <s v="India"/>
    <s v="Australia"/>
    <x v="1"/>
    <s v="RG Sharma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.2000000000000002"/>
    <s v="India"/>
    <s v="Australia"/>
    <x v="0"/>
    <s v="Shubman Gill"/>
    <x v="0"/>
    <n v="0"/>
    <x v="1"/>
    <x v="1"/>
    <x v="0"/>
    <m/>
    <m/>
    <m/>
    <m/>
    <x v="0"/>
    <m/>
    <m/>
  </r>
  <r>
    <n v="1384439"/>
    <s v="2023/24"/>
    <d v="2023-11-19T00:00:00"/>
    <s v="Narendra Modi Stadium, Ahmedabad"/>
    <n v="1"/>
    <n v="2.2999999999999998"/>
    <s v="India"/>
    <s v="Australia"/>
    <x v="0"/>
    <s v="Shubman Gill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.4"/>
    <s v="India"/>
    <s v="Australia"/>
    <x v="0"/>
    <s v="Shubman Gill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.5"/>
    <s v="India"/>
    <s v="Australia"/>
    <x v="1"/>
    <s v="RG Sharma"/>
    <x v="0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2.6"/>
    <s v="India"/>
    <s v="Australia"/>
    <x v="1"/>
    <s v="RG Sharma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.7"/>
    <s v="India"/>
    <s v="Australia"/>
    <x v="1"/>
    <s v="RG Sharma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.1"/>
    <s v="India"/>
    <s v="Australia"/>
    <x v="0"/>
    <s v="Shubman Gil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.2"/>
    <s v="India"/>
    <s v="Australia"/>
    <x v="0"/>
    <s v="Shubman Gill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.3"/>
    <s v="India"/>
    <s v="Australia"/>
    <x v="1"/>
    <s v="RG Sharma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.4"/>
    <s v="India"/>
    <s v="Australia"/>
    <x v="0"/>
    <s v="Shubman Gil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.5"/>
    <s v="India"/>
    <s v="Australia"/>
    <x v="0"/>
    <s v="Shubman Gill"/>
    <x v="1"/>
    <n v="6"/>
    <x v="0"/>
    <x v="0"/>
    <x v="0"/>
    <m/>
    <m/>
    <m/>
    <m/>
    <x v="0"/>
    <m/>
    <m/>
  </r>
  <r>
    <n v="1384439"/>
    <s v="2023/24"/>
    <d v="2023-11-19T00:00:00"/>
    <s v="Narendra Modi Stadium, Ahmedabad"/>
    <n v="1"/>
    <n v="3.6"/>
    <s v="India"/>
    <s v="Australia"/>
    <x v="0"/>
    <s v="Shubman Gill"/>
    <x v="1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4.0999999999999996"/>
    <s v="India"/>
    <s v="Australia"/>
    <x v="1"/>
    <s v="RG Sharma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.2"/>
    <s v="India"/>
    <s v="Australia"/>
    <x v="1"/>
    <s v="RG Sharma"/>
    <x v="0"/>
    <n v="0"/>
    <x v="0"/>
    <x v="0"/>
    <x v="0"/>
    <m/>
    <m/>
    <m/>
    <s v="caught"/>
    <x v="1"/>
    <m/>
    <m/>
  </r>
  <r>
    <n v="1384439"/>
    <s v="2023/24"/>
    <d v="2023-11-19T00:00:00"/>
    <s v="Narendra Modi Stadium, Ahmedabad"/>
    <n v="1"/>
    <n v="4.3"/>
    <s v="India"/>
    <s v="Australia"/>
    <x v="2"/>
    <s v="RG Sharma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.4000000000000004"/>
    <s v="India"/>
    <s v="Australia"/>
    <x v="2"/>
    <s v="RG Sharma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.5"/>
    <s v="India"/>
    <s v="Australia"/>
    <x v="2"/>
    <s v="RG Sharma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.5999999999999996"/>
    <s v="India"/>
    <s v="Australia"/>
    <x v="0"/>
    <s v="V Kohli"/>
    <x v="0"/>
    <n v="6"/>
    <x v="0"/>
    <x v="0"/>
    <x v="0"/>
    <m/>
    <m/>
    <m/>
    <m/>
    <x v="0"/>
    <m/>
    <m/>
  </r>
  <r>
    <n v="1384439"/>
    <s v="2023/24"/>
    <d v="2023-11-19T00:00:00"/>
    <s v="Narendra Modi Stadium, Ahmedabad"/>
    <n v="1"/>
    <n v="5.0999999999999996"/>
    <s v="India"/>
    <s v="Australia"/>
    <x v="2"/>
    <s v="RG Sharma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5.2"/>
    <s v="India"/>
    <s v="Australia"/>
    <x v="2"/>
    <s v="RG Sharma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5.3"/>
    <s v="India"/>
    <s v="Australia"/>
    <x v="2"/>
    <s v="RG Sharma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5.4"/>
    <s v="India"/>
    <s v="Australia"/>
    <x v="0"/>
    <s v="V Kohli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5.5"/>
    <s v="India"/>
    <s v="Australia"/>
    <x v="2"/>
    <s v="RG Sharma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5.6"/>
    <s v="India"/>
    <s v="Australia"/>
    <x v="2"/>
    <s v="RG Sharma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6.1"/>
    <s v="India"/>
    <s v="Australia"/>
    <x v="2"/>
    <s v="RG Sharma"/>
    <x v="0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6.2"/>
    <s v="India"/>
    <s v="Australia"/>
    <x v="2"/>
    <s v="RG Sharma"/>
    <x v="0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6.3"/>
    <s v="India"/>
    <s v="Australia"/>
    <x v="2"/>
    <s v="RG Sharma"/>
    <x v="0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6.4"/>
    <s v="India"/>
    <s v="Australia"/>
    <x v="2"/>
    <s v="RG Sharma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6.5"/>
    <s v="India"/>
    <s v="Australia"/>
    <x v="2"/>
    <s v="RG Sharma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6.6"/>
    <s v="India"/>
    <s v="Australia"/>
    <x v="0"/>
    <s v="V Kohli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7.1"/>
    <s v="India"/>
    <s v="Australia"/>
    <x v="0"/>
    <s v="V Kohli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7.2"/>
    <s v="India"/>
    <s v="Australia"/>
    <x v="2"/>
    <s v="RG Sharma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7.3"/>
    <s v="India"/>
    <s v="Australia"/>
    <x v="0"/>
    <s v="V Kohli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7.4"/>
    <s v="India"/>
    <s v="Australia"/>
    <x v="2"/>
    <s v="RG Sharma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7.5"/>
    <s v="India"/>
    <s v="Australia"/>
    <x v="2"/>
    <s v="RG Sharma"/>
    <x v="2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7.6"/>
    <s v="India"/>
    <s v="Australia"/>
    <x v="2"/>
    <s v="RG Sharma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8.1"/>
    <s v="India"/>
    <s v="Australia"/>
    <x v="0"/>
    <s v="V Kohl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8.1999999999999993"/>
    <s v="India"/>
    <s v="Australia"/>
    <x v="2"/>
    <s v="RG Sharma"/>
    <x v="3"/>
    <n v="0"/>
    <x v="1"/>
    <x v="0"/>
    <x v="0"/>
    <m/>
    <n v="1"/>
    <m/>
    <m/>
    <x v="0"/>
    <m/>
    <m/>
  </r>
  <r>
    <n v="1384439"/>
    <s v="2023/24"/>
    <d v="2023-11-19T00:00:00"/>
    <s v="Narendra Modi Stadium, Ahmedabad"/>
    <n v="1"/>
    <n v="8.3000000000000007"/>
    <s v="India"/>
    <s v="Australia"/>
    <x v="0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8.4"/>
    <s v="India"/>
    <s v="Australia"/>
    <x v="0"/>
    <s v="V Kohl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8.5"/>
    <s v="India"/>
    <s v="Australia"/>
    <x v="2"/>
    <s v="RG Sharma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8.6"/>
    <s v="India"/>
    <s v="Australia"/>
    <x v="2"/>
    <s v="RG Sharma"/>
    <x v="3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9.1"/>
    <s v="India"/>
    <s v="Australia"/>
    <x v="0"/>
    <s v="V Kohli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9.1999999999999993"/>
    <s v="India"/>
    <s v="Australia"/>
    <x v="0"/>
    <s v="V Kohli"/>
    <x v="2"/>
    <n v="6"/>
    <x v="0"/>
    <x v="0"/>
    <x v="0"/>
    <m/>
    <m/>
    <m/>
    <m/>
    <x v="0"/>
    <m/>
    <m/>
  </r>
  <r>
    <n v="1384439"/>
    <s v="2023/24"/>
    <d v="2023-11-19T00:00:00"/>
    <s v="Narendra Modi Stadium, Ahmedabad"/>
    <n v="1"/>
    <n v="9.3000000000000007"/>
    <s v="India"/>
    <s v="Australia"/>
    <x v="0"/>
    <s v="V Kohli"/>
    <x v="2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9.4"/>
    <s v="India"/>
    <s v="Australia"/>
    <x v="0"/>
    <s v="V Kohli"/>
    <x v="2"/>
    <n v="0"/>
    <x v="0"/>
    <x v="0"/>
    <x v="0"/>
    <m/>
    <m/>
    <m/>
    <s v="caught"/>
    <x v="2"/>
    <m/>
    <m/>
  </r>
  <r>
    <n v="1384439"/>
    <s v="2023/24"/>
    <d v="2023-11-19T00:00:00"/>
    <s v="Narendra Modi Stadium, Ahmedabad"/>
    <n v="1"/>
    <n v="9.5"/>
    <s v="India"/>
    <s v="Australia"/>
    <x v="3"/>
    <s v="V Kohli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9.6"/>
    <s v="India"/>
    <s v="Australia"/>
    <x v="3"/>
    <s v="V Kohli"/>
    <x v="2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10.1"/>
    <s v="India"/>
    <s v="Australia"/>
    <x v="2"/>
    <s v="SS Iyer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0.199999999999999"/>
    <s v="India"/>
    <s v="Australia"/>
    <x v="3"/>
    <s v="V Kohli"/>
    <x v="3"/>
    <n v="0"/>
    <x v="0"/>
    <x v="0"/>
    <x v="0"/>
    <m/>
    <m/>
    <m/>
    <s v="caught"/>
    <x v="3"/>
    <m/>
    <m/>
  </r>
  <r>
    <n v="1384439"/>
    <s v="2023/24"/>
    <d v="2023-11-19T00:00:00"/>
    <s v="Narendra Modi Stadium, Ahmedabad"/>
    <n v="1"/>
    <n v="10.3"/>
    <s v="India"/>
    <s v="Australia"/>
    <x v="4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0.4"/>
    <s v="India"/>
    <s v="Australia"/>
    <x v="4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0.5"/>
    <s v="India"/>
    <s v="Australia"/>
    <x v="4"/>
    <s v="V Kohl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0.6"/>
    <s v="India"/>
    <s v="Australia"/>
    <x v="2"/>
    <s v="KL Rahul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1.1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1.2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1.3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1.4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1.5"/>
    <s v="India"/>
    <s v="Australia"/>
    <x v="4"/>
    <s v="V Kohli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1.6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2.1"/>
    <s v="India"/>
    <s v="Australia"/>
    <x v="4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2.2"/>
    <s v="India"/>
    <s v="Australia"/>
    <x v="4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2.3"/>
    <s v="India"/>
    <s v="Australia"/>
    <x v="4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2.4"/>
    <s v="India"/>
    <s v="Australia"/>
    <x v="4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2.5"/>
    <s v="India"/>
    <s v="Australia"/>
    <x v="4"/>
    <s v="V Kohl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2.6"/>
    <s v="India"/>
    <s v="Australia"/>
    <x v="2"/>
    <s v="KL Rahul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3.1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3.2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3.3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3.4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3.5"/>
    <s v="India"/>
    <s v="Australia"/>
    <x v="2"/>
    <s v="KL Rahul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3.6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4.1"/>
    <s v="India"/>
    <s v="Australia"/>
    <x v="2"/>
    <s v="KL Rahul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4.2"/>
    <s v="India"/>
    <s v="Australia"/>
    <x v="4"/>
    <s v="V Kohl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4.3"/>
    <s v="India"/>
    <s v="Australia"/>
    <x v="2"/>
    <s v="KL Rahul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4.4"/>
    <s v="India"/>
    <s v="Australia"/>
    <x v="4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4.5"/>
    <s v="India"/>
    <s v="Australia"/>
    <x v="4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4.6"/>
    <s v="India"/>
    <s v="Australia"/>
    <x v="4"/>
    <s v="V Kohl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5.1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5.2"/>
    <s v="India"/>
    <s v="Australia"/>
    <x v="4"/>
    <s v="V Kohli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5.3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5.4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5.5"/>
    <s v="India"/>
    <s v="Australia"/>
    <x v="4"/>
    <s v="V Kohli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5.6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6.100000000000001"/>
    <s v="India"/>
    <s v="Australia"/>
    <x v="4"/>
    <s v="V Kohl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6.2"/>
    <s v="India"/>
    <s v="Australia"/>
    <x v="2"/>
    <s v="KL Rahul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6.3"/>
    <s v="India"/>
    <s v="Australia"/>
    <x v="2"/>
    <s v="KL Rahul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6.399999999999999"/>
    <s v="India"/>
    <s v="Australia"/>
    <x v="4"/>
    <s v="V Kohl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6.5"/>
    <s v="India"/>
    <s v="Australia"/>
    <x v="2"/>
    <s v="KL Rahul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6.600000000000001"/>
    <s v="India"/>
    <s v="Australia"/>
    <x v="2"/>
    <s v="KL Rahul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7.100000000000001"/>
    <s v="India"/>
    <s v="Australia"/>
    <x v="4"/>
    <s v="V Kohli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7.2"/>
    <s v="India"/>
    <s v="Australia"/>
    <x v="4"/>
    <s v="V Kohli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7.3"/>
    <s v="India"/>
    <s v="Australia"/>
    <x v="4"/>
    <s v="V Kohli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7.399999999999999"/>
    <s v="India"/>
    <s v="Australia"/>
    <x v="4"/>
    <s v="V Kohli"/>
    <x v="2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17.5"/>
    <s v="India"/>
    <s v="Australia"/>
    <x v="4"/>
    <s v="V Kohli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7.600000000000001"/>
    <s v="India"/>
    <s v="Australia"/>
    <x v="4"/>
    <s v="V Kohli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8.100000000000001"/>
    <s v="India"/>
    <s v="Australia"/>
    <x v="4"/>
    <s v="V Kohli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8.2"/>
    <s v="India"/>
    <s v="Australia"/>
    <x v="2"/>
    <s v="KL Rahul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8.3"/>
    <s v="India"/>
    <s v="Australia"/>
    <x v="4"/>
    <s v="V Kohli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8.399999999999999"/>
    <s v="India"/>
    <s v="Australia"/>
    <x v="2"/>
    <s v="KL Rahul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8.5"/>
    <s v="India"/>
    <s v="Australia"/>
    <x v="4"/>
    <s v="V Kohli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8.600000000000001"/>
    <s v="India"/>
    <s v="Australia"/>
    <x v="2"/>
    <s v="KL Rahul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9.100000000000001"/>
    <s v="India"/>
    <s v="Australia"/>
    <x v="2"/>
    <s v="KL Rahul"/>
    <x v="5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9.2"/>
    <s v="India"/>
    <s v="Australia"/>
    <x v="4"/>
    <s v="V Kohli"/>
    <x v="5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9.3"/>
    <s v="India"/>
    <s v="Australia"/>
    <x v="4"/>
    <s v="V Kohli"/>
    <x v="5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9.399999999999999"/>
    <s v="India"/>
    <s v="Australia"/>
    <x v="4"/>
    <s v="V Kohli"/>
    <x v="5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19.5"/>
    <s v="India"/>
    <s v="Australia"/>
    <x v="4"/>
    <s v="V Kohli"/>
    <x v="5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19.600000000000001"/>
    <s v="India"/>
    <s v="Australia"/>
    <x v="2"/>
    <s v="KL Rahul"/>
    <x v="5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0.100000000000001"/>
    <s v="India"/>
    <s v="Australia"/>
    <x v="4"/>
    <s v="V Kohli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0.2"/>
    <s v="India"/>
    <s v="Australia"/>
    <x v="4"/>
    <s v="V Kohli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0.3"/>
    <s v="India"/>
    <s v="Australia"/>
    <x v="2"/>
    <s v="KL Rahul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0.399999999999999"/>
    <s v="India"/>
    <s v="Australia"/>
    <x v="4"/>
    <s v="V Kohli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0.5"/>
    <s v="India"/>
    <s v="Australia"/>
    <x v="2"/>
    <s v="KL Rahul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0.6"/>
    <s v="India"/>
    <s v="Australia"/>
    <x v="4"/>
    <s v="V Kohli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1.1"/>
    <s v="India"/>
    <s v="Australia"/>
    <x v="2"/>
    <s v="KL Rahul"/>
    <x v="6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1.2"/>
    <s v="India"/>
    <s v="Australia"/>
    <x v="4"/>
    <s v="V Kohli"/>
    <x v="6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1.3"/>
    <s v="India"/>
    <s v="Australia"/>
    <x v="4"/>
    <s v="V Kohli"/>
    <x v="6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1.4"/>
    <s v="India"/>
    <s v="Australia"/>
    <x v="4"/>
    <s v="V Kohli"/>
    <x v="6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1.5"/>
    <s v="India"/>
    <s v="Australia"/>
    <x v="4"/>
    <s v="V Kohli"/>
    <x v="6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1.6"/>
    <s v="India"/>
    <s v="Australia"/>
    <x v="2"/>
    <s v="KL Rahul"/>
    <x v="6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2.1"/>
    <s v="India"/>
    <s v="Australia"/>
    <x v="4"/>
    <s v="V Kohli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2.2"/>
    <s v="India"/>
    <s v="Australia"/>
    <x v="4"/>
    <s v="V Kohli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2.3"/>
    <s v="India"/>
    <s v="Australia"/>
    <x v="4"/>
    <s v="V Kohli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2.4"/>
    <s v="India"/>
    <s v="Australia"/>
    <x v="4"/>
    <s v="V Kohli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2.5"/>
    <s v="India"/>
    <s v="Australia"/>
    <x v="2"/>
    <s v="KL Rahul"/>
    <x v="0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22.6"/>
    <s v="India"/>
    <s v="Australia"/>
    <x v="2"/>
    <s v="KL Rahul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3.1"/>
    <s v="India"/>
    <s v="Australia"/>
    <x v="2"/>
    <s v="KL Rahul"/>
    <x v="5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3.2"/>
    <s v="India"/>
    <s v="Australia"/>
    <x v="2"/>
    <s v="KL Rahul"/>
    <x v="5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3.3"/>
    <s v="India"/>
    <s v="Australia"/>
    <x v="4"/>
    <s v="V Kohli"/>
    <x v="5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3.4"/>
    <s v="India"/>
    <s v="Australia"/>
    <x v="4"/>
    <s v="V Kohli"/>
    <x v="5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3.5"/>
    <s v="India"/>
    <s v="Australia"/>
    <x v="2"/>
    <s v="KL Rahul"/>
    <x v="5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3.6"/>
    <s v="India"/>
    <s v="Australia"/>
    <x v="4"/>
    <s v="V Kohli"/>
    <x v="5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4.1"/>
    <s v="India"/>
    <s v="Australia"/>
    <x v="2"/>
    <s v="KL Rahul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4.2"/>
    <s v="India"/>
    <s v="Australia"/>
    <x v="2"/>
    <s v="KL Rahul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4.3"/>
    <s v="India"/>
    <s v="Australia"/>
    <x v="4"/>
    <s v="V Kohli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4.4"/>
    <s v="India"/>
    <s v="Australia"/>
    <x v="4"/>
    <s v="V Kohli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4.5"/>
    <s v="India"/>
    <s v="Australia"/>
    <x v="2"/>
    <s v="KL Rahul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4.6"/>
    <s v="India"/>
    <s v="Australia"/>
    <x v="2"/>
    <s v="KL Rahul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5.1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5.2"/>
    <s v="India"/>
    <s v="Australia"/>
    <x v="4"/>
    <s v="V Kohli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5.3"/>
    <s v="India"/>
    <s v="Australia"/>
    <x v="4"/>
    <s v="V Kohli"/>
    <x v="4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25.4"/>
    <s v="India"/>
    <s v="Australia"/>
    <x v="4"/>
    <s v="V Kohli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5.5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5.6"/>
    <s v="India"/>
    <s v="Australia"/>
    <x v="2"/>
    <s v="KL Rahul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6.1"/>
    <s v="India"/>
    <s v="Australia"/>
    <x v="4"/>
    <s v="V Kohli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6.2"/>
    <s v="India"/>
    <s v="Australia"/>
    <x v="4"/>
    <s v="V Kohli"/>
    <x v="2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26.3"/>
    <s v="India"/>
    <s v="Australia"/>
    <x v="4"/>
    <s v="V Kohli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6.4"/>
    <s v="India"/>
    <s v="Australia"/>
    <x v="4"/>
    <s v="V Kohli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6.5"/>
    <s v="India"/>
    <s v="Australia"/>
    <x v="2"/>
    <s v="KL Rahul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6.6"/>
    <s v="India"/>
    <s v="Australia"/>
    <x v="4"/>
    <s v="V Kohli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7.1"/>
    <s v="India"/>
    <s v="Australia"/>
    <x v="4"/>
    <s v="V Kohli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7.2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7.3"/>
    <s v="India"/>
    <s v="Australia"/>
    <x v="2"/>
    <s v="KL Rahul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7.4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7.5"/>
    <s v="India"/>
    <s v="Australia"/>
    <x v="4"/>
    <s v="V Kohli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7.6"/>
    <s v="India"/>
    <s v="Australia"/>
    <x v="2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8.1"/>
    <s v="India"/>
    <s v="Australia"/>
    <x v="2"/>
    <s v="KL Rahul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8.2"/>
    <s v="India"/>
    <s v="Australia"/>
    <x v="4"/>
    <s v="V Kohl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8.3"/>
    <s v="India"/>
    <s v="Australia"/>
    <x v="2"/>
    <s v="KL Rahul"/>
    <x v="3"/>
    <n v="0"/>
    <x v="0"/>
    <x v="0"/>
    <x v="0"/>
    <m/>
    <m/>
    <m/>
    <s v="bowled"/>
    <x v="4"/>
    <m/>
    <m/>
  </r>
  <r>
    <n v="1384439"/>
    <s v="2023/24"/>
    <d v="2023-11-19T00:00:00"/>
    <s v="Narendra Modi Stadium, Ahmedabad"/>
    <n v="1"/>
    <n v="28.4"/>
    <s v="India"/>
    <s v="Australia"/>
    <x v="5"/>
    <s v="KL Rahul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8.5"/>
    <s v="India"/>
    <s v="Australia"/>
    <x v="5"/>
    <s v="KL Rahul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8.6"/>
    <s v="India"/>
    <s v="Australia"/>
    <x v="5"/>
    <s v="KL Rahul"/>
    <x v="3"/>
    <n v="0"/>
    <x v="1"/>
    <x v="1"/>
    <x v="0"/>
    <m/>
    <m/>
    <m/>
    <m/>
    <x v="0"/>
    <m/>
    <m/>
  </r>
  <r>
    <n v="1384439"/>
    <s v="2023/24"/>
    <d v="2023-11-19T00:00:00"/>
    <s v="Narendra Modi Stadium, Ahmedabad"/>
    <n v="1"/>
    <n v="28.7"/>
    <s v="India"/>
    <s v="Australia"/>
    <x v="5"/>
    <s v="KL Rahul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9.1"/>
    <s v="India"/>
    <s v="Australia"/>
    <x v="4"/>
    <s v="RA Jadeja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9.2"/>
    <s v="India"/>
    <s v="Australia"/>
    <x v="5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9.3"/>
    <s v="India"/>
    <s v="Australia"/>
    <x v="4"/>
    <s v="RA Jadeja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9.4"/>
    <s v="India"/>
    <s v="Australia"/>
    <x v="4"/>
    <s v="RA Jadeja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29.5"/>
    <s v="India"/>
    <s v="Australia"/>
    <x v="4"/>
    <s v="RA Jadeja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29.6"/>
    <s v="India"/>
    <s v="Australia"/>
    <x v="5"/>
    <s v="KL Rahul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0.1"/>
    <s v="India"/>
    <s v="Australia"/>
    <x v="4"/>
    <s v="RA Jadeja"/>
    <x v="3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30.2"/>
    <s v="India"/>
    <s v="Australia"/>
    <x v="4"/>
    <s v="RA Jadeja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0.3"/>
    <s v="India"/>
    <s v="Australia"/>
    <x v="5"/>
    <s v="KL Rahul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0.4"/>
    <s v="India"/>
    <s v="Australia"/>
    <x v="5"/>
    <s v="KL Rahul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0.5"/>
    <s v="India"/>
    <s v="Australia"/>
    <x v="4"/>
    <s v="RA Jadeja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0.6"/>
    <s v="India"/>
    <s v="Australia"/>
    <x v="5"/>
    <s v="KL Rahul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1.1"/>
    <s v="India"/>
    <s v="Australia"/>
    <x v="5"/>
    <s v="KL Rahul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1.2"/>
    <s v="India"/>
    <s v="Australia"/>
    <x v="5"/>
    <s v="KL Rahul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1.3"/>
    <s v="India"/>
    <s v="Australia"/>
    <x v="5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1.4"/>
    <s v="India"/>
    <s v="Australia"/>
    <x v="4"/>
    <s v="RA Jadeja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1.5"/>
    <s v="India"/>
    <s v="Australia"/>
    <x v="5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1.6"/>
    <s v="India"/>
    <s v="Australia"/>
    <x v="4"/>
    <s v="RA Jadeja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2.1"/>
    <s v="India"/>
    <s v="Australia"/>
    <x v="4"/>
    <s v="RA Jadeja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2.200000000000003"/>
    <s v="India"/>
    <s v="Australia"/>
    <x v="4"/>
    <s v="RA Jadeja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2.299999999999997"/>
    <s v="India"/>
    <s v="Australia"/>
    <x v="4"/>
    <s v="RA Jadeja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2.4"/>
    <s v="India"/>
    <s v="Australia"/>
    <x v="5"/>
    <s v="KL Rahul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2.5"/>
    <s v="India"/>
    <s v="Australia"/>
    <x v="4"/>
    <s v="RA Jadeja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2.6"/>
    <s v="India"/>
    <s v="Australia"/>
    <x v="5"/>
    <s v="KL Rahul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3.1"/>
    <s v="India"/>
    <s v="Australia"/>
    <x v="4"/>
    <s v="RA Jadeja"/>
    <x v="6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3.200000000000003"/>
    <s v="India"/>
    <s v="Australia"/>
    <x v="5"/>
    <s v="KL Rahul"/>
    <x v="6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3.299999999999997"/>
    <s v="India"/>
    <s v="Australia"/>
    <x v="5"/>
    <s v="KL Rahul"/>
    <x v="6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3.4"/>
    <s v="India"/>
    <s v="Australia"/>
    <x v="4"/>
    <s v="RA Jadeja"/>
    <x v="6"/>
    <n v="0"/>
    <x v="2"/>
    <x v="0"/>
    <x v="0"/>
    <m/>
    <n v="2"/>
    <m/>
    <m/>
    <x v="0"/>
    <m/>
    <m/>
  </r>
  <r>
    <n v="1384439"/>
    <s v="2023/24"/>
    <d v="2023-11-19T00:00:00"/>
    <s v="Narendra Modi Stadium, Ahmedabad"/>
    <n v="1"/>
    <n v="33.5"/>
    <s v="India"/>
    <s v="Australia"/>
    <x v="4"/>
    <s v="RA Jadeja"/>
    <x v="6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3.6"/>
    <s v="India"/>
    <s v="Australia"/>
    <x v="4"/>
    <s v="RA Jadeja"/>
    <x v="6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4.1"/>
    <s v="India"/>
    <s v="Australia"/>
    <x v="5"/>
    <s v="KL Rahul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4.200000000000003"/>
    <s v="India"/>
    <s v="Australia"/>
    <x v="5"/>
    <s v="KL Rahul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4.299999999999997"/>
    <s v="India"/>
    <s v="Australia"/>
    <x v="4"/>
    <s v="RA Jadeja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4.4"/>
    <s v="India"/>
    <s v="Australia"/>
    <x v="5"/>
    <s v="KL Rahul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4.5"/>
    <s v="India"/>
    <s v="Australia"/>
    <x v="4"/>
    <s v="RA Jadeja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4.6"/>
    <s v="India"/>
    <s v="Australia"/>
    <x v="5"/>
    <s v="KL Rahul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5.1"/>
    <s v="India"/>
    <s v="Australia"/>
    <x v="4"/>
    <s v="RA Jadeja"/>
    <x v="1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35.200000000000003"/>
    <s v="India"/>
    <s v="Australia"/>
    <x v="4"/>
    <s v="RA Jadeja"/>
    <x v="1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35.299999999999997"/>
    <s v="India"/>
    <s v="Australia"/>
    <x v="4"/>
    <s v="RA Jadeja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5.4"/>
    <s v="India"/>
    <s v="Australia"/>
    <x v="5"/>
    <s v="KL Rahu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5.5"/>
    <s v="India"/>
    <s v="Australia"/>
    <x v="5"/>
    <s v="KL Rahul"/>
    <x v="1"/>
    <n v="0"/>
    <x v="0"/>
    <x v="0"/>
    <x v="0"/>
    <m/>
    <m/>
    <m/>
    <s v="caught"/>
    <x v="5"/>
    <m/>
    <m/>
  </r>
  <r>
    <n v="1384439"/>
    <s v="2023/24"/>
    <d v="2023-11-19T00:00:00"/>
    <s v="Narendra Modi Stadium, Ahmedabad"/>
    <n v="1"/>
    <n v="35.6"/>
    <s v="India"/>
    <s v="Australia"/>
    <x v="6"/>
    <s v="KL Rahu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6.1"/>
    <s v="India"/>
    <s v="Australia"/>
    <x v="4"/>
    <s v="SA Yadav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6.200000000000003"/>
    <s v="India"/>
    <s v="Australia"/>
    <x v="4"/>
    <s v="SA Yadav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6.299999999999997"/>
    <s v="India"/>
    <s v="Australia"/>
    <x v="4"/>
    <s v="SA Yadav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6.4"/>
    <s v="India"/>
    <s v="Australia"/>
    <x v="4"/>
    <s v="SA Yadav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6.5"/>
    <s v="India"/>
    <s v="Australia"/>
    <x v="4"/>
    <s v="SA Yadav"/>
    <x v="2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6.6"/>
    <s v="India"/>
    <s v="Australia"/>
    <x v="6"/>
    <s v="KL Rahul"/>
    <x v="2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7.1"/>
    <s v="India"/>
    <s v="Australia"/>
    <x v="4"/>
    <s v="SA Yadav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7.200000000000003"/>
    <s v="India"/>
    <s v="Australia"/>
    <x v="6"/>
    <s v="KL Rahu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7.299999999999997"/>
    <s v="India"/>
    <s v="Australia"/>
    <x v="6"/>
    <s v="KL Rahu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7.4"/>
    <s v="India"/>
    <s v="Australia"/>
    <x v="6"/>
    <s v="KL Rahul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7.5"/>
    <s v="India"/>
    <s v="Australia"/>
    <x v="4"/>
    <s v="SA Yadav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7.6"/>
    <s v="India"/>
    <s v="Australia"/>
    <x v="6"/>
    <s v="KL Rahu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8.1"/>
    <s v="India"/>
    <s v="Australia"/>
    <x v="4"/>
    <s v="SA Yadav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8.200000000000003"/>
    <s v="India"/>
    <s v="Australia"/>
    <x v="6"/>
    <s v="KL Rahul"/>
    <x v="4"/>
    <n v="0"/>
    <x v="2"/>
    <x v="2"/>
    <x v="0"/>
    <m/>
    <m/>
    <m/>
    <m/>
    <x v="0"/>
    <m/>
    <m/>
  </r>
  <r>
    <n v="1384439"/>
    <s v="2023/24"/>
    <d v="2023-11-19T00:00:00"/>
    <s v="Narendra Modi Stadium, Ahmedabad"/>
    <n v="1"/>
    <n v="38.299999999999997"/>
    <s v="India"/>
    <s v="Australia"/>
    <x v="4"/>
    <s v="SA Yadav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8.4"/>
    <s v="India"/>
    <s v="Australia"/>
    <x v="6"/>
    <s v="KL Rahul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8.5"/>
    <s v="India"/>
    <s v="Australia"/>
    <x v="6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8.6"/>
    <s v="India"/>
    <s v="Australia"/>
    <x v="4"/>
    <s v="SA Yadav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8.700000000000003"/>
    <s v="India"/>
    <s v="Australia"/>
    <x v="6"/>
    <s v="KL Rahul"/>
    <x v="4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39.1"/>
    <s v="India"/>
    <s v="Australia"/>
    <x v="4"/>
    <s v="SA Yadav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9.200000000000003"/>
    <s v="India"/>
    <s v="Australia"/>
    <x v="6"/>
    <s v="KL Rahul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39.299999999999997"/>
    <s v="India"/>
    <s v="Australia"/>
    <x v="6"/>
    <s v="KL Rahul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9.4"/>
    <s v="India"/>
    <s v="Australia"/>
    <x v="4"/>
    <s v="SA Yadav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9.5"/>
    <s v="India"/>
    <s v="Australia"/>
    <x v="6"/>
    <s v="KL Rahul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39.6"/>
    <s v="India"/>
    <s v="Australia"/>
    <x v="4"/>
    <s v="SA Yadav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0.1"/>
    <s v="India"/>
    <s v="Australia"/>
    <x v="4"/>
    <s v="SA Yadav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0.200000000000003"/>
    <s v="India"/>
    <s v="Australia"/>
    <x v="4"/>
    <s v="SA Yadav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0.299999999999997"/>
    <s v="India"/>
    <s v="Australia"/>
    <x v="6"/>
    <s v="KL Rahul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0.4"/>
    <s v="India"/>
    <s v="Australia"/>
    <x v="4"/>
    <s v="SA Yadav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0.5"/>
    <s v="India"/>
    <s v="Australia"/>
    <x v="4"/>
    <s v="SA Yadav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0.6"/>
    <s v="India"/>
    <s v="Australia"/>
    <x v="6"/>
    <s v="KL Rahul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1.1"/>
    <s v="India"/>
    <s v="Australia"/>
    <x v="4"/>
    <s v="SA Yadav"/>
    <x v="0"/>
    <n v="0"/>
    <x v="2"/>
    <x v="2"/>
    <x v="0"/>
    <m/>
    <m/>
    <m/>
    <m/>
    <x v="0"/>
    <m/>
    <m/>
  </r>
  <r>
    <n v="1384439"/>
    <s v="2023/24"/>
    <d v="2023-11-19T00:00:00"/>
    <s v="Narendra Modi Stadium, Ahmedabad"/>
    <n v="1"/>
    <n v="41.2"/>
    <s v="India"/>
    <s v="Australia"/>
    <x v="6"/>
    <s v="KL Rahul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1.3"/>
    <s v="India"/>
    <s v="Australia"/>
    <x v="6"/>
    <s v="KL Rahul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1.4"/>
    <s v="India"/>
    <s v="Australia"/>
    <x v="4"/>
    <s v="SA Yadav"/>
    <x v="0"/>
    <n v="0"/>
    <x v="0"/>
    <x v="0"/>
    <x v="0"/>
    <m/>
    <m/>
    <m/>
    <s v="caught"/>
    <x v="6"/>
    <m/>
    <m/>
  </r>
  <r>
    <n v="1384439"/>
    <s v="2023/24"/>
    <d v="2023-11-19T00:00:00"/>
    <s v="Narendra Modi Stadium, Ahmedabad"/>
    <n v="1"/>
    <n v="41.5"/>
    <s v="India"/>
    <s v="Australia"/>
    <x v="7"/>
    <s v="SA Yadav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1.6"/>
    <s v="India"/>
    <s v="Australia"/>
    <x v="7"/>
    <s v="SA Yadav"/>
    <x v="0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41.7"/>
    <s v="India"/>
    <s v="Australia"/>
    <x v="7"/>
    <s v="SA Yadav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2.1"/>
    <s v="India"/>
    <s v="Australia"/>
    <x v="6"/>
    <s v="Mohammed Sham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2.2"/>
    <s v="India"/>
    <s v="Australia"/>
    <x v="7"/>
    <s v="SA Yadav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2.3"/>
    <s v="India"/>
    <s v="Australia"/>
    <x v="7"/>
    <s v="SA Yadav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2.4"/>
    <s v="India"/>
    <s v="Australia"/>
    <x v="6"/>
    <s v="Mohammed Shami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2.5"/>
    <s v="India"/>
    <s v="Australia"/>
    <x v="6"/>
    <s v="Mohammed Shami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2.6"/>
    <s v="India"/>
    <s v="Australia"/>
    <x v="7"/>
    <s v="SA Yadav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3.1"/>
    <s v="India"/>
    <s v="Australia"/>
    <x v="7"/>
    <s v="SA Yadav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3.2"/>
    <s v="India"/>
    <s v="Australia"/>
    <x v="7"/>
    <s v="SA Yadav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3.3"/>
    <s v="India"/>
    <s v="Australia"/>
    <x v="7"/>
    <s v="SA Yadav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3.4"/>
    <s v="India"/>
    <s v="Australia"/>
    <x v="7"/>
    <s v="SA Yadav"/>
    <x v="0"/>
    <n v="0"/>
    <x v="0"/>
    <x v="0"/>
    <x v="0"/>
    <m/>
    <m/>
    <m/>
    <s v="caught"/>
    <x v="7"/>
    <m/>
    <m/>
  </r>
  <r>
    <n v="1384439"/>
    <s v="2023/24"/>
    <d v="2023-11-19T00:00:00"/>
    <s v="Narendra Modi Stadium, Ahmedabad"/>
    <n v="1"/>
    <n v="43.5"/>
    <s v="India"/>
    <s v="Australia"/>
    <x v="8"/>
    <s v="SA Yadav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3.6"/>
    <s v="India"/>
    <s v="Australia"/>
    <x v="6"/>
    <s v="JJ Bumrah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4.1"/>
    <s v="India"/>
    <s v="Australia"/>
    <x v="6"/>
    <s v="JJ Bumrah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4.2"/>
    <s v="India"/>
    <s v="Australia"/>
    <x v="6"/>
    <s v="JJ Bumrah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4.3"/>
    <s v="India"/>
    <s v="Australia"/>
    <x v="6"/>
    <s v="JJ Bumrah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4.4"/>
    <s v="India"/>
    <s v="Australia"/>
    <x v="8"/>
    <s v="SA Yadav"/>
    <x v="4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4.5"/>
    <s v="India"/>
    <s v="Australia"/>
    <x v="8"/>
    <s v="SA Yadav"/>
    <x v="4"/>
    <n v="0"/>
    <x v="0"/>
    <x v="0"/>
    <x v="0"/>
    <m/>
    <m/>
    <m/>
    <s v="lbw"/>
    <x v="8"/>
    <m/>
    <m/>
  </r>
  <r>
    <n v="1384439"/>
    <s v="2023/24"/>
    <d v="2023-11-19T00:00:00"/>
    <s v="Narendra Modi Stadium, Ahmedabad"/>
    <n v="1"/>
    <n v="44.6"/>
    <s v="India"/>
    <s v="Australia"/>
    <x v="9"/>
    <s v="SA Yadav"/>
    <x v="4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5.1"/>
    <s v="India"/>
    <s v="Australia"/>
    <x v="9"/>
    <s v="SA Yadav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5.2"/>
    <s v="India"/>
    <s v="Australia"/>
    <x v="6"/>
    <s v="Kuldeep Yadav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5.3"/>
    <s v="India"/>
    <s v="Australia"/>
    <x v="9"/>
    <s v="SA Yadav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5.4"/>
    <s v="India"/>
    <s v="Australia"/>
    <x v="9"/>
    <s v="SA Yadav"/>
    <x v="0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5.5"/>
    <s v="India"/>
    <s v="Australia"/>
    <x v="9"/>
    <s v="SA Yadav"/>
    <x v="0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45.6"/>
    <s v="India"/>
    <s v="Australia"/>
    <x v="9"/>
    <s v="SA Yadav"/>
    <x v="0"/>
    <n v="0"/>
    <x v="1"/>
    <x v="1"/>
    <x v="0"/>
    <m/>
    <m/>
    <m/>
    <m/>
    <x v="0"/>
    <m/>
    <m/>
  </r>
  <r>
    <n v="1384439"/>
    <s v="2023/24"/>
    <d v="2023-11-19T00:00:00"/>
    <s v="Narendra Modi Stadium, Ahmedabad"/>
    <n v="1"/>
    <n v="45.7"/>
    <s v="India"/>
    <s v="Australia"/>
    <x v="9"/>
    <s v="SA Yadav"/>
    <x v="0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6.1"/>
    <s v="India"/>
    <s v="Australia"/>
    <x v="9"/>
    <s v="SA Yadav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6.2"/>
    <s v="India"/>
    <s v="Australia"/>
    <x v="9"/>
    <s v="SA Yadav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6.3"/>
    <s v="India"/>
    <s v="Australia"/>
    <x v="6"/>
    <s v="Kuldeep Yadav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6.4"/>
    <s v="India"/>
    <s v="Australia"/>
    <x v="9"/>
    <s v="SA Yadav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6.5"/>
    <s v="India"/>
    <s v="Australia"/>
    <x v="9"/>
    <s v="SA Yadav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6.6"/>
    <s v="India"/>
    <s v="Australia"/>
    <x v="9"/>
    <s v="SA Yadav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7.1"/>
    <s v="India"/>
    <s v="Australia"/>
    <x v="6"/>
    <s v="Kuldeep Yadav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7.2"/>
    <s v="India"/>
    <s v="Australia"/>
    <x v="6"/>
    <s v="Kuldeep Yadav"/>
    <x v="1"/>
    <n v="0"/>
    <x v="1"/>
    <x v="1"/>
    <x v="0"/>
    <m/>
    <m/>
    <m/>
    <m/>
    <x v="0"/>
    <m/>
    <m/>
  </r>
  <r>
    <n v="1384439"/>
    <s v="2023/24"/>
    <d v="2023-11-19T00:00:00"/>
    <s v="Narendra Modi Stadium, Ahmedabad"/>
    <n v="1"/>
    <n v="47.3"/>
    <s v="India"/>
    <s v="Australia"/>
    <x v="6"/>
    <s v="Kuldeep Yadav"/>
    <x v="1"/>
    <n v="2"/>
    <x v="0"/>
    <x v="0"/>
    <x v="0"/>
    <m/>
    <m/>
    <m/>
    <m/>
    <x v="0"/>
    <m/>
    <m/>
  </r>
  <r>
    <n v="1384439"/>
    <s v="2023/24"/>
    <d v="2023-11-19T00:00:00"/>
    <s v="Narendra Modi Stadium, Ahmedabad"/>
    <n v="1"/>
    <n v="47.4"/>
    <s v="India"/>
    <s v="Australia"/>
    <x v="6"/>
    <s v="Kuldeep Yadav"/>
    <x v="1"/>
    <n v="0"/>
    <x v="0"/>
    <x v="0"/>
    <x v="0"/>
    <m/>
    <m/>
    <m/>
    <s v="caught"/>
    <x v="9"/>
    <m/>
    <m/>
  </r>
  <r>
    <n v="1384439"/>
    <s v="2023/24"/>
    <d v="2023-11-19T00:00:00"/>
    <s v="Narendra Modi Stadium, Ahmedabad"/>
    <n v="1"/>
    <n v="47.5"/>
    <s v="India"/>
    <s v="Australia"/>
    <x v="10"/>
    <s v="Kuldeep Yadav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7.6"/>
    <s v="India"/>
    <s v="Australia"/>
    <x v="9"/>
    <s v="Mohammed Siraj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7.7"/>
    <s v="India"/>
    <s v="Australia"/>
    <x v="9"/>
    <s v="Mohammed Siraj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8.1"/>
    <s v="India"/>
    <s v="Australia"/>
    <x v="10"/>
    <s v="Kuldeep Yadav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8.2"/>
    <s v="India"/>
    <s v="Australia"/>
    <x v="10"/>
    <s v="Kuldeep Yadav"/>
    <x v="3"/>
    <n v="0"/>
    <x v="1"/>
    <x v="1"/>
    <x v="0"/>
    <m/>
    <m/>
    <m/>
    <m/>
    <x v="0"/>
    <m/>
    <m/>
  </r>
  <r>
    <n v="1384439"/>
    <s v="2023/24"/>
    <d v="2023-11-19T00:00:00"/>
    <s v="Narendra Modi Stadium, Ahmedabad"/>
    <n v="1"/>
    <n v="48.3"/>
    <s v="India"/>
    <s v="Australia"/>
    <x v="10"/>
    <s v="Kuldeep Yadav"/>
    <x v="3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8.4"/>
    <s v="India"/>
    <s v="Australia"/>
    <x v="10"/>
    <s v="Kuldeep Yadav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8.5"/>
    <s v="India"/>
    <s v="Australia"/>
    <x v="9"/>
    <s v="Mohammed Siraj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8.6"/>
    <s v="India"/>
    <s v="Australia"/>
    <x v="10"/>
    <s v="Kuldeep Yadav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8.7"/>
    <s v="India"/>
    <s v="Australia"/>
    <x v="9"/>
    <s v="Mohammed Siraj"/>
    <x v="3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9.1"/>
    <s v="India"/>
    <s v="Australia"/>
    <x v="9"/>
    <s v="Mohammed Siraj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9.2"/>
    <s v="India"/>
    <s v="Australia"/>
    <x v="10"/>
    <s v="Kuldeep Yadav"/>
    <x v="1"/>
    <n v="4"/>
    <x v="0"/>
    <x v="0"/>
    <x v="0"/>
    <m/>
    <m/>
    <m/>
    <m/>
    <x v="0"/>
    <m/>
    <m/>
  </r>
  <r>
    <n v="1384439"/>
    <s v="2023/24"/>
    <d v="2023-11-19T00:00:00"/>
    <s v="Narendra Modi Stadium, Ahmedabad"/>
    <n v="1"/>
    <n v="49.3"/>
    <s v="India"/>
    <s v="Australia"/>
    <x v="10"/>
    <s v="Kuldeep Yadav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9.4"/>
    <s v="India"/>
    <s v="Australia"/>
    <x v="9"/>
    <s v="Mohammed Siraj"/>
    <x v="1"/>
    <n v="0"/>
    <x v="0"/>
    <x v="0"/>
    <x v="0"/>
    <m/>
    <m/>
    <m/>
    <m/>
    <x v="0"/>
    <m/>
    <m/>
  </r>
  <r>
    <n v="1384439"/>
    <s v="2023/24"/>
    <d v="2023-11-19T00:00:00"/>
    <s v="Narendra Modi Stadium, Ahmedabad"/>
    <n v="1"/>
    <n v="49.5"/>
    <s v="India"/>
    <s v="Australia"/>
    <x v="9"/>
    <s v="Mohammed Siraj"/>
    <x v="1"/>
    <n v="1"/>
    <x v="0"/>
    <x v="0"/>
    <x v="0"/>
    <m/>
    <m/>
    <m/>
    <m/>
    <x v="0"/>
    <m/>
    <m/>
  </r>
  <r>
    <n v="1384439"/>
    <s v="2023/24"/>
    <d v="2023-11-19T00:00:00"/>
    <s v="Narendra Modi Stadium, Ahmedabad"/>
    <n v="1"/>
    <n v="49.6"/>
    <s v="India"/>
    <s v="Australia"/>
    <x v="10"/>
    <s v="Kuldeep Yadav"/>
    <x v="1"/>
    <n v="1"/>
    <x v="0"/>
    <x v="0"/>
    <x v="0"/>
    <m/>
    <m/>
    <m/>
    <s v="run out"/>
    <x v="10"/>
    <m/>
    <m/>
  </r>
  <r>
    <n v="1384439"/>
    <s v="2023/24"/>
    <d v="2023-11-19T00:00:00"/>
    <s v="Narendra Modi Stadium, Ahmedabad"/>
    <n v="2"/>
    <n v="0.1"/>
    <s v="Australia"/>
    <s v="India"/>
    <x v="11"/>
    <s v="TM Head"/>
    <x v="7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0.2"/>
    <s v="Australia"/>
    <s v="India"/>
    <x v="11"/>
    <s v="TM Head"/>
    <x v="7"/>
    <n v="3"/>
    <x v="0"/>
    <x v="0"/>
    <x v="0"/>
    <m/>
    <m/>
    <m/>
    <m/>
    <x v="0"/>
    <m/>
    <m/>
  </r>
  <r>
    <n v="1384439"/>
    <s v="2023/24"/>
    <d v="2023-11-19T00:00:00"/>
    <s v="Narendra Modi Stadium, Ahmedabad"/>
    <n v="2"/>
    <n v="0.3"/>
    <s v="Australia"/>
    <s v="India"/>
    <x v="12"/>
    <s v="DA Warner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0.4"/>
    <s v="Australia"/>
    <s v="India"/>
    <x v="12"/>
    <s v="DA Warner"/>
    <x v="7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0.5"/>
    <s v="Australia"/>
    <s v="India"/>
    <x v="12"/>
    <s v="DA Warner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0.6"/>
    <s v="Australia"/>
    <s v="India"/>
    <x v="12"/>
    <s v="DA Warner"/>
    <x v="7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1.1000000000000001"/>
    <s v="Australia"/>
    <s v="India"/>
    <x v="11"/>
    <s v="TM Head"/>
    <x v="8"/>
    <n v="0"/>
    <x v="1"/>
    <x v="1"/>
    <x v="0"/>
    <m/>
    <m/>
    <m/>
    <m/>
    <x v="0"/>
    <m/>
    <m/>
  </r>
  <r>
    <n v="1384439"/>
    <s v="2023/24"/>
    <d v="2023-11-19T00:00:00"/>
    <s v="Narendra Modi Stadium, Ahmedabad"/>
    <n v="2"/>
    <n v="1.2"/>
    <s v="Australia"/>
    <s v="India"/>
    <x v="11"/>
    <s v="TM Head"/>
    <x v="8"/>
    <n v="0"/>
    <x v="0"/>
    <x v="0"/>
    <x v="0"/>
    <m/>
    <m/>
    <m/>
    <s v="caught"/>
    <x v="11"/>
    <m/>
    <m/>
  </r>
  <r>
    <n v="1384439"/>
    <s v="2023/24"/>
    <d v="2023-11-19T00:00:00"/>
    <s v="Narendra Modi Stadium, Ahmedabad"/>
    <n v="2"/>
    <n v="1.3"/>
    <s v="Australia"/>
    <s v="India"/>
    <x v="13"/>
    <s v="TM Head"/>
    <x v="8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.4"/>
    <s v="Australia"/>
    <s v="India"/>
    <x v="12"/>
    <s v="MR Marsh"/>
    <x v="8"/>
    <n v="0"/>
    <x v="1"/>
    <x v="0"/>
    <x v="0"/>
    <n v="1"/>
    <m/>
    <m/>
    <m/>
    <x v="0"/>
    <m/>
    <m/>
  </r>
  <r>
    <n v="1384439"/>
    <s v="2023/24"/>
    <d v="2023-11-19T00:00:00"/>
    <s v="Narendra Modi Stadium, Ahmedabad"/>
    <n v="2"/>
    <n v="1.5"/>
    <s v="Australia"/>
    <s v="India"/>
    <x v="13"/>
    <s v="TM Head"/>
    <x v="8"/>
    <n v="0"/>
    <x v="3"/>
    <x v="3"/>
    <x v="0"/>
    <m/>
    <m/>
    <m/>
    <m/>
    <x v="0"/>
    <m/>
    <m/>
  </r>
  <r>
    <n v="1384439"/>
    <s v="2023/24"/>
    <d v="2023-11-19T00:00:00"/>
    <s v="Narendra Modi Stadium, Ahmedabad"/>
    <n v="2"/>
    <n v="1.6"/>
    <s v="Australia"/>
    <s v="India"/>
    <x v="13"/>
    <s v="TM Head"/>
    <x v="8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1.7"/>
    <s v="Australia"/>
    <s v="India"/>
    <x v="13"/>
    <s v="TM Head"/>
    <x v="8"/>
    <n v="0"/>
    <x v="1"/>
    <x v="0"/>
    <x v="0"/>
    <m/>
    <n v="1"/>
    <m/>
    <m/>
    <x v="0"/>
    <m/>
    <m/>
  </r>
  <r>
    <n v="1384439"/>
    <s v="2023/24"/>
    <d v="2023-11-19T00:00:00"/>
    <s v="Narendra Modi Stadium, Ahmedabad"/>
    <n v="2"/>
    <n v="1.8"/>
    <s v="Australia"/>
    <s v="India"/>
    <x v="12"/>
    <s v="MR Marsh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.1"/>
    <s v="Australia"/>
    <s v="India"/>
    <x v="13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.2000000000000002"/>
    <s v="Australia"/>
    <s v="India"/>
    <x v="13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.2999999999999998"/>
    <s v="Australia"/>
    <s v="India"/>
    <x v="13"/>
    <s v="TM Head"/>
    <x v="7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.4"/>
    <s v="Australia"/>
    <s v="India"/>
    <x v="12"/>
    <s v="MR Marsh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.5"/>
    <s v="Australia"/>
    <s v="India"/>
    <x v="12"/>
    <s v="MR Marsh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.6"/>
    <s v="Australia"/>
    <s v="India"/>
    <x v="12"/>
    <s v="MR Marsh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.1"/>
    <s v="Australia"/>
    <s v="India"/>
    <x v="13"/>
    <s v="TM Head"/>
    <x v="8"/>
    <n v="0"/>
    <x v="4"/>
    <x v="4"/>
    <x v="0"/>
    <m/>
    <m/>
    <m/>
    <m/>
    <x v="0"/>
    <m/>
    <m/>
  </r>
  <r>
    <n v="1384439"/>
    <s v="2023/24"/>
    <d v="2023-11-19T00:00:00"/>
    <s v="Narendra Modi Stadium, Ahmedabad"/>
    <n v="2"/>
    <n v="3.2"/>
    <s v="Australia"/>
    <s v="India"/>
    <x v="13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.3"/>
    <s v="Australia"/>
    <s v="India"/>
    <x v="13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.4"/>
    <s v="Australia"/>
    <s v="India"/>
    <x v="13"/>
    <s v="TM Head"/>
    <x v="8"/>
    <n v="6"/>
    <x v="0"/>
    <x v="0"/>
    <x v="0"/>
    <m/>
    <m/>
    <m/>
    <m/>
    <x v="0"/>
    <m/>
    <m/>
  </r>
  <r>
    <n v="1384439"/>
    <s v="2023/24"/>
    <d v="2023-11-19T00:00:00"/>
    <s v="Narendra Modi Stadium, Ahmedabad"/>
    <n v="2"/>
    <n v="3.5"/>
    <s v="Australia"/>
    <s v="India"/>
    <x v="13"/>
    <s v="TM Head"/>
    <x v="8"/>
    <n v="2"/>
    <x v="0"/>
    <x v="0"/>
    <x v="0"/>
    <m/>
    <m/>
    <m/>
    <m/>
    <x v="0"/>
    <m/>
    <m/>
  </r>
  <r>
    <n v="1384439"/>
    <s v="2023/24"/>
    <d v="2023-11-19T00:00:00"/>
    <s v="Narendra Modi Stadium, Ahmedabad"/>
    <n v="2"/>
    <n v="3.6"/>
    <s v="Australia"/>
    <s v="India"/>
    <x v="13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.7"/>
    <s v="Australia"/>
    <s v="India"/>
    <x v="13"/>
    <s v="TM Head"/>
    <x v="8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4.0999999999999996"/>
    <s v="Australia"/>
    <s v="India"/>
    <x v="13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.2"/>
    <s v="Australia"/>
    <s v="India"/>
    <x v="13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.3"/>
    <s v="Australia"/>
    <s v="India"/>
    <x v="13"/>
    <s v="TM Head"/>
    <x v="7"/>
    <n v="0"/>
    <x v="0"/>
    <x v="0"/>
    <x v="0"/>
    <m/>
    <m/>
    <m/>
    <s v="caught"/>
    <x v="12"/>
    <m/>
    <m/>
  </r>
  <r>
    <n v="1384439"/>
    <s v="2023/24"/>
    <d v="2023-11-19T00:00:00"/>
    <s v="Narendra Modi Stadium, Ahmedabad"/>
    <n v="2"/>
    <n v="4.4000000000000004"/>
    <s v="Australia"/>
    <s v="India"/>
    <x v="14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.5"/>
    <s v="Australia"/>
    <s v="India"/>
    <x v="14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.5999999999999996"/>
    <s v="Australia"/>
    <s v="India"/>
    <x v="14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5.0999999999999996"/>
    <s v="Australia"/>
    <s v="India"/>
    <x v="12"/>
    <s v="SPD Smith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5.2"/>
    <s v="Australia"/>
    <s v="India"/>
    <x v="12"/>
    <s v="SPD Smith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5.3"/>
    <s v="Australia"/>
    <s v="India"/>
    <x v="12"/>
    <s v="SPD Smith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5.4"/>
    <s v="Australia"/>
    <s v="India"/>
    <x v="12"/>
    <s v="SPD Smith"/>
    <x v="8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5.5"/>
    <s v="Australia"/>
    <s v="India"/>
    <x v="14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5.6"/>
    <s v="Australia"/>
    <s v="India"/>
    <x v="14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6.1"/>
    <s v="Australia"/>
    <s v="India"/>
    <x v="12"/>
    <s v="SPD Smith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6.2"/>
    <s v="Australia"/>
    <s v="India"/>
    <x v="12"/>
    <s v="SPD Smith"/>
    <x v="7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6.3"/>
    <s v="Australia"/>
    <s v="India"/>
    <x v="14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6.4"/>
    <s v="Australia"/>
    <s v="India"/>
    <x v="14"/>
    <s v="TM Head"/>
    <x v="7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6.5"/>
    <s v="Australia"/>
    <s v="India"/>
    <x v="14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6.6"/>
    <s v="Australia"/>
    <s v="India"/>
    <x v="14"/>
    <s v="TM Head"/>
    <x v="7"/>
    <n v="0"/>
    <x v="0"/>
    <x v="0"/>
    <x v="0"/>
    <m/>
    <m/>
    <m/>
    <s v="lbw"/>
    <x v="13"/>
    <m/>
    <m/>
  </r>
  <r>
    <n v="1384439"/>
    <s v="2023/24"/>
    <d v="2023-11-19T00:00:00"/>
    <s v="Narendra Modi Stadium, Ahmedabad"/>
    <n v="2"/>
    <n v="7.1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7.2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7.3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7.4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7.5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7.6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8.1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8.1999999999999993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8.3000000000000007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8.4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8.5"/>
    <s v="Australia"/>
    <s v="India"/>
    <x v="15"/>
    <s v="TM Head"/>
    <x v="7"/>
    <n v="0"/>
    <x v="5"/>
    <x v="0"/>
    <x v="0"/>
    <n v="4"/>
    <m/>
    <m/>
    <m/>
    <x v="0"/>
    <m/>
    <m/>
  </r>
  <r>
    <n v="1384439"/>
    <s v="2023/24"/>
    <d v="2023-11-19T00:00:00"/>
    <s v="Narendra Modi Stadium, Ahmedabad"/>
    <n v="2"/>
    <n v="8.6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9.1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9.1999999999999993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9.3000000000000007"/>
    <s v="Australia"/>
    <s v="India"/>
    <x v="12"/>
    <s v="M Labuschagne"/>
    <x v="8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9.4"/>
    <s v="Australia"/>
    <s v="India"/>
    <x v="12"/>
    <s v="M Labuschagne"/>
    <x v="8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9.5"/>
    <s v="Australia"/>
    <s v="India"/>
    <x v="12"/>
    <s v="M Labuschagne"/>
    <x v="8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9.6"/>
    <s v="Australia"/>
    <s v="India"/>
    <x v="15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0.1"/>
    <s v="Australia"/>
    <s v="India"/>
    <x v="12"/>
    <s v="M Labuschagne"/>
    <x v="9"/>
    <n v="0"/>
    <x v="2"/>
    <x v="2"/>
    <x v="0"/>
    <m/>
    <m/>
    <m/>
    <m/>
    <x v="0"/>
    <m/>
    <m/>
  </r>
  <r>
    <n v="1384439"/>
    <s v="2023/24"/>
    <d v="2023-11-19T00:00:00"/>
    <s v="Narendra Modi Stadium, Ahmedabad"/>
    <n v="2"/>
    <n v="10.199999999999999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0.3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0.4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0.5"/>
    <s v="Australia"/>
    <s v="India"/>
    <x v="12"/>
    <s v="M Labuschagne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0.6"/>
    <s v="Australia"/>
    <s v="India"/>
    <x v="12"/>
    <s v="M Labuschagne"/>
    <x v="9"/>
    <n v="2"/>
    <x v="0"/>
    <x v="0"/>
    <x v="0"/>
    <m/>
    <m/>
    <m/>
    <m/>
    <x v="0"/>
    <m/>
    <m/>
  </r>
  <r>
    <n v="1384439"/>
    <s v="2023/24"/>
    <d v="2023-11-19T00:00:00"/>
    <s v="Narendra Modi Stadium, Ahmedabad"/>
    <n v="2"/>
    <n v="10.7"/>
    <s v="Australia"/>
    <s v="India"/>
    <x v="12"/>
    <s v="M Labuschagne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1.1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1.2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1.3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1.4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1.5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1.6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2.1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2.2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2.3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2.4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2.5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2.6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3.1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3.2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3.3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3.4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3.5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3.6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4.1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4.2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4.3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4.4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4.5"/>
    <s v="Australia"/>
    <s v="India"/>
    <x v="12"/>
    <s v="M Labuschagne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4.6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5.1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5.2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5.3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5.4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5.5"/>
    <s v="Australia"/>
    <s v="India"/>
    <x v="12"/>
    <s v="M Labuschagne"/>
    <x v="10"/>
    <n v="6"/>
    <x v="0"/>
    <x v="0"/>
    <x v="0"/>
    <m/>
    <m/>
    <m/>
    <m/>
    <x v="0"/>
    <m/>
    <m/>
  </r>
  <r>
    <n v="1384439"/>
    <s v="2023/24"/>
    <d v="2023-11-19T00:00:00"/>
    <s v="Narendra Modi Stadium, Ahmedabad"/>
    <n v="2"/>
    <n v="15.6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6.100000000000001"/>
    <s v="Australia"/>
    <s v="India"/>
    <x v="12"/>
    <s v="M Labuschagne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6.2"/>
    <s v="Australia"/>
    <s v="India"/>
    <x v="12"/>
    <s v="M Labuschagne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6.3"/>
    <s v="Australia"/>
    <s v="India"/>
    <x v="12"/>
    <s v="M Labuschagne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6.399999999999999"/>
    <s v="Australia"/>
    <s v="India"/>
    <x v="12"/>
    <s v="M Labuschagne"/>
    <x v="11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16.5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6.600000000000001"/>
    <s v="Australia"/>
    <s v="India"/>
    <x v="15"/>
    <s v="TM Head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7.100000000000001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7.2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7.3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7.399999999999999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7.5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7.600000000000001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8.100000000000001"/>
    <s v="Australia"/>
    <s v="India"/>
    <x v="12"/>
    <s v="M Labuschagne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8.2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8.3"/>
    <s v="Australia"/>
    <s v="India"/>
    <x v="15"/>
    <s v="TM Head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8.399999999999999"/>
    <s v="Australia"/>
    <s v="India"/>
    <x v="15"/>
    <s v="TM Head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8.5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8.600000000000001"/>
    <s v="Australia"/>
    <s v="India"/>
    <x v="15"/>
    <s v="TM Head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9.100000000000001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9.2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9.3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19.399999999999999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19.5"/>
    <s v="Australia"/>
    <s v="India"/>
    <x v="15"/>
    <s v="TM Head"/>
    <x v="10"/>
    <n v="2"/>
    <x v="0"/>
    <x v="0"/>
    <x v="0"/>
    <m/>
    <m/>
    <m/>
    <m/>
    <x v="0"/>
    <m/>
    <m/>
  </r>
  <r>
    <n v="1384439"/>
    <s v="2023/24"/>
    <d v="2023-11-19T00:00:00"/>
    <s v="Narendra Modi Stadium, Ahmedabad"/>
    <n v="2"/>
    <n v="19.600000000000001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0.100000000000001"/>
    <s v="Australia"/>
    <s v="India"/>
    <x v="15"/>
    <s v="TM Head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0.2"/>
    <s v="Australia"/>
    <s v="India"/>
    <x v="15"/>
    <s v="TM Head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0.3"/>
    <s v="Australia"/>
    <s v="India"/>
    <x v="12"/>
    <s v="M Labuschagne"/>
    <x v="11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20.399999999999999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0.5"/>
    <s v="Australia"/>
    <s v="India"/>
    <x v="15"/>
    <s v="TM Head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0.6"/>
    <s v="Australia"/>
    <s v="India"/>
    <x v="15"/>
    <s v="TM Head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1.1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1.2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1.3"/>
    <s v="Australia"/>
    <s v="India"/>
    <x v="15"/>
    <s v="TM Head"/>
    <x v="10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21.4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1.5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1.6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2.1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2.2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2.3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2.4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2.5"/>
    <s v="Australia"/>
    <s v="India"/>
    <x v="12"/>
    <s v="M Labuschagne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2.6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3.1"/>
    <s v="Australia"/>
    <s v="India"/>
    <x v="12"/>
    <s v="M Labuschagne"/>
    <x v="8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23.2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3.3"/>
    <s v="Australia"/>
    <s v="India"/>
    <x v="12"/>
    <s v="M Labuschagne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3.4"/>
    <s v="Australia"/>
    <s v="India"/>
    <x v="12"/>
    <s v="M Labuschagne"/>
    <x v="8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3.5"/>
    <s v="Australia"/>
    <s v="India"/>
    <x v="15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3.6"/>
    <s v="Australia"/>
    <s v="India"/>
    <x v="15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4.1"/>
    <s v="Australia"/>
    <s v="India"/>
    <x v="12"/>
    <s v="M Labuschagne"/>
    <x v="9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24.2"/>
    <s v="Australia"/>
    <s v="India"/>
    <x v="12"/>
    <s v="M Labuschagne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4.3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4.4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4.5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4.6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5.1"/>
    <s v="Australia"/>
    <s v="India"/>
    <x v="15"/>
    <s v="TM Head"/>
    <x v="8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25.2"/>
    <s v="Australia"/>
    <s v="India"/>
    <x v="15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5.3"/>
    <s v="Australia"/>
    <s v="India"/>
    <x v="15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5.4"/>
    <s v="Australia"/>
    <s v="India"/>
    <x v="15"/>
    <s v="TM Head"/>
    <x v="8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5.5"/>
    <s v="Australia"/>
    <s v="India"/>
    <x v="15"/>
    <s v="TM Head"/>
    <x v="8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5.6"/>
    <s v="Australia"/>
    <s v="India"/>
    <x v="12"/>
    <s v="M Labuschagne"/>
    <x v="8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26.1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6.2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6.3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6.4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6.5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6.6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7.1"/>
    <s v="Australia"/>
    <s v="India"/>
    <x v="12"/>
    <s v="M Labuschagne"/>
    <x v="7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27.2"/>
    <s v="Australia"/>
    <s v="India"/>
    <x v="12"/>
    <s v="M Labuschagne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7.3"/>
    <s v="Australia"/>
    <s v="India"/>
    <x v="12"/>
    <s v="M Labuschagne"/>
    <x v="7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27.4"/>
    <s v="Australia"/>
    <s v="India"/>
    <x v="12"/>
    <s v="M Labuschagne"/>
    <x v="7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7.5"/>
    <s v="Australia"/>
    <s v="India"/>
    <x v="15"/>
    <s v="TM Head"/>
    <x v="7"/>
    <n v="0"/>
    <x v="1"/>
    <x v="0"/>
    <x v="0"/>
    <m/>
    <n v="1"/>
    <m/>
    <m/>
    <x v="0"/>
    <m/>
    <m/>
  </r>
  <r>
    <n v="1384439"/>
    <s v="2023/24"/>
    <d v="2023-11-19T00:00:00"/>
    <s v="Narendra Modi Stadium, Ahmedabad"/>
    <n v="2"/>
    <n v="27.6"/>
    <s v="Australia"/>
    <s v="India"/>
    <x v="12"/>
    <s v="M Labuschagne"/>
    <x v="7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28.1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8.2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8.3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8.4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8.5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8.6"/>
    <s v="Australia"/>
    <s v="India"/>
    <x v="12"/>
    <s v="M Labuschagne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9.1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9.2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9.3"/>
    <s v="Australia"/>
    <s v="India"/>
    <x v="15"/>
    <s v="TM Head"/>
    <x v="7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9.4"/>
    <s v="Australia"/>
    <s v="India"/>
    <x v="12"/>
    <s v="M Labuschagne"/>
    <x v="7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29.5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29.6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0.1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0.2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0.3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0.4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0.5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0.6"/>
    <s v="Australia"/>
    <s v="India"/>
    <x v="15"/>
    <s v="TM Head"/>
    <x v="9"/>
    <n v="2"/>
    <x v="0"/>
    <x v="0"/>
    <x v="0"/>
    <m/>
    <m/>
    <m/>
    <m/>
    <x v="0"/>
    <m/>
    <m/>
  </r>
  <r>
    <n v="1384439"/>
    <s v="2023/24"/>
    <d v="2023-11-19T00:00:00"/>
    <s v="Narendra Modi Stadium, Ahmedabad"/>
    <n v="2"/>
    <n v="31.1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1.2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1.3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1.4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1.5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1.6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2.1"/>
    <s v="Australia"/>
    <s v="India"/>
    <x v="15"/>
    <s v="TM Head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2.200000000000003"/>
    <s v="Australia"/>
    <s v="India"/>
    <x v="12"/>
    <s v="M Labuschagne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2.299999999999997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2.4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2.5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2.6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3.1"/>
    <s v="Australia"/>
    <s v="India"/>
    <x v="12"/>
    <s v="M Labuschagne"/>
    <x v="10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33.200000000000003"/>
    <s v="Australia"/>
    <s v="India"/>
    <x v="12"/>
    <s v="M Labuschagne"/>
    <x v="10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33.299999999999997"/>
    <s v="Australia"/>
    <s v="India"/>
    <x v="12"/>
    <s v="M Labuschagne"/>
    <x v="10"/>
    <n v="2"/>
    <x v="0"/>
    <x v="0"/>
    <x v="0"/>
    <m/>
    <m/>
    <m/>
    <m/>
    <x v="0"/>
    <m/>
    <m/>
  </r>
  <r>
    <n v="1384439"/>
    <s v="2023/24"/>
    <d v="2023-11-19T00:00:00"/>
    <s v="Narendra Modi Stadium, Ahmedabad"/>
    <n v="2"/>
    <n v="33.4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3.5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3.6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4.1"/>
    <s v="Australia"/>
    <s v="India"/>
    <x v="12"/>
    <s v="M Labuschagne"/>
    <x v="9"/>
    <n v="6"/>
    <x v="0"/>
    <x v="0"/>
    <x v="0"/>
    <m/>
    <m/>
    <m/>
    <m/>
    <x v="0"/>
    <m/>
    <m/>
  </r>
  <r>
    <n v="1384439"/>
    <s v="2023/24"/>
    <d v="2023-11-19T00:00:00"/>
    <s v="Narendra Modi Stadium, Ahmedabad"/>
    <n v="2"/>
    <n v="34.200000000000003"/>
    <s v="Australia"/>
    <s v="India"/>
    <x v="12"/>
    <s v="M Labuschagne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4.299999999999997"/>
    <s v="Australia"/>
    <s v="India"/>
    <x v="12"/>
    <s v="M Labuschagne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4.4"/>
    <s v="Australia"/>
    <s v="India"/>
    <x v="12"/>
    <s v="M Labuschagne"/>
    <x v="9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4.5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4.6"/>
    <s v="Australia"/>
    <s v="India"/>
    <x v="15"/>
    <s v="TM Head"/>
    <x v="9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5.1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5.200000000000003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5.299999999999997"/>
    <s v="Australia"/>
    <s v="India"/>
    <x v="15"/>
    <s v="TM Head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5.4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5.5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5.6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6.1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6.200000000000003"/>
    <s v="Australia"/>
    <s v="India"/>
    <x v="15"/>
    <s v="TM Head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6.299999999999997"/>
    <s v="Australia"/>
    <s v="India"/>
    <x v="12"/>
    <s v="M Labuschagne"/>
    <x v="11"/>
    <n v="6"/>
    <x v="0"/>
    <x v="0"/>
    <x v="0"/>
    <m/>
    <m/>
    <m/>
    <m/>
    <x v="0"/>
    <m/>
    <m/>
  </r>
  <r>
    <n v="1384439"/>
    <s v="2023/24"/>
    <d v="2023-11-19T00:00:00"/>
    <s v="Narendra Modi Stadium, Ahmedabad"/>
    <n v="2"/>
    <n v="36.4"/>
    <s v="Australia"/>
    <s v="India"/>
    <x v="12"/>
    <s v="M Labuschagne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6.5"/>
    <s v="Australia"/>
    <s v="India"/>
    <x v="12"/>
    <s v="M Labuschagne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6.6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7.1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7.200000000000003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7.299999999999997"/>
    <s v="Australia"/>
    <s v="India"/>
    <x v="12"/>
    <s v="M Labuschagne"/>
    <x v="10"/>
    <n v="6"/>
    <x v="0"/>
    <x v="0"/>
    <x v="0"/>
    <m/>
    <m/>
    <m/>
    <m/>
    <x v="0"/>
    <m/>
    <m/>
  </r>
  <r>
    <n v="1384439"/>
    <s v="2023/24"/>
    <d v="2023-11-19T00:00:00"/>
    <s v="Narendra Modi Stadium, Ahmedabad"/>
    <n v="2"/>
    <n v="37.4"/>
    <s v="Australia"/>
    <s v="India"/>
    <x v="12"/>
    <s v="M Labuschagne"/>
    <x v="10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7.5"/>
    <s v="Australia"/>
    <s v="India"/>
    <x v="12"/>
    <s v="M Labuschagne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7.6"/>
    <s v="Australia"/>
    <s v="India"/>
    <x v="15"/>
    <s v="TM Head"/>
    <x v="10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8.1"/>
    <s v="Australia"/>
    <s v="India"/>
    <x v="15"/>
    <s v="TM Head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8.200000000000003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8.299999999999997"/>
    <s v="Australia"/>
    <s v="India"/>
    <x v="15"/>
    <s v="TM Head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8.4"/>
    <s v="Australia"/>
    <s v="India"/>
    <x v="15"/>
    <s v="TM Head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8.5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8.6"/>
    <s v="Australia"/>
    <s v="India"/>
    <x v="15"/>
    <s v="TM Head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9.1"/>
    <s v="Australia"/>
    <s v="India"/>
    <x v="15"/>
    <s v="TM Head"/>
    <x v="7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9.200000000000003"/>
    <s v="Australia"/>
    <s v="India"/>
    <x v="12"/>
    <s v="M Labuschagne"/>
    <x v="7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39.299999999999997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9.4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9.5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39.6"/>
    <s v="Australia"/>
    <s v="India"/>
    <x v="15"/>
    <s v="TM Head"/>
    <x v="7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40.1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40.200000000000003"/>
    <s v="Australia"/>
    <s v="India"/>
    <x v="15"/>
    <s v="TM Head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0.299999999999997"/>
    <s v="Australia"/>
    <s v="India"/>
    <x v="15"/>
    <s v="TM Head"/>
    <x v="11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40.4"/>
    <s v="Australia"/>
    <s v="India"/>
    <x v="15"/>
    <s v="TM Head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0.5"/>
    <s v="Australia"/>
    <s v="India"/>
    <x v="15"/>
    <s v="TM Head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0.6"/>
    <s v="Australia"/>
    <s v="India"/>
    <x v="15"/>
    <s v="TM Head"/>
    <x v="11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1.1"/>
    <s v="Australia"/>
    <s v="India"/>
    <x v="12"/>
    <s v="M Labuschagne"/>
    <x v="7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41.2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1.3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1.4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1.5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1.6"/>
    <s v="Australia"/>
    <s v="India"/>
    <x v="15"/>
    <s v="TM Head"/>
    <x v="7"/>
    <n v="0"/>
    <x v="0"/>
    <x v="0"/>
    <x v="0"/>
    <m/>
    <m/>
    <m/>
    <m/>
    <x v="0"/>
    <m/>
    <m/>
  </r>
  <r>
    <n v="1384439"/>
    <s v="2023/24"/>
    <d v="2023-11-19T00:00:00"/>
    <s v="Narendra Modi Stadium, Ahmedabad"/>
    <n v="2"/>
    <n v="42.1"/>
    <s v="Australia"/>
    <s v="India"/>
    <x v="12"/>
    <s v="M Labuschagne"/>
    <x v="11"/>
    <n v="2"/>
    <x v="0"/>
    <x v="0"/>
    <x v="0"/>
    <m/>
    <m/>
    <m/>
    <m/>
    <x v="0"/>
    <m/>
    <m/>
  </r>
  <r>
    <n v="1384439"/>
    <s v="2023/24"/>
    <d v="2023-11-19T00:00:00"/>
    <s v="Narendra Modi Stadium, Ahmedabad"/>
    <n v="2"/>
    <n v="42.2"/>
    <s v="Australia"/>
    <s v="India"/>
    <x v="12"/>
    <s v="M Labuschagne"/>
    <x v="11"/>
    <n v="4"/>
    <x v="0"/>
    <x v="0"/>
    <x v="0"/>
    <m/>
    <m/>
    <m/>
    <m/>
    <x v="0"/>
    <m/>
    <m/>
  </r>
  <r>
    <n v="1384439"/>
    <s v="2023/24"/>
    <d v="2023-11-19T00:00:00"/>
    <s v="Narendra Modi Stadium, Ahmedabad"/>
    <n v="2"/>
    <n v="42.3"/>
    <s v="Australia"/>
    <s v="India"/>
    <x v="12"/>
    <s v="M Labuschagne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42.4"/>
    <s v="Australia"/>
    <s v="India"/>
    <x v="15"/>
    <s v="TM Head"/>
    <x v="11"/>
    <n v="1"/>
    <x v="0"/>
    <x v="0"/>
    <x v="0"/>
    <m/>
    <m/>
    <m/>
    <m/>
    <x v="0"/>
    <m/>
    <m/>
  </r>
  <r>
    <n v="1384439"/>
    <s v="2023/24"/>
    <d v="2023-11-19T00:00:00"/>
    <s v="Narendra Modi Stadium, Ahmedabad"/>
    <n v="2"/>
    <n v="42.5"/>
    <s v="Australia"/>
    <s v="India"/>
    <x v="12"/>
    <s v="M Labuschagne"/>
    <x v="11"/>
    <n v="0"/>
    <x v="0"/>
    <x v="0"/>
    <x v="0"/>
    <m/>
    <m/>
    <m/>
    <s v="caught"/>
    <x v="14"/>
    <m/>
    <m/>
  </r>
  <r>
    <n v="1384439"/>
    <s v="2023/24"/>
    <d v="2023-11-19T00:00:00"/>
    <s v="Narendra Modi Stadium, Ahmedabad"/>
    <n v="2"/>
    <n v="42.6"/>
    <s v="Australia"/>
    <s v="India"/>
    <x v="16"/>
    <s v="M Labuschagne"/>
    <x v="11"/>
    <n v="2"/>
    <x v="0"/>
    <x v="0"/>
    <x v="0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22" firstHeaderRow="0" firstDataRow="1" firstDataCol="1" rowPageCount="1" colPageCount="1"/>
  <pivotFields count="22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8">
        <item x="11"/>
        <item x="16"/>
        <item x="8"/>
        <item x="4"/>
        <item x="9"/>
        <item x="15"/>
        <item x="7"/>
        <item x="10"/>
        <item x="13"/>
        <item x="5"/>
        <item x="0"/>
        <item x="6"/>
        <item x="1"/>
        <item x="14"/>
        <item x="3"/>
        <item x="12"/>
        <item x="2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4"/>
        <item x="5"/>
        <item x="3"/>
        <item t="default"/>
      </items>
    </pivotField>
    <pivotField axis="axisPage" multipleItemSelectionAllowed="1" showAll="0">
      <items count="6">
        <item h="1" x="1"/>
        <item h="1" x="2"/>
        <item h="1" x="4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Sum of runs_off_bat" fld="11" baseField="0" baseItem="0"/>
    <dataField name="Count of runs_off_bat2" fld="11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0" firstDataRow="1" firstDataCol="1"/>
  <pivotFields count="22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4"/>
        <item x="2"/>
        <item x="7"/>
        <item x="1"/>
        <item x="10"/>
        <item x="0"/>
        <item x="8"/>
        <item x="11"/>
        <item x="5"/>
        <item x="3"/>
        <item x="9"/>
        <item x="6"/>
        <item t="default"/>
      </items>
    </pivotField>
    <pivotField dataField="1" showAll="0"/>
    <pivotField dataField="1"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>
      <items count="16">
        <item x="11"/>
        <item x="8"/>
        <item x="6"/>
        <item x="10"/>
        <item x="7"/>
        <item x="12"/>
        <item x="5"/>
        <item x="2"/>
        <item x="9"/>
        <item x="1"/>
        <item x="13"/>
        <item x="3"/>
        <item x="14"/>
        <item x="4"/>
        <item x="0"/>
        <item t="default"/>
      </items>
    </pivotField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xtras" fld="12" baseField="0" baseItem="0"/>
    <dataField name="Sum of runs_off_bat" fld="11" baseField="0" baseItem="0"/>
    <dataField name="Count of runs_off_bat2" fld="11" subtotal="count" baseField="10" baseItem="0"/>
    <dataField name="Count of player_dismissed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I5:R22" totalsRowShown="0" headerRowDxfId="42" dataDxfId="40" headerRowBorderDxfId="41" tableBorderDxfId="39" totalsRowBorderDxfId="38">
  <autoFilter ref="I5:R22" xr:uid="{00000000-0009-0000-0100-000001000000}"/>
  <sortState xmlns:xlrd2="http://schemas.microsoft.com/office/spreadsheetml/2017/richdata2" ref="I6:P22">
    <sortCondition ref="L6:L22"/>
  </sortState>
  <tableColumns count="10">
    <tableColumn id="1" xr3:uid="{00000000-0010-0000-0100-000001000000}" name="Batter" dataDxfId="37"/>
    <tableColumn id="2" xr3:uid="{00000000-0010-0000-0100-000002000000}" name="Runs" dataDxfId="36"/>
    <tableColumn id="3" xr3:uid="{00000000-0010-0000-0100-000003000000}" name="Balls" dataDxfId="35"/>
    <tableColumn id="4" xr3:uid="{00000000-0010-0000-0100-000004000000}" name="Country" dataDxfId="34"/>
    <tableColumn id="5" xr3:uid="{00000000-0010-0000-0100-000005000000}" name="Team Runs" dataDxfId="33"/>
    <tableColumn id="6" xr3:uid="{00000000-0010-0000-0100-000006000000}" name="RunsRatio" dataDxfId="32">
      <calculatedColumnFormula>Table1[[#This Row],[Runs]]/Table1[[#This Row],[Team Runs]]</calculatedColumnFormula>
    </tableColumn>
    <tableColumn id="7" xr3:uid="{00000000-0010-0000-0100-000007000000}" name="StrikeRate" dataDxfId="31">
      <calculatedColumnFormula>100*Table1[[#This Row],[Runs]]/Table1[[#This Row],[Balls]]</calculatedColumnFormula>
    </tableColumn>
    <tableColumn id="8" xr3:uid="{00000000-0010-0000-0100-000008000000}" name="Scaled_SR" dataDxfId="30">
      <calculatedColumnFormula>(Table1[[#This Row],[StrikeRate]]-MIN(Table1[StrikeRate]))/(MAX(Table1[StrikeRate])-MIN(Table1[StrikeRate]))</calculatedColumnFormula>
    </tableColumn>
    <tableColumn id="11" xr3:uid="{00000000-0010-0000-0100-00000B000000}" name="Scaled_Runs" dataDxfId="29">
      <calculatedColumnFormula>(Table1[[#This Row],[Runs]]-MIN(Table1[Runs]))/(MAX(Table1[Runs])-MIN(Table1[Runs]))</calculatedColumnFormula>
    </tableColumn>
    <tableColumn id="10" xr3:uid="{00000000-0010-0000-0100-00000A000000}" name="Bat_Rating" dataDxfId="28">
      <calculatedColumnFormula>(0.33*Table1[[#This Row],[RunsRatio]]+0.33*Table1[[#This Row],[Scaled_SR]]+0.33*Table1[[#This Row],[Scaled_Runs]])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5:T17" totalsRowShown="0" headerRowDxfId="27" headerRowBorderDxfId="26" tableBorderDxfId="25" totalsRowBorderDxfId="24">
  <autoFilter ref="G5:T17" xr:uid="{00000000-0009-0000-0100-000002000000}"/>
  <sortState xmlns:xlrd2="http://schemas.microsoft.com/office/spreadsheetml/2017/richdata2" ref="G6:R17">
    <sortCondition ref="H5:H17"/>
  </sortState>
  <tableColumns count="14">
    <tableColumn id="1" xr3:uid="{00000000-0010-0000-0000-000001000000}" name="Bowler" dataDxfId="23"/>
    <tableColumn id="12" xr3:uid="{00000000-0010-0000-0000-00000C000000}" name="Country" dataDxfId="22"/>
    <tableColumn id="11" xr3:uid="{00000000-0010-0000-0000-00000B000000}" name="TeamWk" dataDxfId="21"/>
    <tableColumn id="2" xr3:uid="{00000000-0010-0000-0000-000002000000}" name="Extras" dataDxfId="20"/>
    <tableColumn id="3" xr3:uid="{00000000-0010-0000-0000-000003000000}" name="Bat_runs" dataDxfId="19"/>
    <tableColumn id="4" xr3:uid="{00000000-0010-0000-0000-000004000000}" name="Balls_extras" dataDxfId="18"/>
    <tableColumn id="5" xr3:uid="{00000000-0010-0000-0000-000005000000}" name="Outs" dataDxfId="17"/>
    <tableColumn id="6" xr3:uid="{00000000-0010-0000-0000-000006000000}" name="Runs" dataDxfId="16">
      <calculatedColumnFormula>Table2[[#This Row],[Extras]] + Table2[[#This Row],[Bat_runs]]</calculatedColumnFormula>
    </tableColumn>
    <tableColumn id="7" xr3:uid="{00000000-0010-0000-0000-000007000000}" name="Balls" dataDxfId="15">
      <calculatedColumnFormula>INT(Table2[[#This Row],[Balls_extras]]/6)*6</calculatedColumnFormula>
    </tableColumn>
    <tableColumn id="8" xr3:uid="{00000000-0010-0000-0000-000008000000}" name="Eco" dataDxfId="14">
      <calculatedColumnFormula>(Table2[[#This Row],[Runs]]/Table2[[#This Row],[Balls]])*6</calculatedColumnFormula>
    </tableColumn>
    <tableColumn id="9" xr3:uid="{00000000-0010-0000-0000-000009000000}" name="WkRatio" dataDxfId="13">
      <calculatedColumnFormula>Table2[[#This Row],[Outs]]/10</calculatedColumnFormula>
    </tableColumn>
    <tableColumn id="10" xr3:uid="{00000000-0010-0000-0000-00000A000000}" name="Scaled_Wk" dataDxfId="12">
      <calculatedColumnFormula>(Table2[[#This Row],[Outs]]-MIN(Table2[Outs]))/(MAX(Table2[Outs])-MIN(Table2[Outs]))</calculatedColumnFormula>
    </tableColumn>
    <tableColumn id="15" xr3:uid="{00000000-0010-0000-0000-00000F000000}" name="Scaled_Econ" dataDxfId="11">
      <calculatedColumnFormula>IF(Table2[[#This Row],[Balls]]&gt;=12, (MAX(Table2[Eco])-Table2[[#This Row],[Eco]])/(MAX(Table2[Eco])-MIN(Table2[Eco])),0)</calculatedColumnFormula>
    </tableColumn>
    <tableColumn id="14" xr3:uid="{00000000-0010-0000-0000-00000E000000}" name="Bowl Rating" dataDxfId="10">
      <calculatedColumnFormula>(0.33*Table2[[#This Row],[WkRatio]]+0.33*Table2[[#This Row],[Scaled_Wk]]+0.33*Table2[[#This Row],[Scaled_Econ]])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J5:M26" totalsRowShown="0">
  <autoFilter ref="J5:M26" xr:uid="{00000000-0009-0000-0100-000004000000}"/>
  <sortState xmlns:xlrd2="http://schemas.microsoft.com/office/spreadsheetml/2017/richdata2" ref="J6:M26">
    <sortCondition descending="1" ref="M6:M26"/>
  </sortState>
  <tableColumns count="4">
    <tableColumn id="1" xr3:uid="{00000000-0010-0000-0200-000001000000}" name="Player" dataDxfId="9"/>
    <tableColumn id="2" xr3:uid="{00000000-0010-0000-0200-000002000000}" name="Bat" dataDxfId="8">
      <calculatedColumnFormula>IFERROR(VLOOKUP(J6,$F$6:$G$22,2,0),0)</calculatedColumnFormula>
    </tableColumn>
    <tableColumn id="3" xr3:uid="{00000000-0010-0000-0200-000003000000}" name="Bowl" dataDxfId="7">
      <calculatedColumnFormula>IFERROR(VLOOKUP(J6,$B$6:$C$17,2,0),0)</calculatedColumnFormula>
    </tableColumn>
    <tableColumn id="4" xr3:uid="{00000000-0010-0000-0200-000004000000}" name="Total_Rating" dataDxfId="6">
      <calculatedColumnFormula>MAX(Table4[[#This Row],[Bat]],Table4[[#This Row],[Bowl]])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612009-EF09-4CE7-8435-B930870AEEB3}" name="Table3" displayName="Table3" ref="C28:F33" totalsRowShown="0" headerRowDxfId="5" dataDxfId="4">
  <autoFilter ref="C28:F33" xr:uid="{6F612009-EF09-4CE7-8435-B930870AEEB3}"/>
  <tableColumns count="4">
    <tableColumn id="1" xr3:uid="{B7644A49-8E7E-4823-94B0-29D8BF0177F9}" name="Player" dataDxfId="3"/>
    <tableColumn id="2" xr3:uid="{34F7D9D5-80ED-42AC-AC8A-955570D29FB1}" name="Bat" dataDxfId="2"/>
    <tableColumn id="3" xr3:uid="{722CD3C8-1A25-4668-9031-6DDA700C8900}" name="Bowl" dataDxfId="1"/>
    <tableColumn id="4" xr3:uid="{5B341D34-A938-4331-9379-D5ACFA09F98B}" name="Total_Rating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0"/>
  <sheetViews>
    <sheetView topLeftCell="D1" zoomScale="80" zoomScaleNormal="80" workbookViewId="0">
      <selection activeCell="C25" sqref="C25"/>
    </sheetView>
  </sheetViews>
  <sheetFormatPr defaultRowHeight="14.5" x14ac:dyDescent="0.35"/>
  <cols>
    <col min="1" max="1" width="12.81640625" customWidth="1"/>
    <col min="2" max="2" width="11.90625" customWidth="1"/>
    <col min="3" max="3" width="23.7265625" customWidth="1"/>
    <col min="4" max="4" width="40.90625" customWidth="1"/>
    <col min="5" max="5" width="8.81640625" customWidth="1"/>
    <col min="6" max="6" width="9.81640625" customWidth="1"/>
    <col min="7" max="7" width="27.7265625" customWidth="1"/>
    <col min="8" max="8" width="17.36328125" customWidth="1"/>
    <col min="9" max="9" width="15.26953125" customWidth="1"/>
    <col min="10" max="10" width="24.54296875" customWidth="1"/>
    <col min="11" max="12" width="15.453125" customWidth="1"/>
    <col min="18" max="18" width="7.1796875" customWidth="1"/>
    <col min="19" max="19" width="12.6328125" customWidth="1"/>
    <col min="20" max="20" width="17.453125" customWidth="1"/>
    <col min="21" max="21" width="19.1796875" customWidth="1"/>
    <col min="22" max="22" width="23.179687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1384439</v>
      </c>
      <c r="B2" t="s">
        <v>22</v>
      </c>
      <c r="C2" s="1">
        <v>45249</v>
      </c>
      <c r="D2" t="s">
        <v>23</v>
      </c>
      <c r="E2">
        <v>1</v>
      </c>
      <c r="F2">
        <v>0.1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>
        <v>0</v>
      </c>
      <c r="M2">
        <v>0</v>
      </c>
    </row>
    <row r="3" spans="1:22" x14ac:dyDescent="0.35">
      <c r="A3">
        <v>1384439</v>
      </c>
      <c r="B3" t="s">
        <v>22</v>
      </c>
      <c r="C3" s="1">
        <v>45249</v>
      </c>
      <c r="D3" t="s">
        <v>23</v>
      </c>
      <c r="E3">
        <v>1</v>
      </c>
      <c r="F3">
        <v>0.2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>
        <v>2</v>
      </c>
      <c r="M3">
        <v>0</v>
      </c>
    </row>
    <row r="4" spans="1:22" x14ac:dyDescent="0.35">
      <c r="A4">
        <v>1384439</v>
      </c>
      <c r="B4" t="s">
        <v>22</v>
      </c>
      <c r="C4" s="1">
        <v>45249</v>
      </c>
      <c r="D4" t="s">
        <v>23</v>
      </c>
      <c r="E4">
        <v>1</v>
      </c>
      <c r="F4">
        <v>0.3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>
        <v>0</v>
      </c>
      <c r="M4">
        <v>0</v>
      </c>
    </row>
    <row r="5" spans="1:22" x14ac:dyDescent="0.35">
      <c r="A5">
        <v>1384439</v>
      </c>
      <c r="B5" t="s">
        <v>22</v>
      </c>
      <c r="C5" s="1">
        <v>45249</v>
      </c>
      <c r="D5" t="s">
        <v>23</v>
      </c>
      <c r="E5">
        <v>1</v>
      </c>
      <c r="F5">
        <v>0.4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>
        <v>0</v>
      </c>
      <c r="M5">
        <v>0</v>
      </c>
    </row>
    <row r="6" spans="1:22" x14ac:dyDescent="0.35">
      <c r="A6">
        <v>1384439</v>
      </c>
      <c r="B6" t="s">
        <v>22</v>
      </c>
      <c r="C6" s="1">
        <v>45249</v>
      </c>
      <c r="D6" t="s">
        <v>23</v>
      </c>
      <c r="E6">
        <v>1</v>
      </c>
      <c r="F6">
        <v>0.5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>
        <v>0</v>
      </c>
      <c r="M6">
        <v>0</v>
      </c>
    </row>
    <row r="7" spans="1:22" x14ac:dyDescent="0.35">
      <c r="A7">
        <v>1384439</v>
      </c>
      <c r="B7" t="s">
        <v>22</v>
      </c>
      <c r="C7" s="1">
        <v>45249</v>
      </c>
      <c r="D7" t="s">
        <v>23</v>
      </c>
      <c r="E7">
        <v>1</v>
      </c>
      <c r="F7">
        <v>0.6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>
        <v>1</v>
      </c>
      <c r="M7">
        <v>0</v>
      </c>
    </row>
    <row r="8" spans="1:22" x14ac:dyDescent="0.35">
      <c r="A8">
        <v>1384439</v>
      </c>
      <c r="B8" t="s">
        <v>22</v>
      </c>
      <c r="C8" s="1">
        <v>45249</v>
      </c>
      <c r="D8" t="s">
        <v>23</v>
      </c>
      <c r="E8">
        <v>1</v>
      </c>
      <c r="F8">
        <v>1.1000000000000001</v>
      </c>
      <c r="G8" t="s">
        <v>24</v>
      </c>
      <c r="H8" t="s">
        <v>25</v>
      </c>
      <c r="I8" t="s">
        <v>26</v>
      </c>
      <c r="J8" t="s">
        <v>27</v>
      </c>
      <c r="K8" t="s">
        <v>29</v>
      </c>
      <c r="L8">
        <v>2</v>
      </c>
      <c r="M8">
        <v>0</v>
      </c>
    </row>
    <row r="9" spans="1:22" x14ac:dyDescent="0.35">
      <c r="A9">
        <v>1384439</v>
      </c>
      <c r="B9" t="s">
        <v>22</v>
      </c>
      <c r="C9" s="1">
        <v>45249</v>
      </c>
      <c r="D9" t="s">
        <v>23</v>
      </c>
      <c r="E9">
        <v>1</v>
      </c>
      <c r="F9">
        <v>1.2</v>
      </c>
      <c r="G9" t="s">
        <v>24</v>
      </c>
      <c r="H9" t="s">
        <v>25</v>
      </c>
      <c r="I9" t="s">
        <v>26</v>
      </c>
      <c r="J9" t="s">
        <v>27</v>
      </c>
      <c r="K9" t="s">
        <v>29</v>
      </c>
      <c r="L9">
        <v>4</v>
      </c>
      <c r="M9">
        <v>0</v>
      </c>
    </row>
    <row r="10" spans="1:22" x14ac:dyDescent="0.35">
      <c r="A10">
        <v>1384439</v>
      </c>
      <c r="B10" t="s">
        <v>22</v>
      </c>
      <c r="C10" s="1">
        <v>45249</v>
      </c>
      <c r="D10" t="s">
        <v>23</v>
      </c>
      <c r="E10">
        <v>1</v>
      </c>
      <c r="F10">
        <v>1.3</v>
      </c>
      <c r="G10" t="s">
        <v>24</v>
      </c>
      <c r="H10" t="s">
        <v>25</v>
      </c>
      <c r="I10" t="s">
        <v>26</v>
      </c>
      <c r="J10" t="s">
        <v>27</v>
      </c>
      <c r="K10" t="s">
        <v>29</v>
      </c>
      <c r="L10">
        <v>4</v>
      </c>
      <c r="M10">
        <v>0</v>
      </c>
    </row>
    <row r="11" spans="1:22" x14ac:dyDescent="0.35">
      <c r="A11">
        <v>1384439</v>
      </c>
      <c r="B11" t="s">
        <v>22</v>
      </c>
      <c r="C11" s="1">
        <v>45249</v>
      </c>
      <c r="D11" t="s">
        <v>23</v>
      </c>
      <c r="E11">
        <v>1</v>
      </c>
      <c r="F11">
        <v>1.4</v>
      </c>
      <c r="G11" t="s">
        <v>24</v>
      </c>
      <c r="H11" t="s">
        <v>25</v>
      </c>
      <c r="I11" t="s">
        <v>26</v>
      </c>
      <c r="J11" t="s">
        <v>27</v>
      </c>
      <c r="K11" t="s">
        <v>29</v>
      </c>
      <c r="L11">
        <v>0</v>
      </c>
      <c r="M11">
        <v>0</v>
      </c>
    </row>
    <row r="12" spans="1:22" x14ac:dyDescent="0.35">
      <c r="A12">
        <v>1384439</v>
      </c>
      <c r="B12" t="s">
        <v>22</v>
      </c>
      <c r="C12" s="1">
        <v>45249</v>
      </c>
      <c r="D12" t="s">
        <v>23</v>
      </c>
      <c r="E12">
        <v>1</v>
      </c>
      <c r="F12">
        <v>1.5</v>
      </c>
      <c r="G12" t="s">
        <v>24</v>
      </c>
      <c r="H12" t="s">
        <v>25</v>
      </c>
      <c r="I12" t="s">
        <v>26</v>
      </c>
      <c r="J12" t="s">
        <v>27</v>
      </c>
      <c r="K12" t="s">
        <v>29</v>
      </c>
      <c r="L12">
        <v>0</v>
      </c>
      <c r="M12">
        <v>0</v>
      </c>
    </row>
    <row r="13" spans="1:22" x14ac:dyDescent="0.35">
      <c r="A13">
        <v>1384439</v>
      </c>
      <c r="B13" t="s">
        <v>22</v>
      </c>
      <c r="C13" s="1">
        <v>45249</v>
      </c>
      <c r="D13" t="s">
        <v>23</v>
      </c>
      <c r="E13">
        <v>1</v>
      </c>
      <c r="F13">
        <v>1.6</v>
      </c>
      <c r="G13" t="s">
        <v>24</v>
      </c>
      <c r="H13" t="s">
        <v>25</v>
      </c>
      <c r="I13" t="s">
        <v>26</v>
      </c>
      <c r="J13" t="s">
        <v>27</v>
      </c>
      <c r="K13" t="s">
        <v>29</v>
      </c>
      <c r="L13">
        <v>0</v>
      </c>
      <c r="M13">
        <v>0</v>
      </c>
    </row>
    <row r="14" spans="1:22" x14ac:dyDescent="0.35">
      <c r="A14">
        <v>1384439</v>
      </c>
      <c r="B14" t="s">
        <v>22</v>
      </c>
      <c r="C14" s="1">
        <v>45249</v>
      </c>
      <c r="D14" t="s">
        <v>23</v>
      </c>
      <c r="E14">
        <v>1</v>
      </c>
      <c r="F14">
        <v>2.1</v>
      </c>
      <c r="G14" t="s">
        <v>24</v>
      </c>
      <c r="H14" t="s">
        <v>25</v>
      </c>
      <c r="I14" t="s">
        <v>27</v>
      </c>
      <c r="J14" t="s">
        <v>26</v>
      </c>
      <c r="K14" t="s">
        <v>28</v>
      </c>
      <c r="L14">
        <v>1</v>
      </c>
      <c r="M14">
        <v>0</v>
      </c>
    </row>
    <row r="15" spans="1:22" x14ac:dyDescent="0.35">
      <c r="A15">
        <v>1384439</v>
      </c>
      <c r="B15" t="s">
        <v>22</v>
      </c>
      <c r="C15" s="1">
        <v>45249</v>
      </c>
      <c r="D15" t="s">
        <v>23</v>
      </c>
      <c r="E15">
        <v>1</v>
      </c>
      <c r="F15">
        <v>2.2000000000000002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>
        <v>0</v>
      </c>
      <c r="M15">
        <v>1</v>
      </c>
      <c r="N15">
        <v>1</v>
      </c>
    </row>
    <row r="16" spans="1:22" x14ac:dyDescent="0.35">
      <c r="A16">
        <v>1384439</v>
      </c>
      <c r="B16" t="s">
        <v>22</v>
      </c>
      <c r="C16" s="1">
        <v>45249</v>
      </c>
      <c r="D16" t="s">
        <v>23</v>
      </c>
      <c r="E16">
        <v>1</v>
      </c>
      <c r="F16">
        <v>2.2999999999999998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>
        <v>0</v>
      </c>
      <c r="M16">
        <v>0</v>
      </c>
    </row>
    <row r="17" spans="1:20" x14ac:dyDescent="0.35">
      <c r="A17">
        <v>1384439</v>
      </c>
      <c r="B17" t="s">
        <v>22</v>
      </c>
      <c r="C17" s="1">
        <v>45249</v>
      </c>
      <c r="D17" t="s">
        <v>23</v>
      </c>
      <c r="E17">
        <v>1</v>
      </c>
      <c r="F17">
        <v>2.4</v>
      </c>
      <c r="G17" t="s">
        <v>24</v>
      </c>
      <c r="H17" t="s">
        <v>25</v>
      </c>
      <c r="I17" t="s">
        <v>26</v>
      </c>
      <c r="J17" t="s">
        <v>27</v>
      </c>
      <c r="K17" t="s">
        <v>28</v>
      </c>
      <c r="L17">
        <v>1</v>
      </c>
      <c r="M17">
        <v>0</v>
      </c>
    </row>
    <row r="18" spans="1:20" x14ac:dyDescent="0.35">
      <c r="A18">
        <v>1384439</v>
      </c>
      <c r="B18" t="s">
        <v>22</v>
      </c>
      <c r="C18" s="1">
        <v>45249</v>
      </c>
      <c r="D18" t="s">
        <v>23</v>
      </c>
      <c r="E18">
        <v>1</v>
      </c>
      <c r="F18">
        <v>2.5</v>
      </c>
      <c r="G18" t="s">
        <v>24</v>
      </c>
      <c r="H18" t="s">
        <v>25</v>
      </c>
      <c r="I18" t="s">
        <v>27</v>
      </c>
      <c r="J18" t="s">
        <v>26</v>
      </c>
      <c r="K18" t="s">
        <v>28</v>
      </c>
      <c r="L18">
        <v>2</v>
      </c>
      <c r="M18">
        <v>0</v>
      </c>
    </row>
    <row r="19" spans="1:20" x14ac:dyDescent="0.35">
      <c r="A19">
        <v>1384439</v>
      </c>
      <c r="B19" t="s">
        <v>22</v>
      </c>
      <c r="C19" s="1">
        <v>45249</v>
      </c>
      <c r="D19" t="s">
        <v>23</v>
      </c>
      <c r="E19">
        <v>1</v>
      </c>
      <c r="F19">
        <v>2.6</v>
      </c>
      <c r="G19" t="s">
        <v>24</v>
      </c>
      <c r="H19" t="s">
        <v>25</v>
      </c>
      <c r="I19" t="s">
        <v>27</v>
      </c>
      <c r="J19" t="s">
        <v>26</v>
      </c>
      <c r="K19" t="s">
        <v>28</v>
      </c>
      <c r="L19">
        <v>0</v>
      </c>
      <c r="M19">
        <v>0</v>
      </c>
    </row>
    <row r="20" spans="1:20" x14ac:dyDescent="0.35">
      <c r="A20">
        <v>1384439</v>
      </c>
      <c r="B20" t="s">
        <v>22</v>
      </c>
      <c r="C20" s="1">
        <v>45249</v>
      </c>
      <c r="D20" t="s">
        <v>23</v>
      </c>
      <c r="E20">
        <v>1</v>
      </c>
      <c r="F20">
        <v>2.7</v>
      </c>
      <c r="G20" t="s">
        <v>24</v>
      </c>
      <c r="H20" t="s">
        <v>25</v>
      </c>
      <c r="I20" t="s">
        <v>27</v>
      </c>
      <c r="J20" t="s">
        <v>26</v>
      </c>
      <c r="K20" t="s">
        <v>28</v>
      </c>
      <c r="L20">
        <v>0</v>
      </c>
      <c r="M20">
        <v>0</v>
      </c>
    </row>
    <row r="21" spans="1:20" x14ac:dyDescent="0.35">
      <c r="A21">
        <v>1384439</v>
      </c>
      <c r="B21" t="s">
        <v>22</v>
      </c>
      <c r="C21" s="1">
        <v>45249</v>
      </c>
      <c r="D21" t="s">
        <v>23</v>
      </c>
      <c r="E21">
        <v>1</v>
      </c>
      <c r="F21">
        <v>3.1</v>
      </c>
      <c r="G21" t="s">
        <v>24</v>
      </c>
      <c r="H21" t="s">
        <v>25</v>
      </c>
      <c r="I21" t="s">
        <v>26</v>
      </c>
      <c r="J21" t="s">
        <v>27</v>
      </c>
      <c r="K21" t="s">
        <v>29</v>
      </c>
      <c r="L21">
        <v>0</v>
      </c>
      <c r="M21">
        <v>0</v>
      </c>
    </row>
    <row r="22" spans="1:20" x14ac:dyDescent="0.35">
      <c r="A22">
        <v>1384439</v>
      </c>
      <c r="B22" t="s">
        <v>22</v>
      </c>
      <c r="C22" s="1">
        <v>45249</v>
      </c>
      <c r="D22" t="s">
        <v>23</v>
      </c>
      <c r="E22">
        <v>1</v>
      </c>
      <c r="F22">
        <v>3.2</v>
      </c>
      <c r="G22" t="s">
        <v>24</v>
      </c>
      <c r="H22" t="s">
        <v>25</v>
      </c>
      <c r="I22" t="s">
        <v>26</v>
      </c>
      <c r="J22" t="s">
        <v>27</v>
      </c>
      <c r="K22" t="s">
        <v>29</v>
      </c>
      <c r="L22">
        <v>1</v>
      </c>
      <c r="M22">
        <v>0</v>
      </c>
    </row>
    <row r="23" spans="1:20" x14ac:dyDescent="0.35">
      <c r="A23">
        <v>1384439</v>
      </c>
      <c r="B23" t="s">
        <v>22</v>
      </c>
      <c r="C23" s="1">
        <v>45249</v>
      </c>
      <c r="D23" t="s">
        <v>23</v>
      </c>
      <c r="E23">
        <v>1</v>
      </c>
      <c r="F23">
        <v>3.3</v>
      </c>
      <c r="G23" t="s">
        <v>24</v>
      </c>
      <c r="H23" t="s">
        <v>25</v>
      </c>
      <c r="I23" t="s">
        <v>27</v>
      </c>
      <c r="J23" t="s">
        <v>26</v>
      </c>
      <c r="K23" t="s">
        <v>29</v>
      </c>
      <c r="L23">
        <v>1</v>
      </c>
      <c r="M23">
        <v>0</v>
      </c>
    </row>
    <row r="24" spans="1:20" x14ac:dyDescent="0.35">
      <c r="A24">
        <v>1384439</v>
      </c>
      <c r="B24" t="s">
        <v>22</v>
      </c>
      <c r="C24" s="1">
        <v>45249</v>
      </c>
      <c r="D24" t="s">
        <v>23</v>
      </c>
      <c r="E24">
        <v>1</v>
      </c>
      <c r="F24">
        <v>3.4</v>
      </c>
      <c r="G24" t="s">
        <v>24</v>
      </c>
      <c r="H24" t="s">
        <v>25</v>
      </c>
      <c r="I24" t="s">
        <v>26</v>
      </c>
      <c r="J24" t="s">
        <v>27</v>
      </c>
      <c r="K24" t="s">
        <v>29</v>
      </c>
      <c r="L24">
        <v>0</v>
      </c>
      <c r="M24">
        <v>0</v>
      </c>
    </row>
    <row r="25" spans="1:20" x14ac:dyDescent="0.35">
      <c r="A25">
        <v>1384439</v>
      </c>
      <c r="B25" t="s">
        <v>22</v>
      </c>
      <c r="C25" s="1">
        <v>45249</v>
      </c>
      <c r="D25" t="s">
        <v>23</v>
      </c>
      <c r="E25">
        <v>1</v>
      </c>
      <c r="F25">
        <v>3.5</v>
      </c>
      <c r="G25" t="s">
        <v>24</v>
      </c>
      <c r="H25" t="s">
        <v>25</v>
      </c>
      <c r="I25" t="s">
        <v>26</v>
      </c>
      <c r="J25" t="s">
        <v>27</v>
      </c>
      <c r="K25" t="s">
        <v>29</v>
      </c>
      <c r="L25">
        <v>6</v>
      </c>
      <c r="M25">
        <v>0</v>
      </c>
    </row>
    <row r="26" spans="1:20" x14ac:dyDescent="0.35">
      <c r="A26">
        <v>1384439</v>
      </c>
      <c r="B26" t="s">
        <v>22</v>
      </c>
      <c r="C26" s="1">
        <v>45249</v>
      </c>
      <c r="D26" t="s">
        <v>23</v>
      </c>
      <c r="E26">
        <v>1</v>
      </c>
      <c r="F26">
        <v>3.6</v>
      </c>
      <c r="G26" t="s">
        <v>24</v>
      </c>
      <c r="H26" t="s">
        <v>25</v>
      </c>
      <c r="I26" t="s">
        <v>26</v>
      </c>
      <c r="J26" t="s">
        <v>27</v>
      </c>
      <c r="K26" t="s">
        <v>29</v>
      </c>
      <c r="L26">
        <v>4</v>
      </c>
      <c r="M26">
        <v>0</v>
      </c>
    </row>
    <row r="27" spans="1:20" x14ac:dyDescent="0.35">
      <c r="A27">
        <v>1384439</v>
      </c>
      <c r="B27" t="s">
        <v>22</v>
      </c>
      <c r="C27" s="1">
        <v>45249</v>
      </c>
      <c r="D27" t="s">
        <v>23</v>
      </c>
      <c r="E27">
        <v>1</v>
      </c>
      <c r="F27">
        <v>4.0999999999999996</v>
      </c>
      <c r="G27" t="s">
        <v>24</v>
      </c>
      <c r="H27" t="s">
        <v>25</v>
      </c>
      <c r="I27" t="s">
        <v>27</v>
      </c>
      <c r="J27" t="s">
        <v>26</v>
      </c>
      <c r="K27" t="s">
        <v>28</v>
      </c>
      <c r="L27">
        <v>0</v>
      </c>
      <c r="M27">
        <v>0</v>
      </c>
    </row>
    <row r="28" spans="1:20" x14ac:dyDescent="0.35">
      <c r="A28">
        <v>1384439</v>
      </c>
      <c r="B28" t="s">
        <v>22</v>
      </c>
      <c r="C28" s="1">
        <v>45249</v>
      </c>
      <c r="D28" t="s">
        <v>23</v>
      </c>
      <c r="E28">
        <v>1</v>
      </c>
      <c r="F28">
        <v>4.2</v>
      </c>
      <c r="G28" t="s">
        <v>24</v>
      </c>
      <c r="H28" t="s">
        <v>25</v>
      </c>
      <c r="I28" t="s">
        <v>27</v>
      </c>
      <c r="J28" t="s">
        <v>26</v>
      </c>
      <c r="K28" t="s">
        <v>28</v>
      </c>
      <c r="L28">
        <v>0</v>
      </c>
      <c r="M28">
        <v>0</v>
      </c>
      <c r="S28" t="s">
        <v>30</v>
      </c>
      <c r="T28" t="s">
        <v>27</v>
      </c>
    </row>
    <row r="29" spans="1:20" x14ac:dyDescent="0.35">
      <c r="A29">
        <v>1384439</v>
      </c>
      <c r="B29" t="s">
        <v>22</v>
      </c>
      <c r="C29" s="1">
        <v>45249</v>
      </c>
      <c r="D29" t="s">
        <v>23</v>
      </c>
      <c r="E29">
        <v>1</v>
      </c>
      <c r="F29">
        <v>4.3</v>
      </c>
      <c r="G29" t="s">
        <v>24</v>
      </c>
      <c r="H29" t="s">
        <v>25</v>
      </c>
      <c r="I29" t="s">
        <v>31</v>
      </c>
      <c r="J29" t="s">
        <v>26</v>
      </c>
      <c r="K29" t="s">
        <v>28</v>
      </c>
      <c r="L29">
        <v>0</v>
      </c>
      <c r="M29">
        <v>0</v>
      </c>
    </row>
    <row r="30" spans="1:20" x14ac:dyDescent="0.35">
      <c r="A30">
        <v>1384439</v>
      </c>
      <c r="B30" t="s">
        <v>22</v>
      </c>
      <c r="C30" s="1">
        <v>45249</v>
      </c>
      <c r="D30" t="s">
        <v>23</v>
      </c>
      <c r="E30">
        <v>1</v>
      </c>
      <c r="F30">
        <v>4.4000000000000004</v>
      </c>
      <c r="G30" t="s">
        <v>24</v>
      </c>
      <c r="H30" t="s">
        <v>25</v>
      </c>
      <c r="I30" t="s">
        <v>31</v>
      </c>
      <c r="J30" t="s">
        <v>26</v>
      </c>
      <c r="K30" t="s">
        <v>28</v>
      </c>
      <c r="L30">
        <v>0</v>
      </c>
      <c r="M30">
        <v>0</v>
      </c>
    </row>
    <row r="31" spans="1:20" x14ac:dyDescent="0.35">
      <c r="A31">
        <v>1384439</v>
      </c>
      <c r="B31" t="s">
        <v>22</v>
      </c>
      <c r="C31" s="1">
        <v>45249</v>
      </c>
      <c r="D31" t="s">
        <v>23</v>
      </c>
      <c r="E31">
        <v>1</v>
      </c>
      <c r="F31">
        <v>4.5</v>
      </c>
      <c r="G31" t="s">
        <v>24</v>
      </c>
      <c r="H31" t="s">
        <v>25</v>
      </c>
      <c r="I31" t="s">
        <v>31</v>
      </c>
      <c r="J31" t="s">
        <v>26</v>
      </c>
      <c r="K31" t="s">
        <v>28</v>
      </c>
      <c r="L31">
        <v>1</v>
      </c>
      <c r="M31">
        <v>0</v>
      </c>
    </row>
    <row r="32" spans="1:20" x14ac:dyDescent="0.35">
      <c r="A32">
        <v>1384439</v>
      </c>
      <c r="B32" t="s">
        <v>22</v>
      </c>
      <c r="C32" s="1">
        <v>45249</v>
      </c>
      <c r="D32" t="s">
        <v>23</v>
      </c>
      <c r="E32">
        <v>1</v>
      </c>
      <c r="F32">
        <v>4.5999999999999996</v>
      </c>
      <c r="G32" t="s">
        <v>24</v>
      </c>
      <c r="H32" t="s">
        <v>25</v>
      </c>
      <c r="I32" t="s">
        <v>26</v>
      </c>
      <c r="J32" t="s">
        <v>31</v>
      </c>
      <c r="K32" t="s">
        <v>28</v>
      </c>
      <c r="L32">
        <v>6</v>
      </c>
      <c r="M32">
        <v>0</v>
      </c>
    </row>
    <row r="33" spans="1:13" x14ac:dyDescent="0.35">
      <c r="A33">
        <v>1384439</v>
      </c>
      <c r="B33" t="s">
        <v>22</v>
      </c>
      <c r="C33" s="1">
        <v>45249</v>
      </c>
      <c r="D33" t="s">
        <v>23</v>
      </c>
      <c r="E33">
        <v>1</v>
      </c>
      <c r="F33">
        <v>5.0999999999999996</v>
      </c>
      <c r="G33" t="s">
        <v>24</v>
      </c>
      <c r="H33" t="s">
        <v>25</v>
      </c>
      <c r="I33" t="s">
        <v>31</v>
      </c>
      <c r="J33" t="s">
        <v>26</v>
      </c>
      <c r="K33" t="s">
        <v>29</v>
      </c>
      <c r="L33">
        <v>0</v>
      </c>
      <c r="M33">
        <v>0</v>
      </c>
    </row>
    <row r="34" spans="1:13" x14ac:dyDescent="0.35">
      <c r="A34">
        <v>1384439</v>
      </c>
      <c r="B34" t="s">
        <v>22</v>
      </c>
      <c r="C34" s="1">
        <v>45249</v>
      </c>
      <c r="D34" t="s">
        <v>23</v>
      </c>
      <c r="E34">
        <v>1</v>
      </c>
      <c r="F34">
        <v>5.2</v>
      </c>
      <c r="G34" t="s">
        <v>24</v>
      </c>
      <c r="H34" t="s">
        <v>25</v>
      </c>
      <c r="I34" t="s">
        <v>31</v>
      </c>
      <c r="J34" t="s">
        <v>26</v>
      </c>
      <c r="K34" t="s">
        <v>29</v>
      </c>
      <c r="L34">
        <v>0</v>
      </c>
      <c r="M34">
        <v>0</v>
      </c>
    </row>
    <row r="35" spans="1:13" x14ac:dyDescent="0.35">
      <c r="A35">
        <v>1384439</v>
      </c>
      <c r="B35" t="s">
        <v>22</v>
      </c>
      <c r="C35" s="1">
        <v>45249</v>
      </c>
      <c r="D35" t="s">
        <v>23</v>
      </c>
      <c r="E35">
        <v>1</v>
      </c>
      <c r="F35">
        <v>5.3</v>
      </c>
      <c r="G35" t="s">
        <v>24</v>
      </c>
      <c r="H35" t="s">
        <v>25</v>
      </c>
      <c r="I35" t="s">
        <v>31</v>
      </c>
      <c r="J35" t="s">
        <v>26</v>
      </c>
      <c r="K35" t="s">
        <v>29</v>
      </c>
      <c r="L35">
        <v>1</v>
      </c>
      <c r="M35">
        <v>0</v>
      </c>
    </row>
    <row r="36" spans="1:13" x14ac:dyDescent="0.35">
      <c r="A36">
        <v>1384439</v>
      </c>
      <c r="B36" t="s">
        <v>22</v>
      </c>
      <c r="C36" s="1">
        <v>45249</v>
      </c>
      <c r="D36" t="s">
        <v>23</v>
      </c>
      <c r="E36">
        <v>1</v>
      </c>
      <c r="F36">
        <v>5.4</v>
      </c>
      <c r="G36" t="s">
        <v>24</v>
      </c>
      <c r="H36" t="s">
        <v>25</v>
      </c>
      <c r="I36" t="s">
        <v>26</v>
      </c>
      <c r="J36" t="s">
        <v>31</v>
      </c>
      <c r="K36" t="s">
        <v>29</v>
      </c>
      <c r="L36">
        <v>1</v>
      </c>
      <c r="M36">
        <v>0</v>
      </c>
    </row>
    <row r="37" spans="1:13" x14ac:dyDescent="0.35">
      <c r="A37">
        <v>1384439</v>
      </c>
      <c r="B37" t="s">
        <v>22</v>
      </c>
      <c r="C37" s="1">
        <v>45249</v>
      </c>
      <c r="D37" t="s">
        <v>23</v>
      </c>
      <c r="E37">
        <v>1</v>
      </c>
      <c r="F37">
        <v>5.5</v>
      </c>
      <c r="G37" t="s">
        <v>24</v>
      </c>
      <c r="H37" t="s">
        <v>25</v>
      </c>
      <c r="I37" t="s">
        <v>31</v>
      </c>
      <c r="J37" t="s">
        <v>26</v>
      </c>
      <c r="K37" t="s">
        <v>29</v>
      </c>
      <c r="L37">
        <v>0</v>
      </c>
      <c r="M37">
        <v>0</v>
      </c>
    </row>
    <row r="38" spans="1:13" x14ac:dyDescent="0.35">
      <c r="A38">
        <v>1384439</v>
      </c>
      <c r="B38" t="s">
        <v>22</v>
      </c>
      <c r="C38" s="1">
        <v>45249</v>
      </c>
      <c r="D38" t="s">
        <v>23</v>
      </c>
      <c r="E38">
        <v>1</v>
      </c>
      <c r="F38">
        <v>5.6</v>
      </c>
      <c r="G38" t="s">
        <v>24</v>
      </c>
      <c r="H38" t="s">
        <v>25</v>
      </c>
      <c r="I38" t="s">
        <v>31</v>
      </c>
      <c r="J38" t="s">
        <v>26</v>
      </c>
      <c r="K38" t="s">
        <v>29</v>
      </c>
      <c r="L38">
        <v>1</v>
      </c>
      <c r="M38">
        <v>0</v>
      </c>
    </row>
    <row r="39" spans="1:13" x14ac:dyDescent="0.35">
      <c r="A39">
        <v>1384439</v>
      </c>
      <c r="B39" t="s">
        <v>22</v>
      </c>
      <c r="C39" s="1">
        <v>45249</v>
      </c>
      <c r="D39" t="s">
        <v>23</v>
      </c>
      <c r="E39">
        <v>1</v>
      </c>
      <c r="F39">
        <v>6.1</v>
      </c>
      <c r="G39" t="s">
        <v>24</v>
      </c>
      <c r="H39" t="s">
        <v>25</v>
      </c>
      <c r="I39" t="s">
        <v>31</v>
      </c>
      <c r="J39" t="s">
        <v>26</v>
      </c>
      <c r="K39" t="s">
        <v>28</v>
      </c>
      <c r="L39">
        <v>4</v>
      </c>
      <c r="M39">
        <v>0</v>
      </c>
    </row>
    <row r="40" spans="1:13" x14ac:dyDescent="0.35">
      <c r="A40">
        <v>1384439</v>
      </c>
      <c r="B40" t="s">
        <v>22</v>
      </c>
      <c r="C40" s="1">
        <v>45249</v>
      </c>
      <c r="D40" t="s">
        <v>23</v>
      </c>
      <c r="E40">
        <v>1</v>
      </c>
      <c r="F40">
        <v>6.2</v>
      </c>
      <c r="G40" t="s">
        <v>24</v>
      </c>
      <c r="H40" t="s">
        <v>25</v>
      </c>
      <c r="I40" t="s">
        <v>31</v>
      </c>
      <c r="J40" t="s">
        <v>26</v>
      </c>
      <c r="K40" t="s">
        <v>28</v>
      </c>
      <c r="L40">
        <v>4</v>
      </c>
      <c r="M40">
        <v>0</v>
      </c>
    </row>
    <row r="41" spans="1:13" x14ac:dyDescent="0.35">
      <c r="A41">
        <v>1384439</v>
      </c>
      <c r="B41" t="s">
        <v>22</v>
      </c>
      <c r="C41" s="1">
        <v>45249</v>
      </c>
      <c r="D41" t="s">
        <v>23</v>
      </c>
      <c r="E41">
        <v>1</v>
      </c>
      <c r="F41">
        <v>6.3</v>
      </c>
      <c r="G41" t="s">
        <v>24</v>
      </c>
      <c r="H41" t="s">
        <v>25</v>
      </c>
      <c r="I41" t="s">
        <v>31</v>
      </c>
      <c r="J41" t="s">
        <v>26</v>
      </c>
      <c r="K41" t="s">
        <v>28</v>
      </c>
      <c r="L41">
        <v>4</v>
      </c>
      <c r="M41">
        <v>0</v>
      </c>
    </row>
    <row r="42" spans="1:13" x14ac:dyDescent="0.35">
      <c r="A42">
        <v>1384439</v>
      </c>
      <c r="B42" t="s">
        <v>22</v>
      </c>
      <c r="C42" s="1">
        <v>45249</v>
      </c>
      <c r="D42" t="s">
        <v>23</v>
      </c>
      <c r="E42">
        <v>1</v>
      </c>
      <c r="F42">
        <v>6.4</v>
      </c>
      <c r="G42" t="s">
        <v>24</v>
      </c>
      <c r="H42" t="s">
        <v>25</v>
      </c>
      <c r="I42" t="s">
        <v>31</v>
      </c>
      <c r="J42" t="s">
        <v>26</v>
      </c>
      <c r="K42" t="s">
        <v>28</v>
      </c>
      <c r="L42">
        <v>0</v>
      </c>
      <c r="M42">
        <v>0</v>
      </c>
    </row>
    <row r="43" spans="1:13" x14ac:dyDescent="0.35">
      <c r="A43">
        <v>1384439</v>
      </c>
      <c r="B43" t="s">
        <v>22</v>
      </c>
      <c r="C43" s="1">
        <v>45249</v>
      </c>
      <c r="D43" t="s">
        <v>23</v>
      </c>
      <c r="E43">
        <v>1</v>
      </c>
      <c r="F43">
        <v>6.5</v>
      </c>
      <c r="G43" t="s">
        <v>24</v>
      </c>
      <c r="H43" t="s">
        <v>25</v>
      </c>
      <c r="I43" t="s">
        <v>31</v>
      </c>
      <c r="J43" t="s">
        <v>26</v>
      </c>
      <c r="K43" t="s">
        <v>28</v>
      </c>
      <c r="L43">
        <v>1</v>
      </c>
      <c r="M43">
        <v>0</v>
      </c>
    </row>
    <row r="44" spans="1:13" x14ac:dyDescent="0.35">
      <c r="A44">
        <v>1384439</v>
      </c>
      <c r="B44" t="s">
        <v>22</v>
      </c>
      <c r="C44" s="1">
        <v>45249</v>
      </c>
      <c r="D44" t="s">
        <v>23</v>
      </c>
      <c r="E44">
        <v>1</v>
      </c>
      <c r="F44">
        <v>6.6</v>
      </c>
      <c r="G44" t="s">
        <v>24</v>
      </c>
      <c r="H44" t="s">
        <v>25</v>
      </c>
      <c r="I44" t="s">
        <v>26</v>
      </c>
      <c r="J44" t="s">
        <v>31</v>
      </c>
      <c r="K44" t="s">
        <v>28</v>
      </c>
      <c r="L44">
        <v>1</v>
      </c>
      <c r="M44">
        <v>0</v>
      </c>
    </row>
    <row r="45" spans="1:13" x14ac:dyDescent="0.35">
      <c r="A45">
        <v>1384439</v>
      </c>
      <c r="B45" t="s">
        <v>22</v>
      </c>
      <c r="C45" s="1">
        <v>45249</v>
      </c>
      <c r="D45" t="s">
        <v>23</v>
      </c>
      <c r="E45">
        <v>1</v>
      </c>
      <c r="F45">
        <v>7.1</v>
      </c>
      <c r="G45" t="s">
        <v>24</v>
      </c>
      <c r="H45" t="s">
        <v>25</v>
      </c>
      <c r="I45" t="s">
        <v>26</v>
      </c>
      <c r="J45" t="s">
        <v>31</v>
      </c>
      <c r="K45" t="s">
        <v>32</v>
      </c>
      <c r="L45">
        <v>1</v>
      </c>
      <c r="M45">
        <v>0</v>
      </c>
    </row>
    <row r="46" spans="1:13" x14ac:dyDescent="0.35">
      <c r="A46">
        <v>1384439</v>
      </c>
      <c r="B46" t="s">
        <v>22</v>
      </c>
      <c r="C46" s="1">
        <v>45249</v>
      </c>
      <c r="D46" t="s">
        <v>23</v>
      </c>
      <c r="E46">
        <v>1</v>
      </c>
      <c r="F46">
        <v>7.2</v>
      </c>
      <c r="G46" t="s">
        <v>24</v>
      </c>
      <c r="H46" t="s">
        <v>25</v>
      </c>
      <c r="I46" t="s">
        <v>31</v>
      </c>
      <c r="J46" t="s">
        <v>26</v>
      </c>
      <c r="K46" t="s">
        <v>32</v>
      </c>
      <c r="L46">
        <v>1</v>
      </c>
      <c r="M46">
        <v>0</v>
      </c>
    </row>
    <row r="47" spans="1:13" x14ac:dyDescent="0.35">
      <c r="A47">
        <v>1384439</v>
      </c>
      <c r="B47" t="s">
        <v>22</v>
      </c>
      <c r="C47" s="1">
        <v>45249</v>
      </c>
      <c r="D47" t="s">
        <v>23</v>
      </c>
      <c r="E47">
        <v>1</v>
      </c>
      <c r="F47">
        <v>7.3</v>
      </c>
      <c r="G47" t="s">
        <v>24</v>
      </c>
      <c r="H47" t="s">
        <v>25</v>
      </c>
      <c r="I47" t="s">
        <v>26</v>
      </c>
      <c r="J47" t="s">
        <v>31</v>
      </c>
      <c r="K47" t="s">
        <v>32</v>
      </c>
      <c r="L47">
        <v>1</v>
      </c>
      <c r="M47">
        <v>0</v>
      </c>
    </row>
    <row r="48" spans="1:13" x14ac:dyDescent="0.35">
      <c r="A48">
        <v>1384439</v>
      </c>
      <c r="B48" t="s">
        <v>22</v>
      </c>
      <c r="C48" s="1">
        <v>45249</v>
      </c>
      <c r="D48" t="s">
        <v>23</v>
      </c>
      <c r="E48">
        <v>1</v>
      </c>
      <c r="F48">
        <v>7.4</v>
      </c>
      <c r="G48" t="s">
        <v>24</v>
      </c>
      <c r="H48" t="s">
        <v>25</v>
      </c>
      <c r="I48" t="s">
        <v>31</v>
      </c>
      <c r="J48" t="s">
        <v>26</v>
      </c>
      <c r="K48" t="s">
        <v>32</v>
      </c>
      <c r="L48">
        <v>0</v>
      </c>
      <c r="M48">
        <v>0</v>
      </c>
    </row>
    <row r="49" spans="1:20" x14ac:dyDescent="0.35">
      <c r="A49">
        <v>1384439</v>
      </c>
      <c r="B49" t="s">
        <v>22</v>
      </c>
      <c r="C49" s="1">
        <v>45249</v>
      </c>
      <c r="D49" t="s">
        <v>23</v>
      </c>
      <c r="E49">
        <v>1</v>
      </c>
      <c r="F49">
        <v>7.5</v>
      </c>
      <c r="G49" t="s">
        <v>24</v>
      </c>
      <c r="H49" t="s">
        <v>25</v>
      </c>
      <c r="I49" t="s">
        <v>31</v>
      </c>
      <c r="J49" t="s">
        <v>26</v>
      </c>
      <c r="K49" t="s">
        <v>32</v>
      </c>
      <c r="L49">
        <v>4</v>
      </c>
      <c r="M49">
        <v>0</v>
      </c>
    </row>
    <row r="50" spans="1:20" x14ac:dyDescent="0.35">
      <c r="A50">
        <v>1384439</v>
      </c>
      <c r="B50" t="s">
        <v>22</v>
      </c>
      <c r="C50" s="1">
        <v>45249</v>
      </c>
      <c r="D50" t="s">
        <v>23</v>
      </c>
      <c r="E50">
        <v>1</v>
      </c>
      <c r="F50">
        <v>7.6</v>
      </c>
      <c r="G50" t="s">
        <v>24</v>
      </c>
      <c r="H50" t="s">
        <v>25</v>
      </c>
      <c r="I50" t="s">
        <v>31</v>
      </c>
      <c r="J50" t="s">
        <v>26</v>
      </c>
      <c r="K50" t="s">
        <v>32</v>
      </c>
      <c r="L50">
        <v>0</v>
      </c>
      <c r="M50">
        <v>0</v>
      </c>
    </row>
    <row r="51" spans="1:20" x14ac:dyDescent="0.35">
      <c r="A51">
        <v>1384439</v>
      </c>
      <c r="B51" t="s">
        <v>22</v>
      </c>
      <c r="C51" s="1">
        <v>45249</v>
      </c>
      <c r="D51" t="s">
        <v>23</v>
      </c>
      <c r="E51">
        <v>1</v>
      </c>
      <c r="F51">
        <v>8.1</v>
      </c>
      <c r="G51" t="s">
        <v>24</v>
      </c>
      <c r="H51" t="s">
        <v>25</v>
      </c>
      <c r="I51" t="s">
        <v>26</v>
      </c>
      <c r="J51" t="s">
        <v>31</v>
      </c>
      <c r="K51" t="s">
        <v>33</v>
      </c>
      <c r="L51">
        <v>1</v>
      </c>
      <c r="M51">
        <v>0</v>
      </c>
    </row>
    <row r="52" spans="1:20" x14ac:dyDescent="0.35">
      <c r="A52">
        <v>1384439</v>
      </c>
      <c r="B52" t="s">
        <v>22</v>
      </c>
      <c r="C52" s="1">
        <v>45249</v>
      </c>
      <c r="D52" t="s">
        <v>23</v>
      </c>
      <c r="E52">
        <v>1</v>
      </c>
      <c r="F52">
        <v>8.1999999999999993</v>
      </c>
      <c r="G52" t="s">
        <v>24</v>
      </c>
      <c r="H52" t="s">
        <v>25</v>
      </c>
      <c r="I52" t="s">
        <v>31</v>
      </c>
      <c r="J52" t="s">
        <v>26</v>
      </c>
      <c r="K52" t="s">
        <v>33</v>
      </c>
      <c r="L52">
        <v>0</v>
      </c>
      <c r="M52">
        <v>1</v>
      </c>
      <c r="Q52">
        <v>1</v>
      </c>
    </row>
    <row r="53" spans="1:20" x14ac:dyDescent="0.35">
      <c r="A53">
        <v>1384439</v>
      </c>
      <c r="B53" t="s">
        <v>22</v>
      </c>
      <c r="C53" s="1">
        <v>45249</v>
      </c>
      <c r="D53" t="s">
        <v>23</v>
      </c>
      <c r="E53">
        <v>1</v>
      </c>
      <c r="F53">
        <v>8.3000000000000007</v>
      </c>
      <c r="G53" t="s">
        <v>24</v>
      </c>
      <c r="H53" t="s">
        <v>25</v>
      </c>
      <c r="I53" t="s">
        <v>26</v>
      </c>
      <c r="J53" t="s">
        <v>31</v>
      </c>
      <c r="K53" t="s">
        <v>33</v>
      </c>
      <c r="L53">
        <v>0</v>
      </c>
      <c r="M53">
        <v>0</v>
      </c>
    </row>
    <row r="54" spans="1:20" x14ac:dyDescent="0.35">
      <c r="A54">
        <v>1384439</v>
      </c>
      <c r="B54" t="s">
        <v>22</v>
      </c>
      <c r="C54" s="1">
        <v>45249</v>
      </c>
      <c r="D54" t="s">
        <v>23</v>
      </c>
      <c r="E54">
        <v>1</v>
      </c>
      <c r="F54">
        <v>8.4</v>
      </c>
      <c r="G54" t="s">
        <v>24</v>
      </c>
      <c r="H54" t="s">
        <v>25</v>
      </c>
      <c r="I54" t="s">
        <v>26</v>
      </c>
      <c r="J54" t="s">
        <v>31</v>
      </c>
      <c r="K54" t="s">
        <v>33</v>
      </c>
      <c r="L54">
        <v>1</v>
      </c>
      <c r="M54">
        <v>0</v>
      </c>
    </row>
    <row r="55" spans="1:20" x14ac:dyDescent="0.35">
      <c r="A55">
        <v>1384439</v>
      </c>
      <c r="B55" t="s">
        <v>22</v>
      </c>
      <c r="C55" s="1">
        <v>45249</v>
      </c>
      <c r="D55" t="s">
        <v>23</v>
      </c>
      <c r="E55">
        <v>1</v>
      </c>
      <c r="F55">
        <v>8.5</v>
      </c>
      <c r="G55" t="s">
        <v>24</v>
      </c>
      <c r="H55" t="s">
        <v>25</v>
      </c>
      <c r="I55" t="s">
        <v>31</v>
      </c>
      <c r="J55" t="s">
        <v>26</v>
      </c>
      <c r="K55" t="s">
        <v>33</v>
      </c>
      <c r="L55">
        <v>0</v>
      </c>
      <c r="M55">
        <v>0</v>
      </c>
    </row>
    <row r="56" spans="1:20" x14ac:dyDescent="0.35">
      <c r="A56">
        <v>1384439</v>
      </c>
      <c r="B56" t="s">
        <v>22</v>
      </c>
      <c r="C56" s="1">
        <v>45249</v>
      </c>
      <c r="D56" t="s">
        <v>23</v>
      </c>
      <c r="E56">
        <v>1</v>
      </c>
      <c r="F56">
        <v>8.6</v>
      </c>
      <c r="G56" t="s">
        <v>24</v>
      </c>
      <c r="H56" t="s">
        <v>25</v>
      </c>
      <c r="I56" t="s">
        <v>31</v>
      </c>
      <c r="J56" t="s">
        <v>26</v>
      </c>
      <c r="K56" t="s">
        <v>33</v>
      </c>
      <c r="L56">
        <v>2</v>
      </c>
      <c r="M56">
        <v>0</v>
      </c>
    </row>
    <row r="57" spans="1:20" x14ac:dyDescent="0.35">
      <c r="A57">
        <v>1384439</v>
      </c>
      <c r="B57" t="s">
        <v>22</v>
      </c>
      <c r="C57" s="1">
        <v>45249</v>
      </c>
      <c r="D57" t="s">
        <v>23</v>
      </c>
      <c r="E57">
        <v>1</v>
      </c>
      <c r="F57">
        <v>9.1</v>
      </c>
      <c r="G57" t="s">
        <v>24</v>
      </c>
      <c r="H57" t="s">
        <v>25</v>
      </c>
      <c r="I57" t="s">
        <v>26</v>
      </c>
      <c r="J57" t="s">
        <v>31</v>
      </c>
      <c r="K57" t="s">
        <v>32</v>
      </c>
      <c r="L57">
        <v>0</v>
      </c>
      <c r="M57">
        <v>0</v>
      </c>
    </row>
    <row r="58" spans="1:20" x14ac:dyDescent="0.35">
      <c r="A58">
        <v>1384439</v>
      </c>
      <c r="B58" t="s">
        <v>22</v>
      </c>
      <c r="C58" s="1">
        <v>45249</v>
      </c>
      <c r="D58" t="s">
        <v>23</v>
      </c>
      <c r="E58">
        <v>1</v>
      </c>
      <c r="F58">
        <v>9.1999999999999993</v>
      </c>
      <c r="G58" t="s">
        <v>24</v>
      </c>
      <c r="H58" t="s">
        <v>25</v>
      </c>
      <c r="I58" t="s">
        <v>26</v>
      </c>
      <c r="J58" t="s">
        <v>31</v>
      </c>
      <c r="K58" t="s">
        <v>32</v>
      </c>
      <c r="L58">
        <v>6</v>
      </c>
      <c r="M58">
        <v>0</v>
      </c>
    </row>
    <row r="59" spans="1:20" x14ac:dyDescent="0.35">
      <c r="A59">
        <v>1384439</v>
      </c>
      <c r="B59" t="s">
        <v>22</v>
      </c>
      <c r="C59" s="1">
        <v>45249</v>
      </c>
      <c r="D59" t="s">
        <v>23</v>
      </c>
      <c r="E59">
        <v>1</v>
      </c>
      <c r="F59">
        <v>9.3000000000000007</v>
      </c>
      <c r="G59" t="s">
        <v>24</v>
      </c>
      <c r="H59" t="s">
        <v>25</v>
      </c>
      <c r="I59" t="s">
        <v>26</v>
      </c>
      <c r="J59" t="s">
        <v>31</v>
      </c>
      <c r="K59" t="s">
        <v>32</v>
      </c>
      <c r="L59">
        <v>4</v>
      </c>
      <c r="M59">
        <v>0</v>
      </c>
    </row>
    <row r="60" spans="1:20" x14ac:dyDescent="0.35">
      <c r="A60">
        <v>1384439</v>
      </c>
      <c r="B60" t="s">
        <v>22</v>
      </c>
      <c r="C60" s="1">
        <v>45249</v>
      </c>
      <c r="D60" t="s">
        <v>23</v>
      </c>
      <c r="E60">
        <v>1</v>
      </c>
      <c r="F60">
        <v>9.4</v>
      </c>
      <c r="G60" t="s">
        <v>24</v>
      </c>
      <c r="H60" t="s">
        <v>25</v>
      </c>
      <c r="I60" t="s">
        <v>26</v>
      </c>
      <c r="J60" t="s">
        <v>31</v>
      </c>
      <c r="K60" t="s">
        <v>32</v>
      </c>
      <c r="L60">
        <v>0</v>
      </c>
      <c r="M60">
        <v>0</v>
      </c>
      <c r="S60" t="s">
        <v>30</v>
      </c>
      <c r="T60" t="s">
        <v>26</v>
      </c>
    </row>
    <row r="61" spans="1:20" x14ac:dyDescent="0.35">
      <c r="A61">
        <v>1384439</v>
      </c>
      <c r="B61" t="s">
        <v>22</v>
      </c>
      <c r="C61" s="1">
        <v>45249</v>
      </c>
      <c r="D61" t="s">
        <v>23</v>
      </c>
      <c r="E61">
        <v>1</v>
      </c>
      <c r="F61">
        <v>9.5</v>
      </c>
      <c r="G61" t="s">
        <v>24</v>
      </c>
      <c r="H61" t="s">
        <v>25</v>
      </c>
      <c r="I61" t="s">
        <v>34</v>
      </c>
      <c r="J61" t="s">
        <v>31</v>
      </c>
      <c r="K61" t="s">
        <v>32</v>
      </c>
      <c r="L61">
        <v>0</v>
      </c>
      <c r="M61">
        <v>0</v>
      </c>
    </row>
    <row r="62" spans="1:20" x14ac:dyDescent="0.35">
      <c r="A62">
        <v>1384439</v>
      </c>
      <c r="B62" t="s">
        <v>22</v>
      </c>
      <c r="C62" s="1">
        <v>45249</v>
      </c>
      <c r="D62" t="s">
        <v>23</v>
      </c>
      <c r="E62">
        <v>1</v>
      </c>
      <c r="F62">
        <v>9.6</v>
      </c>
      <c r="G62" t="s">
        <v>24</v>
      </c>
      <c r="H62" t="s">
        <v>25</v>
      </c>
      <c r="I62" t="s">
        <v>34</v>
      </c>
      <c r="J62" t="s">
        <v>31</v>
      </c>
      <c r="K62" t="s">
        <v>32</v>
      </c>
      <c r="L62">
        <v>4</v>
      </c>
      <c r="M62">
        <v>0</v>
      </c>
    </row>
    <row r="63" spans="1:20" x14ac:dyDescent="0.35">
      <c r="A63">
        <v>1384439</v>
      </c>
      <c r="B63" t="s">
        <v>22</v>
      </c>
      <c r="C63" s="1">
        <v>45249</v>
      </c>
      <c r="D63" t="s">
        <v>23</v>
      </c>
      <c r="E63">
        <v>1</v>
      </c>
      <c r="F63">
        <v>10.1</v>
      </c>
      <c r="G63" t="s">
        <v>24</v>
      </c>
      <c r="H63" t="s">
        <v>25</v>
      </c>
      <c r="I63" t="s">
        <v>31</v>
      </c>
      <c r="J63" t="s">
        <v>34</v>
      </c>
      <c r="K63" t="s">
        <v>33</v>
      </c>
      <c r="L63">
        <v>1</v>
      </c>
      <c r="M63">
        <v>0</v>
      </c>
    </row>
    <row r="64" spans="1:20" x14ac:dyDescent="0.35">
      <c r="A64">
        <v>1384439</v>
      </c>
      <c r="B64" t="s">
        <v>22</v>
      </c>
      <c r="C64" s="1">
        <v>45249</v>
      </c>
      <c r="D64" t="s">
        <v>23</v>
      </c>
      <c r="E64">
        <v>1</v>
      </c>
      <c r="F64">
        <v>10.199999999999999</v>
      </c>
      <c r="G64" t="s">
        <v>24</v>
      </c>
      <c r="H64" t="s">
        <v>25</v>
      </c>
      <c r="I64" t="s">
        <v>34</v>
      </c>
      <c r="J64" t="s">
        <v>31</v>
      </c>
      <c r="K64" t="s">
        <v>33</v>
      </c>
      <c r="L64">
        <v>0</v>
      </c>
      <c r="M64">
        <v>0</v>
      </c>
      <c r="S64" t="s">
        <v>30</v>
      </c>
      <c r="T64" t="s">
        <v>34</v>
      </c>
    </row>
    <row r="65" spans="1:13" x14ac:dyDescent="0.35">
      <c r="A65">
        <v>1384439</v>
      </c>
      <c r="B65" t="s">
        <v>22</v>
      </c>
      <c r="C65" s="1">
        <v>45249</v>
      </c>
      <c r="D65" t="s">
        <v>23</v>
      </c>
      <c r="E65">
        <v>1</v>
      </c>
      <c r="F65">
        <v>10.3</v>
      </c>
      <c r="G65" t="s">
        <v>24</v>
      </c>
      <c r="H65" t="s">
        <v>25</v>
      </c>
      <c r="I65" t="s">
        <v>35</v>
      </c>
      <c r="J65" t="s">
        <v>31</v>
      </c>
      <c r="K65" t="s">
        <v>33</v>
      </c>
      <c r="L65">
        <v>0</v>
      </c>
      <c r="M65">
        <v>0</v>
      </c>
    </row>
    <row r="66" spans="1:13" x14ac:dyDescent="0.35">
      <c r="A66">
        <v>1384439</v>
      </c>
      <c r="B66" t="s">
        <v>22</v>
      </c>
      <c r="C66" s="1">
        <v>45249</v>
      </c>
      <c r="D66" t="s">
        <v>23</v>
      </c>
      <c r="E66">
        <v>1</v>
      </c>
      <c r="F66">
        <v>10.4</v>
      </c>
      <c r="G66" t="s">
        <v>24</v>
      </c>
      <c r="H66" t="s">
        <v>25</v>
      </c>
      <c r="I66" t="s">
        <v>35</v>
      </c>
      <c r="J66" t="s">
        <v>31</v>
      </c>
      <c r="K66" t="s">
        <v>33</v>
      </c>
      <c r="L66">
        <v>0</v>
      </c>
      <c r="M66">
        <v>0</v>
      </c>
    </row>
    <row r="67" spans="1:13" x14ac:dyDescent="0.35">
      <c r="A67">
        <v>1384439</v>
      </c>
      <c r="B67" t="s">
        <v>22</v>
      </c>
      <c r="C67" s="1">
        <v>45249</v>
      </c>
      <c r="D67" t="s">
        <v>23</v>
      </c>
      <c r="E67">
        <v>1</v>
      </c>
      <c r="F67">
        <v>10.5</v>
      </c>
      <c r="G67" t="s">
        <v>24</v>
      </c>
      <c r="H67" t="s">
        <v>25</v>
      </c>
      <c r="I67" t="s">
        <v>35</v>
      </c>
      <c r="J67" t="s">
        <v>31</v>
      </c>
      <c r="K67" t="s">
        <v>33</v>
      </c>
      <c r="L67">
        <v>1</v>
      </c>
      <c r="M67">
        <v>0</v>
      </c>
    </row>
    <row r="68" spans="1:13" x14ac:dyDescent="0.35">
      <c r="A68">
        <v>1384439</v>
      </c>
      <c r="B68" t="s">
        <v>22</v>
      </c>
      <c r="C68" s="1">
        <v>45249</v>
      </c>
      <c r="D68" t="s">
        <v>23</v>
      </c>
      <c r="E68">
        <v>1</v>
      </c>
      <c r="F68">
        <v>10.6</v>
      </c>
      <c r="G68" t="s">
        <v>24</v>
      </c>
      <c r="H68" t="s">
        <v>25</v>
      </c>
      <c r="I68" t="s">
        <v>31</v>
      </c>
      <c r="J68" t="s">
        <v>35</v>
      </c>
      <c r="K68" t="s">
        <v>33</v>
      </c>
      <c r="L68">
        <v>0</v>
      </c>
      <c r="M68">
        <v>0</v>
      </c>
    </row>
    <row r="69" spans="1:13" x14ac:dyDescent="0.35">
      <c r="A69">
        <v>1384439</v>
      </c>
      <c r="B69" t="s">
        <v>22</v>
      </c>
      <c r="C69" s="1">
        <v>45249</v>
      </c>
      <c r="D69" t="s">
        <v>23</v>
      </c>
      <c r="E69">
        <v>1</v>
      </c>
      <c r="F69">
        <v>11.1</v>
      </c>
      <c r="G69" t="s">
        <v>24</v>
      </c>
      <c r="H69" t="s">
        <v>25</v>
      </c>
      <c r="I69" t="s">
        <v>35</v>
      </c>
      <c r="J69" t="s">
        <v>31</v>
      </c>
      <c r="K69" t="s">
        <v>36</v>
      </c>
      <c r="L69">
        <v>1</v>
      </c>
      <c r="M69">
        <v>0</v>
      </c>
    </row>
    <row r="70" spans="1:13" x14ac:dyDescent="0.35">
      <c r="A70">
        <v>1384439</v>
      </c>
      <c r="B70" t="s">
        <v>22</v>
      </c>
      <c r="C70" s="1">
        <v>45249</v>
      </c>
      <c r="D70" t="s">
        <v>23</v>
      </c>
      <c r="E70">
        <v>1</v>
      </c>
      <c r="F70">
        <v>11.2</v>
      </c>
      <c r="G70" t="s">
        <v>24</v>
      </c>
      <c r="H70" t="s">
        <v>25</v>
      </c>
      <c r="I70" t="s">
        <v>31</v>
      </c>
      <c r="J70" t="s">
        <v>35</v>
      </c>
      <c r="K70" t="s">
        <v>36</v>
      </c>
      <c r="L70">
        <v>1</v>
      </c>
      <c r="M70">
        <v>0</v>
      </c>
    </row>
    <row r="71" spans="1:13" x14ac:dyDescent="0.35">
      <c r="A71">
        <v>1384439</v>
      </c>
      <c r="B71" t="s">
        <v>22</v>
      </c>
      <c r="C71" s="1">
        <v>45249</v>
      </c>
      <c r="D71" t="s">
        <v>23</v>
      </c>
      <c r="E71">
        <v>1</v>
      </c>
      <c r="F71">
        <v>11.3</v>
      </c>
      <c r="G71" t="s">
        <v>24</v>
      </c>
      <c r="H71" t="s">
        <v>25</v>
      </c>
      <c r="I71" t="s">
        <v>35</v>
      </c>
      <c r="J71" t="s">
        <v>31</v>
      </c>
      <c r="K71" t="s">
        <v>36</v>
      </c>
      <c r="L71">
        <v>1</v>
      </c>
      <c r="M71">
        <v>0</v>
      </c>
    </row>
    <row r="72" spans="1:13" x14ac:dyDescent="0.35">
      <c r="A72">
        <v>1384439</v>
      </c>
      <c r="B72" t="s">
        <v>22</v>
      </c>
      <c r="C72" s="1">
        <v>45249</v>
      </c>
      <c r="D72" t="s">
        <v>23</v>
      </c>
      <c r="E72">
        <v>1</v>
      </c>
      <c r="F72">
        <v>11.4</v>
      </c>
      <c r="G72" t="s">
        <v>24</v>
      </c>
      <c r="H72" t="s">
        <v>25</v>
      </c>
      <c r="I72" t="s">
        <v>31</v>
      </c>
      <c r="J72" t="s">
        <v>35</v>
      </c>
      <c r="K72" t="s">
        <v>36</v>
      </c>
      <c r="L72">
        <v>1</v>
      </c>
      <c r="M72">
        <v>0</v>
      </c>
    </row>
    <row r="73" spans="1:13" x14ac:dyDescent="0.35">
      <c r="A73">
        <v>1384439</v>
      </c>
      <c r="B73" t="s">
        <v>22</v>
      </c>
      <c r="C73" s="1">
        <v>45249</v>
      </c>
      <c r="D73" t="s">
        <v>23</v>
      </c>
      <c r="E73">
        <v>1</v>
      </c>
      <c r="F73">
        <v>11.5</v>
      </c>
      <c r="G73" t="s">
        <v>24</v>
      </c>
      <c r="H73" t="s">
        <v>25</v>
      </c>
      <c r="I73" t="s">
        <v>35</v>
      </c>
      <c r="J73" t="s">
        <v>31</v>
      </c>
      <c r="K73" t="s">
        <v>36</v>
      </c>
      <c r="L73">
        <v>0</v>
      </c>
      <c r="M73">
        <v>0</v>
      </c>
    </row>
    <row r="74" spans="1:13" x14ac:dyDescent="0.35">
      <c r="A74">
        <v>1384439</v>
      </c>
      <c r="B74" t="s">
        <v>22</v>
      </c>
      <c r="C74" s="1">
        <v>45249</v>
      </c>
      <c r="D74" t="s">
        <v>23</v>
      </c>
      <c r="E74">
        <v>1</v>
      </c>
      <c r="F74">
        <v>11.6</v>
      </c>
      <c r="G74" t="s">
        <v>24</v>
      </c>
      <c r="H74" t="s">
        <v>25</v>
      </c>
      <c r="I74" t="s">
        <v>35</v>
      </c>
      <c r="J74" t="s">
        <v>31</v>
      </c>
      <c r="K74" t="s">
        <v>36</v>
      </c>
      <c r="L74">
        <v>1</v>
      </c>
      <c r="M74">
        <v>0</v>
      </c>
    </row>
    <row r="75" spans="1:13" x14ac:dyDescent="0.35">
      <c r="A75">
        <v>1384439</v>
      </c>
      <c r="B75" t="s">
        <v>22</v>
      </c>
      <c r="C75" s="1">
        <v>45249</v>
      </c>
      <c r="D75" t="s">
        <v>23</v>
      </c>
      <c r="E75">
        <v>1</v>
      </c>
      <c r="F75">
        <v>12.1</v>
      </c>
      <c r="G75" t="s">
        <v>24</v>
      </c>
      <c r="H75" t="s">
        <v>25</v>
      </c>
      <c r="I75" t="s">
        <v>35</v>
      </c>
      <c r="J75" t="s">
        <v>31</v>
      </c>
      <c r="K75" t="s">
        <v>33</v>
      </c>
      <c r="L75">
        <v>0</v>
      </c>
      <c r="M75">
        <v>0</v>
      </c>
    </row>
    <row r="76" spans="1:13" x14ac:dyDescent="0.35">
      <c r="A76">
        <v>1384439</v>
      </c>
      <c r="B76" t="s">
        <v>22</v>
      </c>
      <c r="C76" s="1">
        <v>45249</v>
      </c>
      <c r="D76" t="s">
        <v>23</v>
      </c>
      <c r="E76">
        <v>1</v>
      </c>
      <c r="F76">
        <v>12.2</v>
      </c>
      <c r="G76" t="s">
        <v>24</v>
      </c>
      <c r="H76" t="s">
        <v>25</v>
      </c>
      <c r="I76" t="s">
        <v>35</v>
      </c>
      <c r="J76" t="s">
        <v>31</v>
      </c>
      <c r="K76" t="s">
        <v>33</v>
      </c>
      <c r="L76">
        <v>0</v>
      </c>
      <c r="M76">
        <v>0</v>
      </c>
    </row>
    <row r="77" spans="1:13" x14ac:dyDescent="0.35">
      <c r="A77">
        <v>1384439</v>
      </c>
      <c r="B77" t="s">
        <v>22</v>
      </c>
      <c r="C77" s="1">
        <v>45249</v>
      </c>
      <c r="D77" t="s">
        <v>23</v>
      </c>
      <c r="E77">
        <v>1</v>
      </c>
      <c r="F77">
        <v>12.3</v>
      </c>
      <c r="G77" t="s">
        <v>24</v>
      </c>
      <c r="H77" t="s">
        <v>25</v>
      </c>
      <c r="I77" t="s">
        <v>35</v>
      </c>
      <c r="J77" t="s">
        <v>31</v>
      </c>
      <c r="K77" t="s">
        <v>33</v>
      </c>
      <c r="L77">
        <v>0</v>
      </c>
      <c r="M77">
        <v>0</v>
      </c>
    </row>
    <row r="78" spans="1:13" x14ac:dyDescent="0.35">
      <c r="A78">
        <v>1384439</v>
      </c>
      <c r="B78" t="s">
        <v>22</v>
      </c>
      <c r="C78" s="1">
        <v>45249</v>
      </c>
      <c r="D78" t="s">
        <v>23</v>
      </c>
      <c r="E78">
        <v>1</v>
      </c>
      <c r="F78">
        <v>12.4</v>
      </c>
      <c r="G78" t="s">
        <v>24</v>
      </c>
      <c r="H78" t="s">
        <v>25</v>
      </c>
      <c r="I78" t="s">
        <v>35</v>
      </c>
      <c r="J78" t="s">
        <v>31</v>
      </c>
      <c r="K78" t="s">
        <v>33</v>
      </c>
      <c r="L78">
        <v>0</v>
      </c>
      <c r="M78">
        <v>0</v>
      </c>
    </row>
    <row r="79" spans="1:13" x14ac:dyDescent="0.35">
      <c r="A79">
        <v>1384439</v>
      </c>
      <c r="B79" t="s">
        <v>22</v>
      </c>
      <c r="C79" s="1">
        <v>45249</v>
      </c>
      <c r="D79" t="s">
        <v>23</v>
      </c>
      <c r="E79">
        <v>1</v>
      </c>
      <c r="F79">
        <v>12.5</v>
      </c>
      <c r="G79" t="s">
        <v>24</v>
      </c>
      <c r="H79" t="s">
        <v>25</v>
      </c>
      <c r="I79" t="s">
        <v>35</v>
      </c>
      <c r="J79" t="s">
        <v>31</v>
      </c>
      <c r="K79" t="s">
        <v>33</v>
      </c>
      <c r="L79">
        <v>1</v>
      </c>
      <c r="M79">
        <v>0</v>
      </c>
    </row>
    <row r="80" spans="1:13" x14ac:dyDescent="0.35">
      <c r="A80">
        <v>1384439</v>
      </c>
      <c r="B80" t="s">
        <v>22</v>
      </c>
      <c r="C80" s="1">
        <v>45249</v>
      </c>
      <c r="D80" t="s">
        <v>23</v>
      </c>
      <c r="E80">
        <v>1</v>
      </c>
      <c r="F80">
        <v>12.6</v>
      </c>
      <c r="G80" t="s">
        <v>24</v>
      </c>
      <c r="H80" t="s">
        <v>25</v>
      </c>
      <c r="I80" t="s">
        <v>31</v>
      </c>
      <c r="J80" t="s">
        <v>35</v>
      </c>
      <c r="K80" t="s">
        <v>33</v>
      </c>
      <c r="L80">
        <v>1</v>
      </c>
      <c r="M80">
        <v>0</v>
      </c>
    </row>
    <row r="81" spans="1:13" x14ac:dyDescent="0.35">
      <c r="A81">
        <v>1384439</v>
      </c>
      <c r="B81" t="s">
        <v>22</v>
      </c>
      <c r="C81" s="1">
        <v>45249</v>
      </c>
      <c r="D81" t="s">
        <v>23</v>
      </c>
      <c r="E81">
        <v>1</v>
      </c>
      <c r="F81">
        <v>13.1</v>
      </c>
      <c r="G81" t="s">
        <v>24</v>
      </c>
      <c r="H81" t="s">
        <v>25</v>
      </c>
      <c r="I81" t="s">
        <v>31</v>
      </c>
      <c r="J81" t="s">
        <v>35</v>
      </c>
      <c r="K81" t="s">
        <v>36</v>
      </c>
      <c r="L81">
        <v>1</v>
      </c>
      <c r="M81">
        <v>0</v>
      </c>
    </row>
    <row r="82" spans="1:13" x14ac:dyDescent="0.35">
      <c r="A82">
        <v>1384439</v>
      </c>
      <c r="B82" t="s">
        <v>22</v>
      </c>
      <c r="C82" s="1">
        <v>45249</v>
      </c>
      <c r="D82" t="s">
        <v>23</v>
      </c>
      <c r="E82">
        <v>1</v>
      </c>
      <c r="F82">
        <v>13.2</v>
      </c>
      <c r="G82" t="s">
        <v>24</v>
      </c>
      <c r="H82" t="s">
        <v>25</v>
      </c>
      <c r="I82" t="s">
        <v>35</v>
      </c>
      <c r="J82" t="s">
        <v>31</v>
      </c>
      <c r="K82" t="s">
        <v>36</v>
      </c>
      <c r="L82">
        <v>1</v>
      </c>
      <c r="M82">
        <v>0</v>
      </c>
    </row>
    <row r="83" spans="1:13" x14ac:dyDescent="0.35">
      <c r="A83">
        <v>1384439</v>
      </c>
      <c r="B83" t="s">
        <v>22</v>
      </c>
      <c r="C83" s="1">
        <v>45249</v>
      </c>
      <c r="D83" t="s">
        <v>23</v>
      </c>
      <c r="E83">
        <v>1</v>
      </c>
      <c r="F83">
        <v>13.3</v>
      </c>
      <c r="G83" t="s">
        <v>24</v>
      </c>
      <c r="H83" t="s">
        <v>25</v>
      </c>
      <c r="I83" t="s">
        <v>31</v>
      </c>
      <c r="J83" t="s">
        <v>35</v>
      </c>
      <c r="K83" t="s">
        <v>36</v>
      </c>
      <c r="L83">
        <v>1</v>
      </c>
      <c r="M83">
        <v>0</v>
      </c>
    </row>
    <row r="84" spans="1:13" x14ac:dyDescent="0.35">
      <c r="A84">
        <v>1384439</v>
      </c>
      <c r="B84" t="s">
        <v>22</v>
      </c>
      <c r="C84" s="1">
        <v>45249</v>
      </c>
      <c r="D84" t="s">
        <v>23</v>
      </c>
      <c r="E84">
        <v>1</v>
      </c>
      <c r="F84">
        <v>13.4</v>
      </c>
      <c r="G84" t="s">
        <v>24</v>
      </c>
      <c r="H84" t="s">
        <v>25</v>
      </c>
      <c r="I84" t="s">
        <v>35</v>
      </c>
      <c r="J84" t="s">
        <v>31</v>
      </c>
      <c r="K84" t="s">
        <v>36</v>
      </c>
      <c r="L84">
        <v>1</v>
      </c>
      <c r="M84">
        <v>0</v>
      </c>
    </row>
    <row r="85" spans="1:13" x14ac:dyDescent="0.35">
      <c r="A85">
        <v>1384439</v>
      </c>
      <c r="B85" t="s">
        <v>22</v>
      </c>
      <c r="C85" s="1">
        <v>45249</v>
      </c>
      <c r="D85" t="s">
        <v>23</v>
      </c>
      <c r="E85">
        <v>1</v>
      </c>
      <c r="F85">
        <v>13.5</v>
      </c>
      <c r="G85" t="s">
        <v>24</v>
      </c>
      <c r="H85" t="s">
        <v>25</v>
      </c>
      <c r="I85" t="s">
        <v>31</v>
      </c>
      <c r="J85" t="s">
        <v>35</v>
      </c>
      <c r="K85" t="s">
        <v>36</v>
      </c>
      <c r="L85">
        <v>0</v>
      </c>
      <c r="M85">
        <v>0</v>
      </c>
    </row>
    <row r="86" spans="1:13" x14ac:dyDescent="0.35">
      <c r="A86">
        <v>1384439</v>
      </c>
      <c r="B86" t="s">
        <v>22</v>
      </c>
      <c r="C86" s="1">
        <v>45249</v>
      </c>
      <c r="D86" t="s">
        <v>23</v>
      </c>
      <c r="E86">
        <v>1</v>
      </c>
      <c r="F86">
        <v>13.6</v>
      </c>
      <c r="G86" t="s">
        <v>24</v>
      </c>
      <c r="H86" t="s">
        <v>25</v>
      </c>
      <c r="I86" t="s">
        <v>31</v>
      </c>
      <c r="J86" t="s">
        <v>35</v>
      </c>
      <c r="K86" t="s">
        <v>36</v>
      </c>
      <c r="L86">
        <v>1</v>
      </c>
      <c r="M86">
        <v>0</v>
      </c>
    </row>
    <row r="87" spans="1:13" x14ac:dyDescent="0.35">
      <c r="A87">
        <v>1384439</v>
      </c>
      <c r="B87" t="s">
        <v>22</v>
      </c>
      <c r="C87" s="1">
        <v>45249</v>
      </c>
      <c r="D87" t="s">
        <v>23</v>
      </c>
      <c r="E87">
        <v>1</v>
      </c>
      <c r="F87">
        <v>14.1</v>
      </c>
      <c r="G87" t="s">
        <v>24</v>
      </c>
      <c r="H87" t="s">
        <v>25</v>
      </c>
      <c r="I87" t="s">
        <v>31</v>
      </c>
      <c r="J87" t="s">
        <v>35</v>
      </c>
      <c r="K87" t="s">
        <v>33</v>
      </c>
      <c r="L87">
        <v>1</v>
      </c>
      <c r="M87">
        <v>0</v>
      </c>
    </row>
    <row r="88" spans="1:13" x14ac:dyDescent="0.35">
      <c r="A88">
        <v>1384439</v>
      </c>
      <c r="B88" t="s">
        <v>22</v>
      </c>
      <c r="C88" s="1">
        <v>45249</v>
      </c>
      <c r="D88" t="s">
        <v>23</v>
      </c>
      <c r="E88">
        <v>1</v>
      </c>
      <c r="F88">
        <v>14.2</v>
      </c>
      <c r="G88" t="s">
        <v>24</v>
      </c>
      <c r="H88" t="s">
        <v>25</v>
      </c>
      <c r="I88" t="s">
        <v>35</v>
      </c>
      <c r="J88" t="s">
        <v>31</v>
      </c>
      <c r="K88" t="s">
        <v>33</v>
      </c>
      <c r="L88">
        <v>1</v>
      </c>
      <c r="M88">
        <v>0</v>
      </c>
    </row>
    <row r="89" spans="1:13" x14ac:dyDescent="0.35">
      <c r="A89">
        <v>1384439</v>
      </c>
      <c r="B89" t="s">
        <v>22</v>
      </c>
      <c r="C89" s="1">
        <v>45249</v>
      </c>
      <c r="D89" t="s">
        <v>23</v>
      </c>
      <c r="E89">
        <v>1</v>
      </c>
      <c r="F89">
        <v>14.3</v>
      </c>
      <c r="G89" t="s">
        <v>24</v>
      </c>
      <c r="H89" t="s">
        <v>25</v>
      </c>
      <c r="I89" t="s">
        <v>31</v>
      </c>
      <c r="J89" t="s">
        <v>35</v>
      </c>
      <c r="K89" t="s">
        <v>33</v>
      </c>
      <c r="L89">
        <v>1</v>
      </c>
      <c r="M89">
        <v>0</v>
      </c>
    </row>
    <row r="90" spans="1:13" x14ac:dyDescent="0.35">
      <c r="A90">
        <v>1384439</v>
      </c>
      <c r="B90" t="s">
        <v>22</v>
      </c>
      <c r="C90" s="1">
        <v>45249</v>
      </c>
      <c r="D90" t="s">
        <v>23</v>
      </c>
      <c r="E90">
        <v>1</v>
      </c>
      <c r="F90">
        <v>14.4</v>
      </c>
      <c r="G90" t="s">
        <v>24</v>
      </c>
      <c r="H90" t="s">
        <v>25</v>
      </c>
      <c r="I90" t="s">
        <v>35</v>
      </c>
      <c r="J90" t="s">
        <v>31</v>
      </c>
      <c r="K90" t="s">
        <v>33</v>
      </c>
      <c r="L90">
        <v>0</v>
      </c>
      <c r="M90">
        <v>0</v>
      </c>
    </row>
    <row r="91" spans="1:13" x14ac:dyDescent="0.35">
      <c r="A91">
        <v>1384439</v>
      </c>
      <c r="B91" t="s">
        <v>22</v>
      </c>
      <c r="C91" s="1">
        <v>45249</v>
      </c>
      <c r="D91" t="s">
        <v>23</v>
      </c>
      <c r="E91">
        <v>1</v>
      </c>
      <c r="F91">
        <v>14.5</v>
      </c>
      <c r="G91" t="s">
        <v>24</v>
      </c>
      <c r="H91" t="s">
        <v>25</v>
      </c>
      <c r="I91" t="s">
        <v>35</v>
      </c>
      <c r="J91" t="s">
        <v>31</v>
      </c>
      <c r="K91" t="s">
        <v>33</v>
      </c>
      <c r="L91">
        <v>0</v>
      </c>
      <c r="M91">
        <v>0</v>
      </c>
    </row>
    <row r="92" spans="1:13" x14ac:dyDescent="0.35">
      <c r="A92">
        <v>1384439</v>
      </c>
      <c r="B92" t="s">
        <v>22</v>
      </c>
      <c r="C92" s="1">
        <v>45249</v>
      </c>
      <c r="D92" t="s">
        <v>23</v>
      </c>
      <c r="E92">
        <v>1</v>
      </c>
      <c r="F92">
        <v>14.6</v>
      </c>
      <c r="G92" t="s">
        <v>24</v>
      </c>
      <c r="H92" t="s">
        <v>25</v>
      </c>
      <c r="I92" t="s">
        <v>35</v>
      </c>
      <c r="J92" t="s">
        <v>31</v>
      </c>
      <c r="K92" t="s">
        <v>33</v>
      </c>
      <c r="L92">
        <v>0</v>
      </c>
      <c r="M92">
        <v>0</v>
      </c>
    </row>
    <row r="93" spans="1:13" x14ac:dyDescent="0.35">
      <c r="A93">
        <v>1384439</v>
      </c>
      <c r="B93" t="s">
        <v>22</v>
      </c>
      <c r="C93" s="1">
        <v>45249</v>
      </c>
      <c r="D93" t="s">
        <v>23</v>
      </c>
      <c r="E93">
        <v>1</v>
      </c>
      <c r="F93">
        <v>15.1</v>
      </c>
      <c r="G93" t="s">
        <v>24</v>
      </c>
      <c r="H93" t="s">
        <v>25</v>
      </c>
      <c r="I93" t="s">
        <v>31</v>
      </c>
      <c r="J93" t="s">
        <v>35</v>
      </c>
      <c r="K93" t="s">
        <v>36</v>
      </c>
      <c r="L93">
        <v>1</v>
      </c>
      <c r="M93">
        <v>0</v>
      </c>
    </row>
    <row r="94" spans="1:13" x14ac:dyDescent="0.35">
      <c r="A94">
        <v>1384439</v>
      </c>
      <c r="B94" t="s">
        <v>22</v>
      </c>
      <c r="C94" s="1">
        <v>45249</v>
      </c>
      <c r="D94" t="s">
        <v>23</v>
      </c>
      <c r="E94">
        <v>1</v>
      </c>
      <c r="F94">
        <v>15.2</v>
      </c>
      <c r="G94" t="s">
        <v>24</v>
      </c>
      <c r="H94" t="s">
        <v>25</v>
      </c>
      <c r="I94" t="s">
        <v>35</v>
      </c>
      <c r="J94" t="s">
        <v>31</v>
      </c>
      <c r="K94" t="s">
        <v>36</v>
      </c>
      <c r="L94">
        <v>0</v>
      </c>
      <c r="M94">
        <v>0</v>
      </c>
    </row>
    <row r="95" spans="1:13" x14ac:dyDescent="0.35">
      <c r="A95">
        <v>1384439</v>
      </c>
      <c r="B95" t="s">
        <v>22</v>
      </c>
      <c r="C95" s="1">
        <v>45249</v>
      </c>
      <c r="D95" t="s">
        <v>23</v>
      </c>
      <c r="E95">
        <v>1</v>
      </c>
      <c r="F95">
        <v>15.3</v>
      </c>
      <c r="G95" t="s">
        <v>24</v>
      </c>
      <c r="H95" t="s">
        <v>25</v>
      </c>
      <c r="I95" t="s">
        <v>35</v>
      </c>
      <c r="J95" t="s">
        <v>31</v>
      </c>
      <c r="K95" t="s">
        <v>36</v>
      </c>
      <c r="L95">
        <v>1</v>
      </c>
      <c r="M95">
        <v>0</v>
      </c>
    </row>
    <row r="96" spans="1:13" x14ac:dyDescent="0.35">
      <c r="A96">
        <v>1384439</v>
      </c>
      <c r="B96" t="s">
        <v>22</v>
      </c>
      <c r="C96" s="1">
        <v>45249</v>
      </c>
      <c r="D96" t="s">
        <v>23</v>
      </c>
      <c r="E96">
        <v>1</v>
      </c>
      <c r="F96">
        <v>15.4</v>
      </c>
      <c r="G96" t="s">
        <v>24</v>
      </c>
      <c r="H96" t="s">
        <v>25</v>
      </c>
      <c r="I96" t="s">
        <v>31</v>
      </c>
      <c r="J96" t="s">
        <v>35</v>
      </c>
      <c r="K96" t="s">
        <v>36</v>
      </c>
      <c r="L96">
        <v>1</v>
      </c>
      <c r="M96">
        <v>0</v>
      </c>
    </row>
    <row r="97" spans="1:13" x14ac:dyDescent="0.35">
      <c r="A97">
        <v>1384439</v>
      </c>
      <c r="B97" t="s">
        <v>22</v>
      </c>
      <c r="C97" s="1">
        <v>45249</v>
      </c>
      <c r="D97" t="s">
        <v>23</v>
      </c>
      <c r="E97">
        <v>1</v>
      </c>
      <c r="F97">
        <v>15.5</v>
      </c>
      <c r="G97" t="s">
        <v>24</v>
      </c>
      <c r="H97" t="s">
        <v>25</v>
      </c>
      <c r="I97" t="s">
        <v>35</v>
      </c>
      <c r="J97" t="s">
        <v>31</v>
      </c>
      <c r="K97" t="s">
        <v>36</v>
      </c>
      <c r="L97">
        <v>0</v>
      </c>
      <c r="M97">
        <v>0</v>
      </c>
    </row>
    <row r="98" spans="1:13" x14ac:dyDescent="0.35">
      <c r="A98">
        <v>1384439</v>
      </c>
      <c r="B98" t="s">
        <v>22</v>
      </c>
      <c r="C98" s="1">
        <v>45249</v>
      </c>
      <c r="D98" t="s">
        <v>23</v>
      </c>
      <c r="E98">
        <v>1</v>
      </c>
      <c r="F98">
        <v>15.6</v>
      </c>
      <c r="G98" t="s">
        <v>24</v>
      </c>
      <c r="H98" t="s">
        <v>25</v>
      </c>
      <c r="I98" t="s">
        <v>35</v>
      </c>
      <c r="J98" t="s">
        <v>31</v>
      </c>
      <c r="K98" t="s">
        <v>36</v>
      </c>
      <c r="L98">
        <v>1</v>
      </c>
      <c r="M98">
        <v>0</v>
      </c>
    </row>
    <row r="99" spans="1:13" x14ac:dyDescent="0.35">
      <c r="A99">
        <v>1384439</v>
      </c>
      <c r="B99" t="s">
        <v>22</v>
      </c>
      <c r="C99" s="1">
        <v>45249</v>
      </c>
      <c r="D99" t="s">
        <v>23</v>
      </c>
      <c r="E99">
        <v>1</v>
      </c>
      <c r="F99">
        <v>16.100000000000001</v>
      </c>
      <c r="G99" t="s">
        <v>24</v>
      </c>
      <c r="H99" t="s">
        <v>25</v>
      </c>
      <c r="I99" t="s">
        <v>35</v>
      </c>
      <c r="J99" t="s">
        <v>31</v>
      </c>
      <c r="K99" t="s">
        <v>33</v>
      </c>
      <c r="L99">
        <v>1</v>
      </c>
      <c r="M99">
        <v>0</v>
      </c>
    </row>
    <row r="100" spans="1:13" x14ac:dyDescent="0.35">
      <c r="A100">
        <v>1384439</v>
      </c>
      <c r="B100" t="s">
        <v>22</v>
      </c>
      <c r="C100" s="1">
        <v>45249</v>
      </c>
      <c r="D100" t="s">
        <v>23</v>
      </c>
      <c r="E100">
        <v>1</v>
      </c>
      <c r="F100">
        <v>16.2</v>
      </c>
      <c r="G100" t="s">
        <v>24</v>
      </c>
      <c r="H100" t="s">
        <v>25</v>
      </c>
      <c r="I100" t="s">
        <v>31</v>
      </c>
      <c r="J100" t="s">
        <v>35</v>
      </c>
      <c r="K100" t="s">
        <v>33</v>
      </c>
      <c r="L100">
        <v>0</v>
      </c>
      <c r="M100">
        <v>0</v>
      </c>
    </row>
    <row r="101" spans="1:13" x14ac:dyDescent="0.35">
      <c r="A101">
        <v>1384439</v>
      </c>
      <c r="B101" t="s">
        <v>22</v>
      </c>
      <c r="C101" s="1">
        <v>45249</v>
      </c>
      <c r="D101" t="s">
        <v>23</v>
      </c>
      <c r="E101">
        <v>1</v>
      </c>
      <c r="F101">
        <v>16.3</v>
      </c>
      <c r="G101" t="s">
        <v>24</v>
      </c>
      <c r="H101" t="s">
        <v>25</v>
      </c>
      <c r="I101" t="s">
        <v>31</v>
      </c>
      <c r="J101" t="s">
        <v>35</v>
      </c>
      <c r="K101" t="s">
        <v>33</v>
      </c>
      <c r="L101">
        <v>1</v>
      </c>
      <c r="M101">
        <v>0</v>
      </c>
    </row>
    <row r="102" spans="1:13" x14ac:dyDescent="0.35">
      <c r="A102">
        <v>1384439</v>
      </c>
      <c r="B102" t="s">
        <v>22</v>
      </c>
      <c r="C102" s="1">
        <v>45249</v>
      </c>
      <c r="D102" t="s">
        <v>23</v>
      </c>
      <c r="E102">
        <v>1</v>
      </c>
      <c r="F102">
        <v>16.399999999999999</v>
      </c>
      <c r="G102" t="s">
        <v>24</v>
      </c>
      <c r="H102" t="s">
        <v>25</v>
      </c>
      <c r="I102" t="s">
        <v>35</v>
      </c>
      <c r="J102" t="s">
        <v>31</v>
      </c>
      <c r="K102" t="s">
        <v>33</v>
      </c>
      <c r="L102">
        <v>1</v>
      </c>
      <c r="M102">
        <v>0</v>
      </c>
    </row>
    <row r="103" spans="1:13" x14ac:dyDescent="0.35">
      <c r="A103">
        <v>1384439</v>
      </c>
      <c r="B103" t="s">
        <v>22</v>
      </c>
      <c r="C103" s="1">
        <v>45249</v>
      </c>
      <c r="D103" t="s">
        <v>23</v>
      </c>
      <c r="E103">
        <v>1</v>
      </c>
      <c r="F103">
        <v>16.5</v>
      </c>
      <c r="G103" t="s">
        <v>24</v>
      </c>
      <c r="H103" t="s">
        <v>25</v>
      </c>
      <c r="I103" t="s">
        <v>31</v>
      </c>
      <c r="J103" t="s">
        <v>35</v>
      </c>
      <c r="K103" t="s">
        <v>33</v>
      </c>
      <c r="L103">
        <v>0</v>
      </c>
      <c r="M103">
        <v>0</v>
      </c>
    </row>
    <row r="104" spans="1:13" x14ac:dyDescent="0.35">
      <c r="A104">
        <v>1384439</v>
      </c>
      <c r="B104" t="s">
        <v>22</v>
      </c>
      <c r="C104" s="1">
        <v>45249</v>
      </c>
      <c r="D104" t="s">
        <v>23</v>
      </c>
      <c r="E104">
        <v>1</v>
      </c>
      <c r="F104">
        <v>16.600000000000001</v>
      </c>
      <c r="G104" t="s">
        <v>24</v>
      </c>
      <c r="H104" t="s">
        <v>25</v>
      </c>
      <c r="I104" t="s">
        <v>31</v>
      </c>
      <c r="J104" t="s">
        <v>35</v>
      </c>
      <c r="K104" t="s">
        <v>33</v>
      </c>
      <c r="L104">
        <v>0</v>
      </c>
      <c r="M104">
        <v>0</v>
      </c>
    </row>
    <row r="105" spans="1:13" x14ac:dyDescent="0.35">
      <c r="A105">
        <v>1384439</v>
      </c>
      <c r="B105" t="s">
        <v>22</v>
      </c>
      <c r="C105" s="1">
        <v>45249</v>
      </c>
      <c r="D105" t="s">
        <v>23</v>
      </c>
      <c r="E105">
        <v>1</v>
      </c>
      <c r="F105">
        <v>17.100000000000001</v>
      </c>
      <c r="G105" t="s">
        <v>24</v>
      </c>
      <c r="H105" t="s">
        <v>25</v>
      </c>
      <c r="I105" t="s">
        <v>35</v>
      </c>
      <c r="J105" t="s">
        <v>31</v>
      </c>
      <c r="K105" t="s">
        <v>32</v>
      </c>
      <c r="L105">
        <v>0</v>
      </c>
      <c r="M105">
        <v>0</v>
      </c>
    </row>
    <row r="106" spans="1:13" x14ac:dyDescent="0.35">
      <c r="A106">
        <v>1384439</v>
      </c>
      <c r="B106" t="s">
        <v>22</v>
      </c>
      <c r="C106" s="1">
        <v>45249</v>
      </c>
      <c r="D106" t="s">
        <v>23</v>
      </c>
      <c r="E106">
        <v>1</v>
      </c>
      <c r="F106">
        <v>17.2</v>
      </c>
      <c r="G106" t="s">
        <v>24</v>
      </c>
      <c r="H106" t="s">
        <v>25</v>
      </c>
      <c r="I106" t="s">
        <v>35</v>
      </c>
      <c r="J106" t="s">
        <v>31</v>
      </c>
      <c r="K106" t="s">
        <v>32</v>
      </c>
      <c r="L106">
        <v>0</v>
      </c>
      <c r="M106">
        <v>0</v>
      </c>
    </row>
    <row r="107" spans="1:13" x14ac:dyDescent="0.35">
      <c r="A107">
        <v>1384439</v>
      </c>
      <c r="B107" t="s">
        <v>22</v>
      </c>
      <c r="C107" s="1">
        <v>45249</v>
      </c>
      <c r="D107" t="s">
        <v>23</v>
      </c>
      <c r="E107">
        <v>1</v>
      </c>
      <c r="F107">
        <v>17.3</v>
      </c>
      <c r="G107" t="s">
        <v>24</v>
      </c>
      <c r="H107" t="s">
        <v>25</v>
      </c>
      <c r="I107" t="s">
        <v>35</v>
      </c>
      <c r="J107" t="s">
        <v>31</v>
      </c>
      <c r="K107" t="s">
        <v>32</v>
      </c>
      <c r="L107">
        <v>0</v>
      </c>
      <c r="M107">
        <v>0</v>
      </c>
    </row>
    <row r="108" spans="1:13" x14ac:dyDescent="0.35">
      <c r="A108">
        <v>1384439</v>
      </c>
      <c r="B108" t="s">
        <v>22</v>
      </c>
      <c r="C108" s="1">
        <v>45249</v>
      </c>
      <c r="D108" t="s">
        <v>23</v>
      </c>
      <c r="E108">
        <v>1</v>
      </c>
      <c r="F108">
        <v>17.399999999999999</v>
      </c>
      <c r="G108" t="s">
        <v>24</v>
      </c>
      <c r="H108" t="s">
        <v>25</v>
      </c>
      <c r="I108" t="s">
        <v>35</v>
      </c>
      <c r="J108" t="s">
        <v>31</v>
      </c>
      <c r="K108" t="s">
        <v>32</v>
      </c>
      <c r="L108">
        <v>2</v>
      </c>
      <c r="M108">
        <v>0</v>
      </c>
    </row>
    <row r="109" spans="1:13" x14ac:dyDescent="0.35">
      <c r="A109">
        <v>1384439</v>
      </c>
      <c r="B109" t="s">
        <v>22</v>
      </c>
      <c r="C109" s="1">
        <v>45249</v>
      </c>
      <c r="D109" t="s">
        <v>23</v>
      </c>
      <c r="E109">
        <v>1</v>
      </c>
      <c r="F109">
        <v>17.5</v>
      </c>
      <c r="G109" t="s">
        <v>24</v>
      </c>
      <c r="H109" t="s">
        <v>25</v>
      </c>
      <c r="I109" t="s">
        <v>35</v>
      </c>
      <c r="J109" t="s">
        <v>31</v>
      </c>
      <c r="K109" t="s">
        <v>32</v>
      </c>
      <c r="L109">
        <v>0</v>
      </c>
      <c r="M109">
        <v>0</v>
      </c>
    </row>
    <row r="110" spans="1:13" x14ac:dyDescent="0.35">
      <c r="A110">
        <v>1384439</v>
      </c>
      <c r="B110" t="s">
        <v>22</v>
      </c>
      <c r="C110" s="1">
        <v>45249</v>
      </c>
      <c r="D110" t="s">
        <v>23</v>
      </c>
      <c r="E110">
        <v>1</v>
      </c>
      <c r="F110">
        <v>17.600000000000001</v>
      </c>
      <c r="G110" t="s">
        <v>24</v>
      </c>
      <c r="H110" t="s">
        <v>25</v>
      </c>
      <c r="I110" t="s">
        <v>35</v>
      </c>
      <c r="J110" t="s">
        <v>31</v>
      </c>
      <c r="K110" t="s">
        <v>32</v>
      </c>
      <c r="L110">
        <v>1</v>
      </c>
      <c r="M110">
        <v>0</v>
      </c>
    </row>
    <row r="111" spans="1:13" x14ac:dyDescent="0.35">
      <c r="A111">
        <v>1384439</v>
      </c>
      <c r="B111" t="s">
        <v>22</v>
      </c>
      <c r="C111" s="1">
        <v>45249</v>
      </c>
      <c r="D111" t="s">
        <v>23</v>
      </c>
      <c r="E111">
        <v>1</v>
      </c>
      <c r="F111">
        <v>18.100000000000001</v>
      </c>
      <c r="G111" t="s">
        <v>24</v>
      </c>
      <c r="H111" t="s">
        <v>25</v>
      </c>
      <c r="I111" t="s">
        <v>35</v>
      </c>
      <c r="J111" t="s">
        <v>31</v>
      </c>
      <c r="K111" t="s">
        <v>29</v>
      </c>
      <c r="L111">
        <v>1</v>
      </c>
      <c r="M111">
        <v>0</v>
      </c>
    </row>
    <row r="112" spans="1:13" x14ac:dyDescent="0.35">
      <c r="A112">
        <v>1384439</v>
      </c>
      <c r="B112" t="s">
        <v>22</v>
      </c>
      <c r="C112" s="1">
        <v>45249</v>
      </c>
      <c r="D112" t="s">
        <v>23</v>
      </c>
      <c r="E112">
        <v>1</v>
      </c>
      <c r="F112">
        <v>18.2</v>
      </c>
      <c r="G112" t="s">
        <v>24</v>
      </c>
      <c r="H112" t="s">
        <v>25</v>
      </c>
      <c r="I112" t="s">
        <v>31</v>
      </c>
      <c r="J112" t="s">
        <v>35</v>
      </c>
      <c r="K112" t="s">
        <v>29</v>
      </c>
      <c r="L112">
        <v>1</v>
      </c>
      <c r="M112">
        <v>0</v>
      </c>
    </row>
    <row r="113" spans="1:13" x14ac:dyDescent="0.35">
      <c r="A113">
        <v>1384439</v>
      </c>
      <c r="B113" t="s">
        <v>22</v>
      </c>
      <c r="C113" s="1">
        <v>45249</v>
      </c>
      <c r="D113" t="s">
        <v>23</v>
      </c>
      <c r="E113">
        <v>1</v>
      </c>
      <c r="F113">
        <v>18.3</v>
      </c>
      <c r="G113" t="s">
        <v>24</v>
      </c>
      <c r="H113" t="s">
        <v>25</v>
      </c>
      <c r="I113" t="s">
        <v>35</v>
      </c>
      <c r="J113" t="s">
        <v>31</v>
      </c>
      <c r="K113" t="s">
        <v>29</v>
      </c>
      <c r="L113">
        <v>1</v>
      </c>
      <c r="M113">
        <v>0</v>
      </c>
    </row>
    <row r="114" spans="1:13" x14ac:dyDescent="0.35">
      <c r="A114">
        <v>1384439</v>
      </c>
      <c r="B114" t="s">
        <v>22</v>
      </c>
      <c r="C114" s="1">
        <v>45249</v>
      </c>
      <c r="D114" t="s">
        <v>23</v>
      </c>
      <c r="E114">
        <v>1</v>
      </c>
      <c r="F114">
        <v>18.399999999999999</v>
      </c>
      <c r="G114" t="s">
        <v>24</v>
      </c>
      <c r="H114" t="s">
        <v>25</v>
      </c>
      <c r="I114" t="s">
        <v>31</v>
      </c>
      <c r="J114" t="s">
        <v>35</v>
      </c>
      <c r="K114" t="s">
        <v>29</v>
      </c>
      <c r="L114">
        <v>1</v>
      </c>
      <c r="M114">
        <v>0</v>
      </c>
    </row>
    <row r="115" spans="1:13" x14ac:dyDescent="0.35">
      <c r="A115">
        <v>1384439</v>
      </c>
      <c r="B115" t="s">
        <v>22</v>
      </c>
      <c r="C115" s="1">
        <v>45249</v>
      </c>
      <c r="D115" t="s">
        <v>23</v>
      </c>
      <c r="E115">
        <v>1</v>
      </c>
      <c r="F115">
        <v>18.5</v>
      </c>
      <c r="G115" t="s">
        <v>24</v>
      </c>
      <c r="H115" t="s">
        <v>25</v>
      </c>
      <c r="I115" t="s">
        <v>35</v>
      </c>
      <c r="J115" t="s">
        <v>31</v>
      </c>
      <c r="K115" t="s">
        <v>29</v>
      </c>
      <c r="L115">
        <v>1</v>
      </c>
      <c r="M115">
        <v>0</v>
      </c>
    </row>
    <row r="116" spans="1:13" x14ac:dyDescent="0.35">
      <c r="A116">
        <v>1384439</v>
      </c>
      <c r="B116" t="s">
        <v>22</v>
      </c>
      <c r="C116" s="1">
        <v>45249</v>
      </c>
      <c r="D116" t="s">
        <v>23</v>
      </c>
      <c r="E116">
        <v>1</v>
      </c>
      <c r="F116">
        <v>18.600000000000001</v>
      </c>
      <c r="G116" t="s">
        <v>24</v>
      </c>
      <c r="H116" t="s">
        <v>25</v>
      </c>
      <c r="I116" t="s">
        <v>31</v>
      </c>
      <c r="J116" t="s">
        <v>35</v>
      </c>
      <c r="K116" t="s">
        <v>29</v>
      </c>
      <c r="L116">
        <v>1</v>
      </c>
      <c r="M116">
        <v>0</v>
      </c>
    </row>
    <row r="117" spans="1:13" x14ac:dyDescent="0.35">
      <c r="A117">
        <v>1384439</v>
      </c>
      <c r="B117" t="s">
        <v>22</v>
      </c>
      <c r="C117" s="1">
        <v>45249</v>
      </c>
      <c r="D117" t="s">
        <v>23</v>
      </c>
      <c r="E117">
        <v>1</v>
      </c>
      <c r="F117">
        <v>19.100000000000001</v>
      </c>
      <c r="G117" t="s">
        <v>24</v>
      </c>
      <c r="H117" t="s">
        <v>25</v>
      </c>
      <c r="I117" t="s">
        <v>31</v>
      </c>
      <c r="J117" t="s">
        <v>35</v>
      </c>
      <c r="K117" t="s">
        <v>37</v>
      </c>
      <c r="L117">
        <v>1</v>
      </c>
      <c r="M117">
        <v>0</v>
      </c>
    </row>
    <row r="118" spans="1:13" x14ac:dyDescent="0.35">
      <c r="A118">
        <v>1384439</v>
      </c>
      <c r="B118" t="s">
        <v>22</v>
      </c>
      <c r="C118" s="1">
        <v>45249</v>
      </c>
      <c r="D118" t="s">
        <v>23</v>
      </c>
      <c r="E118">
        <v>1</v>
      </c>
      <c r="F118">
        <v>19.2</v>
      </c>
      <c r="G118" t="s">
        <v>24</v>
      </c>
      <c r="H118" t="s">
        <v>25</v>
      </c>
      <c r="I118" t="s">
        <v>35</v>
      </c>
      <c r="J118" t="s">
        <v>31</v>
      </c>
      <c r="K118" t="s">
        <v>37</v>
      </c>
      <c r="L118">
        <v>0</v>
      </c>
      <c r="M118">
        <v>0</v>
      </c>
    </row>
    <row r="119" spans="1:13" x14ac:dyDescent="0.35">
      <c r="A119">
        <v>1384439</v>
      </c>
      <c r="B119" t="s">
        <v>22</v>
      </c>
      <c r="C119" s="1">
        <v>45249</v>
      </c>
      <c r="D119" t="s">
        <v>23</v>
      </c>
      <c r="E119">
        <v>1</v>
      </c>
      <c r="F119">
        <v>19.3</v>
      </c>
      <c r="G119" t="s">
        <v>24</v>
      </c>
      <c r="H119" t="s">
        <v>25</v>
      </c>
      <c r="I119" t="s">
        <v>35</v>
      </c>
      <c r="J119" t="s">
        <v>31</v>
      </c>
      <c r="K119" t="s">
        <v>37</v>
      </c>
      <c r="L119">
        <v>0</v>
      </c>
      <c r="M119">
        <v>0</v>
      </c>
    </row>
    <row r="120" spans="1:13" x14ac:dyDescent="0.35">
      <c r="A120">
        <v>1384439</v>
      </c>
      <c r="B120" t="s">
        <v>22</v>
      </c>
      <c r="C120" s="1">
        <v>45249</v>
      </c>
      <c r="D120" t="s">
        <v>23</v>
      </c>
      <c r="E120">
        <v>1</v>
      </c>
      <c r="F120">
        <v>19.399999999999999</v>
      </c>
      <c r="G120" t="s">
        <v>24</v>
      </c>
      <c r="H120" t="s">
        <v>25</v>
      </c>
      <c r="I120" t="s">
        <v>35</v>
      </c>
      <c r="J120" t="s">
        <v>31</v>
      </c>
      <c r="K120" t="s">
        <v>37</v>
      </c>
      <c r="L120">
        <v>0</v>
      </c>
      <c r="M120">
        <v>0</v>
      </c>
    </row>
    <row r="121" spans="1:13" x14ac:dyDescent="0.35">
      <c r="A121">
        <v>1384439</v>
      </c>
      <c r="B121" t="s">
        <v>22</v>
      </c>
      <c r="C121" s="1">
        <v>45249</v>
      </c>
      <c r="D121" t="s">
        <v>23</v>
      </c>
      <c r="E121">
        <v>1</v>
      </c>
      <c r="F121">
        <v>19.5</v>
      </c>
      <c r="G121" t="s">
        <v>24</v>
      </c>
      <c r="H121" t="s">
        <v>25</v>
      </c>
      <c r="I121" t="s">
        <v>35</v>
      </c>
      <c r="J121" t="s">
        <v>31</v>
      </c>
      <c r="K121" t="s">
        <v>37</v>
      </c>
      <c r="L121">
        <v>1</v>
      </c>
      <c r="M121">
        <v>0</v>
      </c>
    </row>
    <row r="122" spans="1:13" x14ac:dyDescent="0.35">
      <c r="A122">
        <v>1384439</v>
      </c>
      <c r="B122" t="s">
        <v>22</v>
      </c>
      <c r="C122" s="1">
        <v>45249</v>
      </c>
      <c r="D122" t="s">
        <v>23</v>
      </c>
      <c r="E122">
        <v>1</v>
      </c>
      <c r="F122">
        <v>19.600000000000001</v>
      </c>
      <c r="G122" t="s">
        <v>24</v>
      </c>
      <c r="H122" t="s">
        <v>25</v>
      </c>
      <c r="I122" t="s">
        <v>31</v>
      </c>
      <c r="J122" t="s">
        <v>35</v>
      </c>
      <c r="K122" t="s">
        <v>37</v>
      </c>
      <c r="L122">
        <v>0</v>
      </c>
      <c r="M122">
        <v>0</v>
      </c>
    </row>
    <row r="123" spans="1:13" x14ac:dyDescent="0.35">
      <c r="A123">
        <v>1384439</v>
      </c>
      <c r="B123" t="s">
        <v>22</v>
      </c>
      <c r="C123" s="1">
        <v>45249</v>
      </c>
      <c r="D123" t="s">
        <v>23</v>
      </c>
      <c r="E123">
        <v>1</v>
      </c>
      <c r="F123">
        <v>20.100000000000001</v>
      </c>
      <c r="G123" t="s">
        <v>24</v>
      </c>
      <c r="H123" t="s">
        <v>25</v>
      </c>
      <c r="I123" t="s">
        <v>35</v>
      </c>
      <c r="J123" t="s">
        <v>31</v>
      </c>
      <c r="K123" t="s">
        <v>29</v>
      </c>
      <c r="L123">
        <v>0</v>
      </c>
      <c r="M123">
        <v>0</v>
      </c>
    </row>
    <row r="124" spans="1:13" x14ac:dyDescent="0.35">
      <c r="A124">
        <v>1384439</v>
      </c>
      <c r="B124" t="s">
        <v>22</v>
      </c>
      <c r="C124" s="1">
        <v>45249</v>
      </c>
      <c r="D124" t="s">
        <v>23</v>
      </c>
      <c r="E124">
        <v>1</v>
      </c>
      <c r="F124">
        <v>20.2</v>
      </c>
      <c r="G124" t="s">
        <v>24</v>
      </c>
      <c r="H124" t="s">
        <v>25</v>
      </c>
      <c r="I124" t="s">
        <v>35</v>
      </c>
      <c r="J124" t="s">
        <v>31</v>
      </c>
      <c r="K124" t="s">
        <v>29</v>
      </c>
      <c r="L124">
        <v>1</v>
      </c>
      <c r="M124">
        <v>0</v>
      </c>
    </row>
    <row r="125" spans="1:13" x14ac:dyDescent="0.35">
      <c r="A125">
        <v>1384439</v>
      </c>
      <c r="B125" t="s">
        <v>22</v>
      </c>
      <c r="C125" s="1">
        <v>45249</v>
      </c>
      <c r="D125" t="s">
        <v>23</v>
      </c>
      <c r="E125">
        <v>1</v>
      </c>
      <c r="F125">
        <v>20.3</v>
      </c>
      <c r="G125" t="s">
        <v>24</v>
      </c>
      <c r="H125" t="s">
        <v>25</v>
      </c>
      <c r="I125" t="s">
        <v>31</v>
      </c>
      <c r="J125" t="s">
        <v>35</v>
      </c>
      <c r="K125" t="s">
        <v>29</v>
      </c>
      <c r="L125">
        <v>1</v>
      </c>
      <c r="M125">
        <v>0</v>
      </c>
    </row>
    <row r="126" spans="1:13" x14ac:dyDescent="0.35">
      <c r="A126">
        <v>1384439</v>
      </c>
      <c r="B126" t="s">
        <v>22</v>
      </c>
      <c r="C126" s="1">
        <v>45249</v>
      </c>
      <c r="D126" t="s">
        <v>23</v>
      </c>
      <c r="E126">
        <v>1</v>
      </c>
      <c r="F126">
        <v>20.399999999999999</v>
      </c>
      <c r="G126" t="s">
        <v>24</v>
      </c>
      <c r="H126" t="s">
        <v>25</v>
      </c>
      <c r="I126" t="s">
        <v>35</v>
      </c>
      <c r="J126" t="s">
        <v>31</v>
      </c>
      <c r="K126" t="s">
        <v>29</v>
      </c>
      <c r="L126">
        <v>1</v>
      </c>
      <c r="M126">
        <v>0</v>
      </c>
    </row>
    <row r="127" spans="1:13" x14ac:dyDescent="0.35">
      <c r="A127">
        <v>1384439</v>
      </c>
      <c r="B127" t="s">
        <v>22</v>
      </c>
      <c r="C127" s="1">
        <v>45249</v>
      </c>
      <c r="D127" t="s">
        <v>23</v>
      </c>
      <c r="E127">
        <v>1</v>
      </c>
      <c r="F127">
        <v>20.5</v>
      </c>
      <c r="G127" t="s">
        <v>24</v>
      </c>
      <c r="H127" t="s">
        <v>25</v>
      </c>
      <c r="I127" t="s">
        <v>31</v>
      </c>
      <c r="J127" t="s">
        <v>35</v>
      </c>
      <c r="K127" t="s">
        <v>29</v>
      </c>
      <c r="L127">
        <v>1</v>
      </c>
      <c r="M127">
        <v>0</v>
      </c>
    </row>
    <row r="128" spans="1:13" x14ac:dyDescent="0.35">
      <c r="A128">
        <v>1384439</v>
      </c>
      <c r="B128" t="s">
        <v>22</v>
      </c>
      <c r="C128" s="1">
        <v>45249</v>
      </c>
      <c r="D128" t="s">
        <v>23</v>
      </c>
      <c r="E128">
        <v>1</v>
      </c>
      <c r="F128">
        <v>20.6</v>
      </c>
      <c r="G128" t="s">
        <v>24</v>
      </c>
      <c r="H128" t="s">
        <v>25</v>
      </c>
      <c r="I128" t="s">
        <v>35</v>
      </c>
      <c r="J128" t="s">
        <v>31</v>
      </c>
      <c r="K128" t="s">
        <v>29</v>
      </c>
      <c r="L128">
        <v>0</v>
      </c>
      <c r="M128">
        <v>0</v>
      </c>
    </row>
    <row r="129" spans="1:13" x14ac:dyDescent="0.35">
      <c r="A129">
        <v>1384439</v>
      </c>
      <c r="B129" t="s">
        <v>22</v>
      </c>
      <c r="C129" s="1">
        <v>45249</v>
      </c>
      <c r="D129" t="s">
        <v>23</v>
      </c>
      <c r="E129">
        <v>1</v>
      </c>
      <c r="F129">
        <v>21.1</v>
      </c>
      <c r="G129" t="s">
        <v>24</v>
      </c>
      <c r="H129" t="s">
        <v>25</v>
      </c>
      <c r="I129" t="s">
        <v>31</v>
      </c>
      <c r="J129" t="s">
        <v>35</v>
      </c>
      <c r="K129" t="s">
        <v>38</v>
      </c>
      <c r="L129">
        <v>1</v>
      </c>
      <c r="M129">
        <v>0</v>
      </c>
    </row>
    <row r="130" spans="1:13" x14ac:dyDescent="0.35">
      <c r="A130">
        <v>1384439</v>
      </c>
      <c r="B130" t="s">
        <v>22</v>
      </c>
      <c r="C130" s="1">
        <v>45249</v>
      </c>
      <c r="D130" t="s">
        <v>23</v>
      </c>
      <c r="E130">
        <v>1</v>
      </c>
      <c r="F130">
        <v>21.2</v>
      </c>
      <c r="G130" t="s">
        <v>24</v>
      </c>
      <c r="H130" t="s">
        <v>25</v>
      </c>
      <c r="I130" t="s">
        <v>35</v>
      </c>
      <c r="J130" t="s">
        <v>31</v>
      </c>
      <c r="K130" t="s">
        <v>38</v>
      </c>
      <c r="L130">
        <v>0</v>
      </c>
      <c r="M130">
        <v>0</v>
      </c>
    </row>
    <row r="131" spans="1:13" x14ac:dyDescent="0.35">
      <c r="A131">
        <v>1384439</v>
      </c>
      <c r="B131" t="s">
        <v>22</v>
      </c>
      <c r="C131" s="1">
        <v>45249</v>
      </c>
      <c r="D131" t="s">
        <v>23</v>
      </c>
      <c r="E131">
        <v>1</v>
      </c>
      <c r="F131">
        <v>21.3</v>
      </c>
      <c r="G131" t="s">
        <v>24</v>
      </c>
      <c r="H131" t="s">
        <v>25</v>
      </c>
      <c r="I131" t="s">
        <v>35</v>
      </c>
      <c r="J131" t="s">
        <v>31</v>
      </c>
      <c r="K131" t="s">
        <v>38</v>
      </c>
      <c r="L131">
        <v>0</v>
      </c>
      <c r="M131">
        <v>0</v>
      </c>
    </row>
    <row r="132" spans="1:13" x14ac:dyDescent="0.35">
      <c r="A132">
        <v>1384439</v>
      </c>
      <c r="B132" t="s">
        <v>22</v>
      </c>
      <c r="C132" s="1">
        <v>45249</v>
      </c>
      <c r="D132" t="s">
        <v>23</v>
      </c>
      <c r="E132">
        <v>1</v>
      </c>
      <c r="F132">
        <v>21.4</v>
      </c>
      <c r="G132" t="s">
        <v>24</v>
      </c>
      <c r="H132" t="s">
        <v>25</v>
      </c>
      <c r="I132" t="s">
        <v>35</v>
      </c>
      <c r="J132" t="s">
        <v>31</v>
      </c>
      <c r="K132" t="s">
        <v>38</v>
      </c>
      <c r="L132">
        <v>0</v>
      </c>
      <c r="M132">
        <v>0</v>
      </c>
    </row>
    <row r="133" spans="1:13" x14ac:dyDescent="0.35">
      <c r="A133">
        <v>1384439</v>
      </c>
      <c r="B133" t="s">
        <v>22</v>
      </c>
      <c r="C133" s="1">
        <v>45249</v>
      </c>
      <c r="D133" t="s">
        <v>23</v>
      </c>
      <c r="E133">
        <v>1</v>
      </c>
      <c r="F133">
        <v>21.5</v>
      </c>
      <c r="G133" t="s">
        <v>24</v>
      </c>
      <c r="H133" t="s">
        <v>25</v>
      </c>
      <c r="I133" t="s">
        <v>35</v>
      </c>
      <c r="J133" t="s">
        <v>31</v>
      </c>
      <c r="K133" t="s">
        <v>38</v>
      </c>
      <c r="L133">
        <v>1</v>
      </c>
      <c r="M133">
        <v>0</v>
      </c>
    </row>
    <row r="134" spans="1:13" x14ac:dyDescent="0.35">
      <c r="A134">
        <v>1384439</v>
      </c>
      <c r="B134" t="s">
        <v>22</v>
      </c>
      <c r="C134" s="1">
        <v>45249</v>
      </c>
      <c r="D134" t="s">
        <v>23</v>
      </c>
      <c r="E134">
        <v>1</v>
      </c>
      <c r="F134">
        <v>21.6</v>
      </c>
      <c r="G134" t="s">
        <v>24</v>
      </c>
      <c r="H134" t="s">
        <v>25</v>
      </c>
      <c r="I134" t="s">
        <v>31</v>
      </c>
      <c r="J134" t="s">
        <v>35</v>
      </c>
      <c r="K134" t="s">
        <v>38</v>
      </c>
      <c r="L134">
        <v>0</v>
      </c>
      <c r="M134">
        <v>0</v>
      </c>
    </row>
    <row r="135" spans="1:13" x14ac:dyDescent="0.35">
      <c r="A135">
        <v>1384439</v>
      </c>
      <c r="B135" t="s">
        <v>22</v>
      </c>
      <c r="C135" s="1">
        <v>45249</v>
      </c>
      <c r="D135" t="s">
        <v>23</v>
      </c>
      <c r="E135">
        <v>1</v>
      </c>
      <c r="F135">
        <v>22.1</v>
      </c>
      <c r="G135" t="s">
        <v>24</v>
      </c>
      <c r="H135" t="s">
        <v>25</v>
      </c>
      <c r="I135" t="s">
        <v>35</v>
      </c>
      <c r="J135" t="s">
        <v>31</v>
      </c>
      <c r="K135" t="s">
        <v>28</v>
      </c>
      <c r="L135">
        <v>0</v>
      </c>
      <c r="M135">
        <v>0</v>
      </c>
    </row>
    <row r="136" spans="1:13" x14ac:dyDescent="0.35">
      <c r="A136">
        <v>1384439</v>
      </c>
      <c r="B136" t="s">
        <v>22</v>
      </c>
      <c r="C136" s="1">
        <v>45249</v>
      </c>
      <c r="D136" t="s">
        <v>23</v>
      </c>
      <c r="E136">
        <v>1</v>
      </c>
      <c r="F136">
        <v>22.2</v>
      </c>
      <c r="G136" t="s">
        <v>24</v>
      </c>
      <c r="H136" t="s">
        <v>25</v>
      </c>
      <c r="I136" t="s">
        <v>35</v>
      </c>
      <c r="J136" t="s">
        <v>31</v>
      </c>
      <c r="K136" t="s">
        <v>28</v>
      </c>
      <c r="L136">
        <v>0</v>
      </c>
      <c r="M136">
        <v>0</v>
      </c>
    </row>
    <row r="137" spans="1:13" x14ac:dyDescent="0.35">
      <c r="A137">
        <v>1384439</v>
      </c>
      <c r="B137" t="s">
        <v>22</v>
      </c>
      <c r="C137" s="1">
        <v>45249</v>
      </c>
      <c r="D137" t="s">
        <v>23</v>
      </c>
      <c r="E137">
        <v>1</v>
      </c>
      <c r="F137">
        <v>22.3</v>
      </c>
      <c r="G137" t="s">
        <v>24</v>
      </c>
      <c r="H137" t="s">
        <v>25</v>
      </c>
      <c r="I137" t="s">
        <v>35</v>
      </c>
      <c r="J137" t="s">
        <v>31</v>
      </c>
      <c r="K137" t="s">
        <v>28</v>
      </c>
      <c r="L137">
        <v>0</v>
      </c>
      <c r="M137">
        <v>0</v>
      </c>
    </row>
    <row r="138" spans="1:13" x14ac:dyDescent="0.35">
      <c r="A138">
        <v>1384439</v>
      </c>
      <c r="B138" t="s">
        <v>22</v>
      </c>
      <c r="C138" s="1">
        <v>45249</v>
      </c>
      <c r="D138" t="s">
        <v>23</v>
      </c>
      <c r="E138">
        <v>1</v>
      </c>
      <c r="F138">
        <v>22.4</v>
      </c>
      <c r="G138" t="s">
        <v>24</v>
      </c>
      <c r="H138" t="s">
        <v>25</v>
      </c>
      <c r="I138" t="s">
        <v>35</v>
      </c>
      <c r="J138" t="s">
        <v>31</v>
      </c>
      <c r="K138" t="s">
        <v>28</v>
      </c>
      <c r="L138">
        <v>1</v>
      </c>
      <c r="M138">
        <v>0</v>
      </c>
    </row>
    <row r="139" spans="1:13" x14ac:dyDescent="0.35">
      <c r="A139">
        <v>1384439</v>
      </c>
      <c r="B139" t="s">
        <v>22</v>
      </c>
      <c r="C139" s="1">
        <v>45249</v>
      </c>
      <c r="D139" t="s">
        <v>23</v>
      </c>
      <c r="E139">
        <v>1</v>
      </c>
      <c r="F139">
        <v>22.5</v>
      </c>
      <c r="G139" t="s">
        <v>24</v>
      </c>
      <c r="H139" t="s">
        <v>25</v>
      </c>
      <c r="I139" t="s">
        <v>31</v>
      </c>
      <c r="J139" t="s">
        <v>35</v>
      </c>
      <c r="K139" t="s">
        <v>28</v>
      </c>
      <c r="L139">
        <v>2</v>
      </c>
      <c r="M139">
        <v>0</v>
      </c>
    </row>
    <row r="140" spans="1:13" x14ac:dyDescent="0.35">
      <c r="A140">
        <v>1384439</v>
      </c>
      <c r="B140" t="s">
        <v>22</v>
      </c>
      <c r="C140" s="1">
        <v>45249</v>
      </c>
      <c r="D140" t="s">
        <v>23</v>
      </c>
      <c r="E140">
        <v>1</v>
      </c>
      <c r="F140">
        <v>22.6</v>
      </c>
      <c r="G140" t="s">
        <v>24</v>
      </c>
      <c r="H140" t="s">
        <v>25</v>
      </c>
      <c r="I140" t="s">
        <v>31</v>
      </c>
      <c r="J140" t="s">
        <v>35</v>
      </c>
      <c r="K140" t="s">
        <v>28</v>
      </c>
      <c r="L140">
        <v>1</v>
      </c>
      <c r="M140">
        <v>0</v>
      </c>
    </row>
    <row r="141" spans="1:13" x14ac:dyDescent="0.35">
      <c r="A141">
        <v>1384439</v>
      </c>
      <c r="B141" t="s">
        <v>22</v>
      </c>
      <c r="C141" s="1">
        <v>45249</v>
      </c>
      <c r="D141" t="s">
        <v>23</v>
      </c>
      <c r="E141">
        <v>1</v>
      </c>
      <c r="F141">
        <v>23.1</v>
      </c>
      <c r="G141" t="s">
        <v>24</v>
      </c>
      <c r="H141" t="s">
        <v>25</v>
      </c>
      <c r="I141" t="s">
        <v>31</v>
      </c>
      <c r="J141" t="s">
        <v>35</v>
      </c>
      <c r="K141" t="s">
        <v>37</v>
      </c>
      <c r="L141">
        <v>0</v>
      </c>
      <c r="M141">
        <v>0</v>
      </c>
    </row>
    <row r="142" spans="1:13" x14ac:dyDescent="0.35">
      <c r="A142">
        <v>1384439</v>
      </c>
      <c r="B142" t="s">
        <v>22</v>
      </c>
      <c r="C142" s="1">
        <v>45249</v>
      </c>
      <c r="D142" t="s">
        <v>23</v>
      </c>
      <c r="E142">
        <v>1</v>
      </c>
      <c r="F142">
        <v>23.2</v>
      </c>
      <c r="G142" t="s">
        <v>24</v>
      </c>
      <c r="H142" t="s">
        <v>25</v>
      </c>
      <c r="I142" t="s">
        <v>31</v>
      </c>
      <c r="J142" t="s">
        <v>35</v>
      </c>
      <c r="K142" t="s">
        <v>37</v>
      </c>
      <c r="L142">
        <v>1</v>
      </c>
      <c r="M142">
        <v>0</v>
      </c>
    </row>
    <row r="143" spans="1:13" x14ac:dyDescent="0.35">
      <c r="A143">
        <v>1384439</v>
      </c>
      <c r="B143" t="s">
        <v>22</v>
      </c>
      <c r="C143" s="1">
        <v>45249</v>
      </c>
      <c r="D143" t="s">
        <v>23</v>
      </c>
      <c r="E143">
        <v>1</v>
      </c>
      <c r="F143">
        <v>23.3</v>
      </c>
      <c r="G143" t="s">
        <v>24</v>
      </c>
      <c r="H143" t="s">
        <v>25</v>
      </c>
      <c r="I143" t="s">
        <v>35</v>
      </c>
      <c r="J143" t="s">
        <v>31</v>
      </c>
      <c r="K143" t="s">
        <v>37</v>
      </c>
      <c r="L143">
        <v>0</v>
      </c>
      <c r="M143">
        <v>0</v>
      </c>
    </row>
    <row r="144" spans="1:13" x14ac:dyDescent="0.35">
      <c r="A144">
        <v>1384439</v>
      </c>
      <c r="B144" t="s">
        <v>22</v>
      </c>
      <c r="C144" s="1">
        <v>45249</v>
      </c>
      <c r="D144" t="s">
        <v>23</v>
      </c>
      <c r="E144">
        <v>1</v>
      </c>
      <c r="F144">
        <v>23.4</v>
      </c>
      <c r="G144" t="s">
        <v>24</v>
      </c>
      <c r="H144" t="s">
        <v>25</v>
      </c>
      <c r="I144" t="s">
        <v>35</v>
      </c>
      <c r="J144" t="s">
        <v>31</v>
      </c>
      <c r="K144" t="s">
        <v>37</v>
      </c>
      <c r="L144">
        <v>1</v>
      </c>
      <c r="M144">
        <v>0</v>
      </c>
    </row>
    <row r="145" spans="1:13" x14ac:dyDescent="0.35">
      <c r="A145">
        <v>1384439</v>
      </c>
      <c r="B145" t="s">
        <v>22</v>
      </c>
      <c r="C145" s="1">
        <v>45249</v>
      </c>
      <c r="D145" t="s">
        <v>23</v>
      </c>
      <c r="E145">
        <v>1</v>
      </c>
      <c r="F145">
        <v>23.5</v>
      </c>
      <c r="G145" t="s">
        <v>24</v>
      </c>
      <c r="H145" t="s">
        <v>25</v>
      </c>
      <c r="I145" t="s">
        <v>31</v>
      </c>
      <c r="J145" t="s">
        <v>35</v>
      </c>
      <c r="K145" t="s">
        <v>37</v>
      </c>
      <c r="L145">
        <v>1</v>
      </c>
      <c r="M145">
        <v>0</v>
      </c>
    </row>
    <row r="146" spans="1:13" x14ac:dyDescent="0.35">
      <c r="A146">
        <v>1384439</v>
      </c>
      <c r="B146" t="s">
        <v>22</v>
      </c>
      <c r="C146" s="1">
        <v>45249</v>
      </c>
      <c r="D146" t="s">
        <v>23</v>
      </c>
      <c r="E146">
        <v>1</v>
      </c>
      <c r="F146">
        <v>23.6</v>
      </c>
      <c r="G146" t="s">
        <v>24</v>
      </c>
      <c r="H146" t="s">
        <v>25</v>
      </c>
      <c r="I146" t="s">
        <v>35</v>
      </c>
      <c r="J146" t="s">
        <v>31</v>
      </c>
      <c r="K146" t="s">
        <v>37</v>
      </c>
      <c r="L146">
        <v>0</v>
      </c>
      <c r="M146">
        <v>0</v>
      </c>
    </row>
    <row r="147" spans="1:13" x14ac:dyDescent="0.35">
      <c r="A147">
        <v>1384439</v>
      </c>
      <c r="B147" t="s">
        <v>22</v>
      </c>
      <c r="C147" s="1">
        <v>45249</v>
      </c>
      <c r="D147" t="s">
        <v>23</v>
      </c>
      <c r="E147">
        <v>1</v>
      </c>
      <c r="F147">
        <v>24.1</v>
      </c>
      <c r="G147" t="s">
        <v>24</v>
      </c>
      <c r="H147" t="s">
        <v>25</v>
      </c>
      <c r="I147" t="s">
        <v>31</v>
      </c>
      <c r="J147" t="s">
        <v>35</v>
      </c>
      <c r="K147" t="s">
        <v>32</v>
      </c>
      <c r="L147">
        <v>0</v>
      </c>
      <c r="M147">
        <v>0</v>
      </c>
    </row>
    <row r="148" spans="1:13" x14ac:dyDescent="0.35">
      <c r="A148">
        <v>1384439</v>
      </c>
      <c r="B148" t="s">
        <v>22</v>
      </c>
      <c r="C148" s="1">
        <v>45249</v>
      </c>
      <c r="D148" t="s">
        <v>23</v>
      </c>
      <c r="E148">
        <v>1</v>
      </c>
      <c r="F148">
        <v>24.2</v>
      </c>
      <c r="G148" t="s">
        <v>24</v>
      </c>
      <c r="H148" t="s">
        <v>25</v>
      </c>
      <c r="I148" t="s">
        <v>31</v>
      </c>
      <c r="J148" t="s">
        <v>35</v>
      </c>
      <c r="K148" t="s">
        <v>32</v>
      </c>
      <c r="L148">
        <v>1</v>
      </c>
      <c r="M148">
        <v>0</v>
      </c>
    </row>
    <row r="149" spans="1:13" x14ac:dyDescent="0.35">
      <c r="A149">
        <v>1384439</v>
      </c>
      <c r="B149" t="s">
        <v>22</v>
      </c>
      <c r="C149" s="1">
        <v>45249</v>
      </c>
      <c r="D149" t="s">
        <v>23</v>
      </c>
      <c r="E149">
        <v>1</v>
      </c>
      <c r="F149">
        <v>24.3</v>
      </c>
      <c r="G149" t="s">
        <v>24</v>
      </c>
      <c r="H149" t="s">
        <v>25</v>
      </c>
      <c r="I149" t="s">
        <v>35</v>
      </c>
      <c r="J149" t="s">
        <v>31</v>
      </c>
      <c r="K149" t="s">
        <v>32</v>
      </c>
      <c r="L149">
        <v>0</v>
      </c>
      <c r="M149">
        <v>0</v>
      </c>
    </row>
    <row r="150" spans="1:13" x14ac:dyDescent="0.35">
      <c r="A150">
        <v>1384439</v>
      </c>
      <c r="B150" t="s">
        <v>22</v>
      </c>
      <c r="C150" s="1">
        <v>45249</v>
      </c>
      <c r="D150" t="s">
        <v>23</v>
      </c>
      <c r="E150">
        <v>1</v>
      </c>
      <c r="F150">
        <v>24.4</v>
      </c>
      <c r="G150" t="s">
        <v>24</v>
      </c>
      <c r="H150" t="s">
        <v>25</v>
      </c>
      <c r="I150" t="s">
        <v>35</v>
      </c>
      <c r="J150" t="s">
        <v>31</v>
      </c>
      <c r="K150" t="s">
        <v>32</v>
      </c>
      <c r="L150">
        <v>1</v>
      </c>
      <c r="M150">
        <v>0</v>
      </c>
    </row>
    <row r="151" spans="1:13" x14ac:dyDescent="0.35">
      <c r="A151">
        <v>1384439</v>
      </c>
      <c r="B151" t="s">
        <v>22</v>
      </c>
      <c r="C151" s="1">
        <v>45249</v>
      </c>
      <c r="D151" t="s">
        <v>23</v>
      </c>
      <c r="E151">
        <v>1</v>
      </c>
      <c r="F151">
        <v>24.5</v>
      </c>
      <c r="G151" t="s">
        <v>24</v>
      </c>
      <c r="H151" t="s">
        <v>25</v>
      </c>
      <c r="I151" t="s">
        <v>31</v>
      </c>
      <c r="J151" t="s">
        <v>35</v>
      </c>
      <c r="K151" t="s">
        <v>32</v>
      </c>
      <c r="L151">
        <v>0</v>
      </c>
      <c r="M151">
        <v>0</v>
      </c>
    </row>
    <row r="152" spans="1:13" x14ac:dyDescent="0.35">
      <c r="A152">
        <v>1384439</v>
      </c>
      <c r="B152" t="s">
        <v>22</v>
      </c>
      <c r="C152" s="1">
        <v>45249</v>
      </c>
      <c r="D152" t="s">
        <v>23</v>
      </c>
      <c r="E152">
        <v>1</v>
      </c>
      <c r="F152">
        <v>24.6</v>
      </c>
      <c r="G152" t="s">
        <v>24</v>
      </c>
      <c r="H152" t="s">
        <v>25</v>
      </c>
      <c r="I152" t="s">
        <v>31</v>
      </c>
      <c r="J152" t="s">
        <v>35</v>
      </c>
      <c r="K152" t="s">
        <v>32</v>
      </c>
      <c r="L152">
        <v>1</v>
      </c>
      <c r="M152">
        <v>0</v>
      </c>
    </row>
    <row r="153" spans="1:13" x14ac:dyDescent="0.35">
      <c r="A153">
        <v>1384439</v>
      </c>
      <c r="B153" t="s">
        <v>22</v>
      </c>
      <c r="C153" s="1">
        <v>45249</v>
      </c>
      <c r="D153" t="s">
        <v>23</v>
      </c>
      <c r="E153">
        <v>1</v>
      </c>
      <c r="F153">
        <v>25.1</v>
      </c>
      <c r="G153" t="s">
        <v>24</v>
      </c>
      <c r="H153" t="s">
        <v>25</v>
      </c>
      <c r="I153" t="s">
        <v>31</v>
      </c>
      <c r="J153" t="s">
        <v>35</v>
      </c>
      <c r="K153" t="s">
        <v>36</v>
      </c>
      <c r="L153">
        <v>1</v>
      </c>
      <c r="M153">
        <v>0</v>
      </c>
    </row>
    <row r="154" spans="1:13" x14ac:dyDescent="0.35">
      <c r="A154">
        <v>1384439</v>
      </c>
      <c r="B154" t="s">
        <v>22</v>
      </c>
      <c r="C154" s="1">
        <v>45249</v>
      </c>
      <c r="D154" t="s">
        <v>23</v>
      </c>
      <c r="E154">
        <v>1</v>
      </c>
      <c r="F154">
        <v>25.2</v>
      </c>
      <c r="G154" t="s">
        <v>24</v>
      </c>
      <c r="H154" t="s">
        <v>25</v>
      </c>
      <c r="I154" t="s">
        <v>35</v>
      </c>
      <c r="J154" t="s">
        <v>31</v>
      </c>
      <c r="K154" t="s">
        <v>36</v>
      </c>
      <c r="L154">
        <v>0</v>
      </c>
      <c r="M154">
        <v>0</v>
      </c>
    </row>
    <row r="155" spans="1:13" x14ac:dyDescent="0.35">
      <c r="A155">
        <v>1384439</v>
      </c>
      <c r="B155" t="s">
        <v>22</v>
      </c>
      <c r="C155" s="1">
        <v>45249</v>
      </c>
      <c r="D155" t="s">
        <v>23</v>
      </c>
      <c r="E155">
        <v>1</v>
      </c>
      <c r="F155">
        <v>25.3</v>
      </c>
      <c r="G155" t="s">
        <v>24</v>
      </c>
      <c r="H155" t="s">
        <v>25</v>
      </c>
      <c r="I155" t="s">
        <v>35</v>
      </c>
      <c r="J155" t="s">
        <v>31</v>
      </c>
      <c r="K155" t="s">
        <v>36</v>
      </c>
      <c r="L155">
        <v>2</v>
      </c>
      <c r="M155">
        <v>0</v>
      </c>
    </row>
    <row r="156" spans="1:13" x14ac:dyDescent="0.35">
      <c r="A156">
        <v>1384439</v>
      </c>
      <c r="B156" t="s">
        <v>22</v>
      </c>
      <c r="C156" s="1">
        <v>45249</v>
      </c>
      <c r="D156" t="s">
        <v>23</v>
      </c>
      <c r="E156">
        <v>1</v>
      </c>
      <c r="F156">
        <v>25.4</v>
      </c>
      <c r="G156" t="s">
        <v>24</v>
      </c>
      <c r="H156" t="s">
        <v>25</v>
      </c>
      <c r="I156" t="s">
        <v>35</v>
      </c>
      <c r="J156" t="s">
        <v>31</v>
      </c>
      <c r="K156" t="s">
        <v>36</v>
      </c>
      <c r="L156">
        <v>0</v>
      </c>
      <c r="M156">
        <v>0</v>
      </c>
    </row>
    <row r="157" spans="1:13" x14ac:dyDescent="0.35">
      <c r="A157">
        <v>1384439</v>
      </c>
      <c r="B157" t="s">
        <v>22</v>
      </c>
      <c r="C157" s="1">
        <v>45249</v>
      </c>
      <c r="D157" t="s">
        <v>23</v>
      </c>
      <c r="E157">
        <v>1</v>
      </c>
      <c r="F157">
        <v>25.5</v>
      </c>
      <c r="G157" t="s">
        <v>24</v>
      </c>
      <c r="H157" t="s">
        <v>25</v>
      </c>
      <c r="I157" t="s">
        <v>35</v>
      </c>
      <c r="J157" t="s">
        <v>31</v>
      </c>
      <c r="K157" t="s">
        <v>36</v>
      </c>
      <c r="L157">
        <v>1</v>
      </c>
      <c r="M157">
        <v>0</v>
      </c>
    </row>
    <row r="158" spans="1:13" x14ac:dyDescent="0.35">
      <c r="A158">
        <v>1384439</v>
      </c>
      <c r="B158" t="s">
        <v>22</v>
      </c>
      <c r="C158" s="1">
        <v>45249</v>
      </c>
      <c r="D158" t="s">
        <v>23</v>
      </c>
      <c r="E158">
        <v>1</v>
      </c>
      <c r="F158">
        <v>25.6</v>
      </c>
      <c r="G158" t="s">
        <v>24</v>
      </c>
      <c r="H158" t="s">
        <v>25</v>
      </c>
      <c r="I158" t="s">
        <v>31</v>
      </c>
      <c r="J158" t="s">
        <v>35</v>
      </c>
      <c r="K158" t="s">
        <v>36</v>
      </c>
      <c r="L158">
        <v>0</v>
      </c>
      <c r="M158">
        <v>0</v>
      </c>
    </row>
    <row r="159" spans="1:13" x14ac:dyDescent="0.35">
      <c r="A159">
        <v>1384439</v>
      </c>
      <c r="B159" t="s">
        <v>22</v>
      </c>
      <c r="C159" s="1">
        <v>45249</v>
      </c>
      <c r="D159" t="s">
        <v>23</v>
      </c>
      <c r="E159">
        <v>1</v>
      </c>
      <c r="F159">
        <v>26.1</v>
      </c>
      <c r="G159" t="s">
        <v>24</v>
      </c>
      <c r="H159" t="s">
        <v>25</v>
      </c>
      <c r="I159" t="s">
        <v>35</v>
      </c>
      <c r="J159" t="s">
        <v>31</v>
      </c>
      <c r="K159" t="s">
        <v>32</v>
      </c>
      <c r="L159">
        <v>0</v>
      </c>
      <c r="M159">
        <v>0</v>
      </c>
    </row>
    <row r="160" spans="1:13" x14ac:dyDescent="0.35">
      <c r="A160">
        <v>1384439</v>
      </c>
      <c r="B160" t="s">
        <v>22</v>
      </c>
      <c r="C160" s="1">
        <v>45249</v>
      </c>
      <c r="D160" t="s">
        <v>23</v>
      </c>
      <c r="E160">
        <v>1</v>
      </c>
      <c r="F160">
        <v>26.2</v>
      </c>
      <c r="G160" t="s">
        <v>24</v>
      </c>
      <c r="H160" t="s">
        <v>25</v>
      </c>
      <c r="I160" t="s">
        <v>35</v>
      </c>
      <c r="J160" t="s">
        <v>31</v>
      </c>
      <c r="K160" t="s">
        <v>32</v>
      </c>
      <c r="L160">
        <v>4</v>
      </c>
      <c r="M160">
        <v>0</v>
      </c>
    </row>
    <row r="161" spans="1:20" x14ac:dyDescent="0.35">
      <c r="A161">
        <v>1384439</v>
      </c>
      <c r="B161" t="s">
        <v>22</v>
      </c>
      <c r="C161" s="1">
        <v>45249</v>
      </c>
      <c r="D161" t="s">
        <v>23</v>
      </c>
      <c r="E161">
        <v>1</v>
      </c>
      <c r="F161">
        <v>26.3</v>
      </c>
      <c r="G161" t="s">
        <v>24</v>
      </c>
      <c r="H161" t="s">
        <v>25</v>
      </c>
      <c r="I161" t="s">
        <v>35</v>
      </c>
      <c r="J161" t="s">
        <v>31</v>
      </c>
      <c r="K161" t="s">
        <v>32</v>
      </c>
      <c r="L161">
        <v>0</v>
      </c>
      <c r="M161">
        <v>0</v>
      </c>
    </row>
    <row r="162" spans="1:20" x14ac:dyDescent="0.35">
      <c r="A162">
        <v>1384439</v>
      </c>
      <c r="B162" t="s">
        <v>22</v>
      </c>
      <c r="C162" s="1">
        <v>45249</v>
      </c>
      <c r="D162" t="s">
        <v>23</v>
      </c>
      <c r="E162">
        <v>1</v>
      </c>
      <c r="F162">
        <v>26.4</v>
      </c>
      <c r="G162" t="s">
        <v>24</v>
      </c>
      <c r="H162" t="s">
        <v>25</v>
      </c>
      <c r="I162" t="s">
        <v>35</v>
      </c>
      <c r="J162" t="s">
        <v>31</v>
      </c>
      <c r="K162" t="s">
        <v>32</v>
      </c>
      <c r="L162">
        <v>1</v>
      </c>
      <c r="M162">
        <v>0</v>
      </c>
    </row>
    <row r="163" spans="1:20" x14ac:dyDescent="0.35">
      <c r="A163">
        <v>1384439</v>
      </c>
      <c r="B163" t="s">
        <v>22</v>
      </c>
      <c r="C163" s="1">
        <v>45249</v>
      </c>
      <c r="D163" t="s">
        <v>23</v>
      </c>
      <c r="E163">
        <v>1</v>
      </c>
      <c r="F163">
        <v>26.5</v>
      </c>
      <c r="G163" t="s">
        <v>24</v>
      </c>
      <c r="H163" t="s">
        <v>25</v>
      </c>
      <c r="I163" t="s">
        <v>31</v>
      </c>
      <c r="J163" t="s">
        <v>35</v>
      </c>
      <c r="K163" t="s">
        <v>32</v>
      </c>
      <c r="L163">
        <v>1</v>
      </c>
      <c r="M163">
        <v>0</v>
      </c>
    </row>
    <row r="164" spans="1:20" x14ac:dyDescent="0.35">
      <c r="A164">
        <v>1384439</v>
      </c>
      <c r="B164" t="s">
        <v>22</v>
      </c>
      <c r="C164" s="1">
        <v>45249</v>
      </c>
      <c r="D164" t="s">
        <v>23</v>
      </c>
      <c r="E164">
        <v>1</v>
      </c>
      <c r="F164">
        <v>26.6</v>
      </c>
      <c r="G164" t="s">
        <v>24</v>
      </c>
      <c r="H164" t="s">
        <v>25</v>
      </c>
      <c r="I164" t="s">
        <v>35</v>
      </c>
      <c r="J164" t="s">
        <v>31</v>
      </c>
      <c r="K164" t="s">
        <v>32</v>
      </c>
      <c r="L164">
        <v>1</v>
      </c>
      <c r="M164">
        <v>0</v>
      </c>
    </row>
    <row r="165" spans="1:20" x14ac:dyDescent="0.35">
      <c r="A165">
        <v>1384439</v>
      </c>
      <c r="B165" t="s">
        <v>22</v>
      </c>
      <c r="C165" s="1">
        <v>45249</v>
      </c>
      <c r="D165" t="s">
        <v>23</v>
      </c>
      <c r="E165">
        <v>1</v>
      </c>
      <c r="F165">
        <v>27.1</v>
      </c>
      <c r="G165" t="s">
        <v>24</v>
      </c>
      <c r="H165" t="s">
        <v>25</v>
      </c>
      <c r="I165" t="s">
        <v>35</v>
      </c>
      <c r="J165" t="s">
        <v>31</v>
      </c>
      <c r="K165" t="s">
        <v>36</v>
      </c>
      <c r="L165">
        <v>0</v>
      </c>
      <c r="M165">
        <v>0</v>
      </c>
    </row>
    <row r="166" spans="1:20" x14ac:dyDescent="0.35">
      <c r="A166">
        <v>1384439</v>
      </c>
      <c r="B166" t="s">
        <v>22</v>
      </c>
      <c r="C166" s="1">
        <v>45249</v>
      </c>
      <c r="D166" t="s">
        <v>23</v>
      </c>
      <c r="E166">
        <v>1</v>
      </c>
      <c r="F166">
        <v>27.2</v>
      </c>
      <c r="G166" t="s">
        <v>24</v>
      </c>
      <c r="H166" t="s">
        <v>25</v>
      </c>
      <c r="I166" t="s">
        <v>35</v>
      </c>
      <c r="J166" t="s">
        <v>31</v>
      </c>
      <c r="K166" t="s">
        <v>36</v>
      </c>
      <c r="L166">
        <v>1</v>
      </c>
      <c r="M166">
        <v>0</v>
      </c>
    </row>
    <row r="167" spans="1:20" x14ac:dyDescent="0.35">
      <c r="A167">
        <v>1384439</v>
      </c>
      <c r="B167" t="s">
        <v>22</v>
      </c>
      <c r="C167" s="1">
        <v>45249</v>
      </c>
      <c r="D167" t="s">
        <v>23</v>
      </c>
      <c r="E167">
        <v>1</v>
      </c>
      <c r="F167">
        <v>27.3</v>
      </c>
      <c r="G167" t="s">
        <v>24</v>
      </c>
      <c r="H167" t="s">
        <v>25</v>
      </c>
      <c r="I167" t="s">
        <v>31</v>
      </c>
      <c r="J167" t="s">
        <v>35</v>
      </c>
      <c r="K167" t="s">
        <v>36</v>
      </c>
      <c r="L167">
        <v>0</v>
      </c>
      <c r="M167">
        <v>0</v>
      </c>
    </row>
    <row r="168" spans="1:20" x14ac:dyDescent="0.35">
      <c r="A168">
        <v>1384439</v>
      </c>
      <c r="B168" t="s">
        <v>22</v>
      </c>
      <c r="C168" s="1">
        <v>45249</v>
      </c>
      <c r="D168" t="s">
        <v>23</v>
      </c>
      <c r="E168">
        <v>1</v>
      </c>
      <c r="F168">
        <v>27.4</v>
      </c>
      <c r="G168" t="s">
        <v>24</v>
      </c>
      <c r="H168" t="s">
        <v>25</v>
      </c>
      <c r="I168" t="s">
        <v>31</v>
      </c>
      <c r="J168" t="s">
        <v>35</v>
      </c>
      <c r="K168" t="s">
        <v>36</v>
      </c>
      <c r="L168">
        <v>1</v>
      </c>
      <c r="M168">
        <v>0</v>
      </c>
    </row>
    <row r="169" spans="1:20" x14ac:dyDescent="0.35">
      <c r="A169">
        <v>1384439</v>
      </c>
      <c r="B169" t="s">
        <v>22</v>
      </c>
      <c r="C169" s="1">
        <v>45249</v>
      </c>
      <c r="D169" t="s">
        <v>23</v>
      </c>
      <c r="E169">
        <v>1</v>
      </c>
      <c r="F169">
        <v>27.5</v>
      </c>
      <c r="G169" t="s">
        <v>24</v>
      </c>
      <c r="H169" t="s">
        <v>25</v>
      </c>
      <c r="I169" t="s">
        <v>35</v>
      </c>
      <c r="J169" t="s">
        <v>31</v>
      </c>
      <c r="K169" t="s">
        <v>36</v>
      </c>
      <c r="L169">
        <v>1</v>
      </c>
      <c r="M169">
        <v>0</v>
      </c>
    </row>
    <row r="170" spans="1:20" x14ac:dyDescent="0.35">
      <c r="A170">
        <v>1384439</v>
      </c>
      <c r="B170" t="s">
        <v>22</v>
      </c>
      <c r="C170" s="1">
        <v>45249</v>
      </c>
      <c r="D170" t="s">
        <v>23</v>
      </c>
      <c r="E170">
        <v>1</v>
      </c>
      <c r="F170">
        <v>27.6</v>
      </c>
      <c r="G170" t="s">
        <v>24</v>
      </c>
      <c r="H170" t="s">
        <v>25</v>
      </c>
      <c r="I170" t="s">
        <v>31</v>
      </c>
      <c r="J170" t="s">
        <v>35</v>
      </c>
      <c r="K170" t="s">
        <v>36</v>
      </c>
      <c r="L170">
        <v>1</v>
      </c>
      <c r="M170">
        <v>0</v>
      </c>
    </row>
    <row r="171" spans="1:20" x14ac:dyDescent="0.35">
      <c r="A171">
        <v>1384439</v>
      </c>
      <c r="B171" t="s">
        <v>22</v>
      </c>
      <c r="C171" s="1">
        <v>45249</v>
      </c>
      <c r="D171" t="s">
        <v>23</v>
      </c>
      <c r="E171">
        <v>1</v>
      </c>
      <c r="F171">
        <v>28.1</v>
      </c>
      <c r="G171" t="s">
        <v>24</v>
      </c>
      <c r="H171" t="s">
        <v>25</v>
      </c>
      <c r="I171" t="s">
        <v>31</v>
      </c>
      <c r="J171" t="s">
        <v>35</v>
      </c>
      <c r="K171" t="s">
        <v>33</v>
      </c>
      <c r="L171">
        <v>1</v>
      </c>
      <c r="M171">
        <v>0</v>
      </c>
    </row>
    <row r="172" spans="1:20" x14ac:dyDescent="0.35">
      <c r="A172">
        <v>1384439</v>
      </c>
      <c r="B172" t="s">
        <v>22</v>
      </c>
      <c r="C172" s="1">
        <v>45249</v>
      </c>
      <c r="D172" t="s">
        <v>23</v>
      </c>
      <c r="E172">
        <v>1</v>
      </c>
      <c r="F172">
        <v>28.2</v>
      </c>
      <c r="G172" t="s">
        <v>24</v>
      </c>
      <c r="H172" t="s">
        <v>25</v>
      </c>
      <c r="I172" t="s">
        <v>35</v>
      </c>
      <c r="J172" t="s">
        <v>31</v>
      </c>
      <c r="K172" t="s">
        <v>33</v>
      </c>
      <c r="L172">
        <v>1</v>
      </c>
      <c r="M172">
        <v>0</v>
      </c>
    </row>
    <row r="173" spans="1:20" x14ac:dyDescent="0.35">
      <c r="A173">
        <v>1384439</v>
      </c>
      <c r="B173" t="s">
        <v>22</v>
      </c>
      <c r="C173" s="1">
        <v>45249</v>
      </c>
      <c r="D173" t="s">
        <v>23</v>
      </c>
      <c r="E173">
        <v>1</v>
      </c>
      <c r="F173">
        <v>28.3</v>
      </c>
      <c r="G173" t="s">
        <v>24</v>
      </c>
      <c r="H173" t="s">
        <v>25</v>
      </c>
      <c r="I173" t="s">
        <v>31</v>
      </c>
      <c r="J173" t="s">
        <v>35</v>
      </c>
      <c r="K173" t="s">
        <v>33</v>
      </c>
      <c r="L173">
        <v>0</v>
      </c>
      <c r="M173">
        <v>0</v>
      </c>
      <c r="S173" t="s">
        <v>39</v>
      </c>
      <c r="T173" t="s">
        <v>31</v>
      </c>
    </row>
    <row r="174" spans="1:20" x14ac:dyDescent="0.35">
      <c r="A174">
        <v>1384439</v>
      </c>
      <c r="B174" t="s">
        <v>22</v>
      </c>
      <c r="C174" s="1">
        <v>45249</v>
      </c>
      <c r="D174" t="s">
        <v>23</v>
      </c>
      <c r="E174">
        <v>1</v>
      </c>
      <c r="F174">
        <v>28.4</v>
      </c>
      <c r="G174" t="s">
        <v>24</v>
      </c>
      <c r="H174" t="s">
        <v>25</v>
      </c>
      <c r="I174" t="s">
        <v>40</v>
      </c>
      <c r="J174" t="s">
        <v>35</v>
      </c>
      <c r="K174" t="s">
        <v>33</v>
      </c>
      <c r="L174">
        <v>0</v>
      </c>
      <c r="M174">
        <v>0</v>
      </c>
    </row>
    <row r="175" spans="1:20" x14ac:dyDescent="0.35">
      <c r="A175">
        <v>1384439</v>
      </c>
      <c r="B175" t="s">
        <v>22</v>
      </c>
      <c r="C175" s="1">
        <v>45249</v>
      </c>
      <c r="D175" t="s">
        <v>23</v>
      </c>
      <c r="E175">
        <v>1</v>
      </c>
      <c r="F175">
        <v>28.5</v>
      </c>
      <c r="G175" t="s">
        <v>24</v>
      </c>
      <c r="H175" t="s">
        <v>25</v>
      </c>
      <c r="I175" t="s">
        <v>40</v>
      </c>
      <c r="J175" t="s">
        <v>35</v>
      </c>
      <c r="K175" t="s">
        <v>33</v>
      </c>
      <c r="L175">
        <v>0</v>
      </c>
      <c r="M175">
        <v>0</v>
      </c>
    </row>
    <row r="176" spans="1:20" x14ac:dyDescent="0.35">
      <c r="A176">
        <v>1384439</v>
      </c>
      <c r="B176" t="s">
        <v>22</v>
      </c>
      <c r="C176" s="1">
        <v>45249</v>
      </c>
      <c r="D176" t="s">
        <v>23</v>
      </c>
      <c r="E176">
        <v>1</v>
      </c>
      <c r="F176">
        <v>28.6</v>
      </c>
      <c r="G176" t="s">
        <v>24</v>
      </c>
      <c r="H176" t="s">
        <v>25</v>
      </c>
      <c r="I176" t="s">
        <v>40</v>
      </c>
      <c r="J176" t="s">
        <v>35</v>
      </c>
      <c r="K176" t="s">
        <v>33</v>
      </c>
      <c r="L176">
        <v>0</v>
      </c>
      <c r="M176">
        <v>1</v>
      </c>
      <c r="N176">
        <v>1</v>
      </c>
    </row>
    <row r="177" spans="1:13" x14ac:dyDescent="0.35">
      <c r="A177">
        <v>1384439</v>
      </c>
      <c r="B177" t="s">
        <v>22</v>
      </c>
      <c r="C177" s="1">
        <v>45249</v>
      </c>
      <c r="D177" t="s">
        <v>23</v>
      </c>
      <c r="E177">
        <v>1</v>
      </c>
      <c r="F177">
        <v>28.7</v>
      </c>
      <c r="G177" t="s">
        <v>24</v>
      </c>
      <c r="H177" t="s">
        <v>25</v>
      </c>
      <c r="I177" t="s">
        <v>40</v>
      </c>
      <c r="J177" t="s">
        <v>35</v>
      </c>
      <c r="K177" t="s">
        <v>33</v>
      </c>
      <c r="L177">
        <v>0</v>
      </c>
      <c r="M177">
        <v>0</v>
      </c>
    </row>
    <row r="178" spans="1:13" x14ac:dyDescent="0.35">
      <c r="A178">
        <v>1384439</v>
      </c>
      <c r="B178" t="s">
        <v>22</v>
      </c>
      <c r="C178" s="1">
        <v>45249</v>
      </c>
      <c r="D178" t="s">
        <v>23</v>
      </c>
      <c r="E178">
        <v>1</v>
      </c>
      <c r="F178">
        <v>29.1</v>
      </c>
      <c r="G178" t="s">
        <v>24</v>
      </c>
      <c r="H178" t="s">
        <v>25</v>
      </c>
      <c r="I178" t="s">
        <v>35</v>
      </c>
      <c r="J178" t="s">
        <v>40</v>
      </c>
      <c r="K178" t="s">
        <v>36</v>
      </c>
      <c r="L178">
        <v>1</v>
      </c>
      <c r="M178">
        <v>0</v>
      </c>
    </row>
    <row r="179" spans="1:13" x14ac:dyDescent="0.35">
      <c r="A179">
        <v>1384439</v>
      </c>
      <c r="B179" t="s">
        <v>22</v>
      </c>
      <c r="C179" s="1">
        <v>45249</v>
      </c>
      <c r="D179" t="s">
        <v>23</v>
      </c>
      <c r="E179">
        <v>1</v>
      </c>
      <c r="F179">
        <v>29.2</v>
      </c>
      <c r="G179" t="s">
        <v>24</v>
      </c>
      <c r="H179" t="s">
        <v>25</v>
      </c>
      <c r="I179" t="s">
        <v>40</v>
      </c>
      <c r="J179" t="s">
        <v>35</v>
      </c>
      <c r="K179" t="s">
        <v>36</v>
      </c>
      <c r="L179">
        <v>1</v>
      </c>
      <c r="M179">
        <v>0</v>
      </c>
    </row>
    <row r="180" spans="1:13" x14ac:dyDescent="0.35">
      <c r="A180">
        <v>1384439</v>
      </c>
      <c r="B180" t="s">
        <v>22</v>
      </c>
      <c r="C180" s="1">
        <v>45249</v>
      </c>
      <c r="D180" t="s">
        <v>23</v>
      </c>
      <c r="E180">
        <v>1</v>
      </c>
      <c r="F180">
        <v>29.3</v>
      </c>
      <c r="G180" t="s">
        <v>24</v>
      </c>
      <c r="H180" t="s">
        <v>25</v>
      </c>
      <c r="I180" t="s">
        <v>35</v>
      </c>
      <c r="J180" t="s">
        <v>40</v>
      </c>
      <c r="K180" t="s">
        <v>36</v>
      </c>
      <c r="L180">
        <v>0</v>
      </c>
      <c r="M180">
        <v>0</v>
      </c>
    </row>
    <row r="181" spans="1:13" x14ac:dyDescent="0.35">
      <c r="A181">
        <v>1384439</v>
      </c>
      <c r="B181" t="s">
        <v>22</v>
      </c>
      <c r="C181" s="1">
        <v>45249</v>
      </c>
      <c r="D181" t="s">
        <v>23</v>
      </c>
      <c r="E181">
        <v>1</v>
      </c>
      <c r="F181">
        <v>29.4</v>
      </c>
      <c r="G181" t="s">
        <v>24</v>
      </c>
      <c r="H181" t="s">
        <v>25</v>
      </c>
      <c r="I181" t="s">
        <v>35</v>
      </c>
      <c r="J181" t="s">
        <v>40</v>
      </c>
      <c r="K181" t="s">
        <v>36</v>
      </c>
      <c r="L181">
        <v>0</v>
      </c>
      <c r="M181">
        <v>0</v>
      </c>
    </row>
    <row r="182" spans="1:13" x14ac:dyDescent="0.35">
      <c r="A182">
        <v>1384439</v>
      </c>
      <c r="B182" t="s">
        <v>22</v>
      </c>
      <c r="C182" s="1">
        <v>45249</v>
      </c>
      <c r="D182" t="s">
        <v>23</v>
      </c>
      <c r="E182">
        <v>1</v>
      </c>
      <c r="F182">
        <v>29.5</v>
      </c>
      <c r="G182" t="s">
        <v>24</v>
      </c>
      <c r="H182" t="s">
        <v>25</v>
      </c>
      <c r="I182" t="s">
        <v>35</v>
      </c>
      <c r="J182" t="s">
        <v>40</v>
      </c>
      <c r="K182" t="s">
        <v>36</v>
      </c>
      <c r="L182">
        <v>1</v>
      </c>
      <c r="M182">
        <v>0</v>
      </c>
    </row>
    <row r="183" spans="1:13" x14ac:dyDescent="0.35">
      <c r="A183">
        <v>1384439</v>
      </c>
      <c r="B183" t="s">
        <v>22</v>
      </c>
      <c r="C183" s="1">
        <v>45249</v>
      </c>
      <c r="D183" t="s">
        <v>23</v>
      </c>
      <c r="E183">
        <v>1</v>
      </c>
      <c r="F183">
        <v>29.6</v>
      </c>
      <c r="G183" t="s">
        <v>24</v>
      </c>
      <c r="H183" t="s">
        <v>25</v>
      </c>
      <c r="I183" t="s">
        <v>40</v>
      </c>
      <c r="J183" t="s">
        <v>35</v>
      </c>
      <c r="K183" t="s">
        <v>36</v>
      </c>
      <c r="L183">
        <v>0</v>
      </c>
      <c r="M183">
        <v>0</v>
      </c>
    </row>
    <row r="184" spans="1:13" x14ac:dyDescent="0.35">
      <c r="A184">
        <v>1384439</v>
      </c>
      <c r="B184" t="s">
        <v>22</v>
      </c>
      <c r="C184" s="1">
        <v>45249</v>
      </c>
      <c r="D184" t="s">
        <v>23</v>
      </c>
      <c r="E184">
        <v>1</v>
      </c>
      <c r="F184">
        <v>30.1</v>
      </c>
      <c r="G184" t="s">
        <v>24</v>
      </c>
      <c r="H184" t="s">
        <v>25</v>
      </c>
      <c r="I184" t="s">
        <v>35</v>
      </c>
      <c r="J184" t="s">
        <v>40</v>
      </c>
      <c r="K184" t="s">
        <v>33</v>
      </c>
      <c r="L184">
        <v>2</v>
      </c>
      <c r="M184">
        <v>0</v>
      </c>
    </row>
    <row r="185" spans="1:13" x14ac:dyDescent="0.35">
      <c r="A185">
        <v>1384439</v>
      </c>
      <c r="B185" t="s">
        <v>22</v>
      </c>
      <c r="C185" s="1">
        <v>45249</v>
      </c>
      <c r="D185" t="s">
        <v>23</v>
      </c>
      <c r="E185">
        <v>1</v>
      </c>
      <c r="F185">
        <v>30.2</v>
      </c>
      <c r="G185" t="s">
        <v>24</v>
      </c>
      <c r="H185" t="s">
        <v>25</v>
      </c>
      <c r="I185" t="s">
        <v>35</v>
      </c>
      <c r="J185" t="s">
        <v>40</v>
      </c>
      <c r="K185" t="s">
        <v>33</v>
      </c>
      <c r="L185">
        <v>1</v>
      </c>
      <c r="M185">
        <v>0</v>
      </c>
    </row>
    <row r="186" spans="1:13" x14ac:dyDescent="0.35">
      <c r="A186">
        <v>1384439</v>
      </c>
      <c r="B186" t="s">
        <v>22</v>
      </c>
      <c r="C186" s="1">
        <v>45249</v>
      </c>
      <c r="D186" t="s">
        <v>23</v>
      </c>
      <c r="E186">
        <v>1</v>
      </c>
      <c r="F186">
        <v>30.3</v>
      </c>
      <c r="G186" t="s">
        <v>24</v>
      </c>
      <c r="H186" t="s">
        <v>25</v>
      </c>
      <c r="I186" t="s">
        <v>40</v>
      </c>
      <c r="J186" t="s">
        <v>35</v>
      </c>
      <c r="K186" t="s">
        <v>33</v>
      </c>
      <c r="L186">
        <v>0</v>
      </c>
      <c r="M186">
        <v>0</v>
      </c>
    </row>
    <row r="187" spans="1:13" x14ac:dyDescent="0.35">
      <c r="A187">
        <v>1384439</v>
      </c>
      <c r="B187" t="s">
        <v>22</v>
      </c>
      <c r="C187" s="1">
        <v>45249</v>
      </c>
      <c r="D187" t="s">
        <v>23</v>
      </c>
      <c r="E187">
        <v>1</v>
      </c>
      <c r="F187">
        <v>30.4</v>
      </c>
      <c r="G187" t="s">
        <v>24</v>
      </c>
      <c r="H187" t="s">
        <v>25</v>
      </c>
      <c r="I187" t="s">
        <v>40</v>
      </c>
      <c r="J187" t="s">
        <v>35</v>
      </c>
      <c r="K187" t="s">
        <v>33</v>
      </c>
      <c r="L187">
        <v>1</v>
      </c>
      <c r="M187">
        <v>0</v>
      </c>
    </row>
    <row r="188" spans="1:13" x14ac:dyDescent="0.35">
      <c r="A188">
        <v>1384439</v>
      </c>
      <c r="B188" t="s">
        <v>22</v>
      </c>
      <c r="C188" s="1">
        <v>45249</v>
      </c>
      <c r="D188" t="s">
        <v>23</v>
      </c>
      <c r="E188">
        <v>1</v>
      </c>
      <c r="F188">
        <v>30.5</v>
      </c>
      <c r="G188" t="s">
        <v>24</v>
      </c>
      <c r="H188" t="s">
        <v>25</v>
      </c>
      <c r="I188" t="s">
        <v>35</v>
      </c>
      <c r="J188" t="s">
        <v>40</v>
      </c>
      <c r="K188" t="s">
        <v>33</v>
      </c>
      <c r="L188">
        <v>1</v>
      </c>
      <c r="M188">
        <v>0</v>
      </c>
    </row>
    <row r="189" spans="1:13" x14ac:dyDescent="0.35">
      <c r="A189">
        <v>1384439</v>
      </c>
      <c r="B189" t="s">
        <v>22</v>
      </c>
      <c r="C189" s="1">
        <v>45249</v>
      </c>
      <c r="D189" t="s">
        <v>23</v>
      </c>
      <c r="E189">
        <v>1</v>
      </c>
      <c r="F189">
        <v>30.6</v>
      </c>
      <c r="G189" t="s">
        <v>24</v>
      </c>
      <c r="H189" t="s">
        <v>25</v>
      </c>
      <c r="I189" t="s">
        <v>40</v>
      </c>
      <c r="J189" t="s">
        <v>35</v>
      </c>
      <c r="K189" t="s">
        <v>33</v>
      </c>
      <c r="L189">
        <v>1</v>
      </c>
      <c r="M189">
        <v>0</v>
      </c>
    </row>
    <row r="190" spans="1:13" x14ac:dyDescent="0.35">
      <c r="A190">
        <v>1384439</v>
      </c>
      <c r="B190" t="s">
        <v>22</v>
      </c>
      <c r="C190" s="1">
        <v>45249</v>
      </c>
      <c r="D190" t="s">
        <v>23</v>
      </c>
      <c r="E190">
        <v>1</v>
      </c>
      <c r="F190">
        <v>31.1</v>
      </c>
      <c r="G190" t="s">
        <v>24</v>
      </c>
      <c r="H190" t="s">
        <v>25</v>
      </c>
      <c r="I190" t="s">
        <v>40</v>
      </c>
      <c r="J190" t="s">
        <v>35</v>
      </c>
      <c r="K190" t="s">
        <v>36</v>
      </c>
      <c r="L190">
        <v>0</v>
      </c>
      <c r="M190">
        <v>0</v>
      </c>
    </row>
    <row r="191" spans="1:13" x14ac:dyDescent="0.35">
      <c r="A191">
        <v>1384439</v>
      </c>
      <c r="B191" t="s">
        <v>22</v>
      </c>
      <c r="C191" s="1">
        <v>45249</v>
      </c>
      <c r="D191" t="s">
        <v>23</v>
      </c>
      <c r="E191">
        <v>1</v>
      </c>
      <c r="F191">
        <v>31.2</v>
      </c>
      <c r="G191" t="s">
        <v>24</v>
      </c>
      <c r="H191" t="s">
        <v>25</v>
      </c>
      <c r="I191" t="s">
        <v>40</v>
      </c>
      <c r="J191" t="s">
        <v>35</v>
      </c>
      <c r="K191" t="s">
        <v>36</v>
      </c>
      <c r="L191">
        <v>0</v>
      </c>
      <c r="M191">
        <v>0</v>
      </c>
    </row>
    <row r="192" spans="1:13" x14ac:dyDescent="0.35">
      <c r="A192">
        <v>1384439</v>
      </c>
      <c r="B192" t="s">
        <v>22</v>
      </c>
      <c r="C192" s="1">
        <v>45249</v>
      </c>
      <c r="D192" t="s">
        <v>23</v>
      </c>
      <c r="E192">
        <v>1</v>
      </c>
      <c r="F192">
        <v>31.3</v>
      </c>
      <c r="G192" t="s">
        <v>24</v>
      </c>
      <c r="H192" t="s">
        <v>25</v>
      </c>
      <c r="I192" t="s">
        <v>40</v>
      </c>
      <c r="J192" t="s">
        <v>35</v>
      </c>
      <c r="K192" t="s">
        <v>36</v>
      </c>
      <c r="L192">
        <v>1</v>
      </c>
      <c r="M192">
        <v>0</v>
      </c>
    </row>
    <row r="193" spans="1:17" x14ac:dyDescent="0.35">
      <c r="A193">
        <v>1384439</v>
      </c>
      <c r="B193" t="s">
        <v>22</v>
      </c>
      <c r="C193" s="1">
        <v>45249</v>
      </c>
      <c r="D193" t="s">
        <v>23</v>
      </c>
      <c r="E193">
        <v>1</v>
      </c>
      <c r="F193">
        <v>31.4</v>
      </c>
      <c r="G193" t="s">
        <v>24</v>
      </c>
      <c r="H193" t="s">
        <v>25</v>
      </c>
      <c r="I193" t="s">
        <v>35</v>
      </c>
      <c r="J193" t="s">
        <v>40</v>
      </c>
      <c r="K193" t="s">
        <v>36</v>
      </c>
      <c r="L193">
        <v>1</v>
      </c>
      <c r="M193">
        <v>0</v>
      </c>
    </row>
    <row r="194" spans="1:17" x14ac:dyDescent="0.35">
      <c r="A194">
        <v>1384439</v>
      </c>
      <c r="B194" t="s">
        <v>22</v>
      </c>
      <c r="C194" s="1">
        <v>45249</v>
      </c>
      <c r="D194" t="s">
        <v>23</v>
      </c>
      <c r="E194">
        <v>1</v>
      </c>
      <c r="F194">
        <v>31.5</v>
      </c>
      <c r="G194" t="s">
        <v>24</v>
      </c>
      <c r="H194" t="s">
        <v>25</v>
      </c>
      <c r="I194" t="s">
        <v>40</v>
      </c>
      <c r="J194" t="s">
        <v>35</v>
      </c>
      <c r="K194" t="s">
        <v>36</v>
      </c>
      <c r="L194">
        <v>1</v>
      </c>
      <c r="M194">
        <v>0</v>
      </c>
    </row>
    <row r="195" spans="1:17" x14ac:dyDescent="0.35">
      <c r="A195">
        <v>1384439</v>
      </c>
      <c r="B195" t="s">
        <v>22</v>
      </c>
      <c r="C195" s="1">
        <v>45249</v>
      </c>
      <c r="D195" t="s">
        <v>23</v>
      </c>
      <c r="E195">
        <v>1</v>
      </c>
      <c r="F195">
        <v>31.6</v>
      </c>
      <c r="G195" t="s">
        <v>24</v>
      </c>
      <c r="H195" t="s">
        <v>25</v>
      </c>
      <c r="I195" t="s">
        <v>35</v>
      </c>
      <c r="J195" t="s">
        <v>40</v>
      </c>
      <c r="K195" t="s">
        <v>36</v>
      </c>
      <c r="L195">
        <v>1</v>
      </c>
      <c r="M195">
        <v>0</v>
      </c>
    </row>
    <row r="196" spans="1:17" x14ac:dyDescent="0.35">
      <c r="A196">
        <v>1384439</v>
      </c>
      <c r="B196" t="s">
        <v>22</v>
      </c>
      <c r="C196" s="1">
        <v>45249</v>
      </c>
      <c r="D196" t="s">
        <v>23</v>
      </c>
      <c r="E196">
        <v>1</v>
      </c>
      <c r="F196">
        <v>32.1</v>
      </c>
      <c r="G196" t="s">
        <v>24</v>
      </c>
      <c r="H196" t="s">
        <v>25</v>
      </c>
      <c r="I196" t="s">
        <v>35</v>
      </c>
      <c r="J196" t="s">
        <v>40</v>
      </c>
      <c r="K196" t="s">
        <v>28</v>
      </c>
      <c r="L196">
        <v>0</v>
      </c>
      <c r="M196">
        <v>0</v>
      </c>
    </row>
    <row r="197" spans="1:17" x14ac:dyDescent="0.35">
      <c r="A197">
        <v>1384439</v>
      </c>
      <c r="B197" t="s">
        <v>22</v>
      </c>
      <c r="C197" s="1">
        <v>45249</v>
      </c>
      <c r="D197" t="s">
        <v>23</v>
      </c>
      <c r="E197">
        <v>1</v>
      </c>
      <c r="F197">
        <v>32.200000000000003</v>
      </c>
      <c r="G197" t="s">
        <v>24</v>
      </c>
      <c r="H197" t="s">
        <v>25</v>
      </c>
      <c r="I197" t="s">
        <v>35</v>
      </c>
      <c r="J197" t="s">
        <v>40</v>
      </c>
      <c r="K197" t="s">
        <v>28</v>
      </c>
      <c r="L197">
        <v>0</v>
      </c>
      <c r="M197">
        <v>0</v>
      </c>
    </row>
    <row r="198" spans="1:17" x14ac:dyDescent="0.35">
      <c r="A198">
        <v>1384439</v>
      </c>
      <c r="B198" t="s">
        <v>22</v>
      </c>
      <c r="C198" s="1">
        <v>45249</v>
      </c>
      <c r="D198" t="s">
        <v>23</v>
      </c>
      <c r="E198">
        <v>1</v>
      </c>
      <c r="F198">
        <v>32.299999999999997</v>
      </c>
      <c r="G198" t="s">
        <v>24</v>
      </c>
      <c r="H198" t="s">
        <v>25</v>
      </c>
      <c r="I198" t="s">
        <v>35</v>
      </c>
      <c r="J198" t="s">
        <v>40</v>
      </c>
      <c r="K198" t="s">
        <v>28</v>
      </c>
      <c r="L198">
        <v>1</v>
      </c>
      <c r="M198">
        <v>0</v>
      </c>
    </row>
    <row r="199" spans="1:17" x14ac:dyDescent="0.35">
      <c r="A199">
        <v>1384439</v>
      </c>
      <c r="B199" t="s">
        <v>22</v>
      </c>
      <c r="C199" s="1">
        <v>45249</v>
      </c>
      <c r="D199" t="s">
        <v>23</v>
      </c>
      <c r="E199">
        <v>1</v>
      </c>
      <c r="F199">
        <v>32.4</v>
      </c>
      <c r="G199" t="s">
        <v>24</v>
      </c>
      <c r="H199" t="s">
        <v>25</v>
      </c>
      <c r="I199" t="s">
        <v>40</v>
      </c>
      <c r="J199" t="s">
        <v>35</v>
      </c>
      <c r="K199" t="s">
        <v>28</v>
      </c>
      <c r="L199">
        <v>1</v>
      </c>
      <c r="M199">
        <v>0</v>
      </c>
    </row>
    <row r="200" spans="1:17" x14ac:dyDescent="0.35">
      <c r="A200">
        <v>1384439</v>
      </c>
      <c r="B200" t="s">
        <v>22</v>
      </c>
      <c r="C200" s="1">
        <v>45249</v>
      </c>
      <c r="D200" t="s">
        <v>23</v>
      </c>
      <c r="E200">
        <v>1</v>
      </c>
      <c r="F200">
        <v>32.5</v>
      </c>
      <c r="G200" t="s">
        <v>24</v>
      </c>
      <c r="H200" t="s">
        <v>25</v>
      </c>
      <c r="I200" t="s">
        <v>35</v>
      </c>
      <c r="J200" t="s">
        <v>40</v>
      </c>
      <c r="K200" t="s">
        <v>28</v>
      </c>
      <c r="L200">
        <v>1</v>
      </c>
      <c r="M200">
        <v>0</v>
      </c>
    </row>
    <row r="201" spans="1:17" x14ac:dyDescent="0.35">
      <c r="A201">
        <v>1384439</v>
      </c>
      <c r="B201" t="s">
        <v>22</v>
      </c>
      <c r="C201" s="1">
        <v>45249</v>
      </c>
      <c r="D201" t="s">
        <v>23</v>
      </c>
      <c r="E201">
        <v>1</v>
      </c>
      <c r="F201">
        <v>32.6</v>
      </c>
      <c r="G201" t="s">
        <v>24</v>
      </c>
      <c r="H201" t="s">
        <v>25</v>
      </c>
      <c r="I201" t="s">
        <v>40</v>
      </c>
      <c r="J201" t="s">
        <v>35</v>
      </c>
      <c r="K201" t="s">
        <v>28</v>
      </c>
      <c r="L201">
        <v>0</v>
      </c>
      <c r="M201">
        <v>0</v>
      </c>
    </row>
    <row r="202" spans="1:17" x14ac:dyDescent="0.35">
      <c r="A202">
        <v>1384439</v>
      </c>
      <c r="B202" t="s">
        <v>22</v>
      </c>
      <c r="C202" s="1">
        <v>45249</v>
      </c>
      <c r="D202" t="s">
        <v>23</v>
      </c>
      <c r="E202">
        <v>1</v>
      </c>
      <c r="F202">
        <v>33.1</v>
      </c>
      <c r="G202" t="s">
        <v>24</v>
      </c>
      <c r="H202" t="s">
        <v>25</v>
      </c>
      <c r="I202" t="s">
        <v>35</v>
      </c>
      <c r="J202" t="s">
        <v>40</v>
      </c>
      <c r="K202" t="s">
        <v>38</v>
      </c>
      <c r="L202">
        <v>1</v>
      </c>
      <c r="M202">
        <v>0</v>
      </c>
    </row>
    <row r="203" spans="1:17" x14ac:dyDescent="0.35">
      <c r="A203">
        <v>1384439</v>
      </c>
      <c r="B203" t="s">
        <v>22</v>
      </c>
      <c r="C203" s="1">
        <v>45249</v>
      </c>
      <c r="D203" t="s">
        <v>23</v>
      </c>
      <c r="E203">
        <v>1</v>
      </c>
      <c r="F203">
        <v>33.200000000000003</v>
      </c>
      <c r="G203" t="s">
        <v>24</v>
      </c>
      <c r="H203" t="s">
        <v>25</v>
      </c>
      <c r="I203" t="s">
        <v>40</v>
      </c>
      <c r="J203" t="s">
        <v>35</v>
      </c>
      <c r="K203" t="s">
        <v>38</v>
      </c>
      <c r="L203">
        <v>0</v>
      </c>
      <c r="M203">
        <v>0</v>
      </c>
    </row>
    <row r="204" spans="1:17" x14ac:dyDescent="0.35">
      <c r="A204">
        <v>1384439</v>
      </c>
      <c r="B204" t="s">
        <v>22</v>
      </c>
      <c r="C204" s="1">
        <v>45249</v>
      </c>
      <c r="D204" t="s">
        <v>23</v>
      </c>
      <c r="E204">
        <v>1</v>
      </c>
      <c r="F204">
        <v>33.299999999999997</v>
      </c>
      <c r="G204" t="s">
        <v>24</v>
      </c>
      <c r="H204" t="s">
        <v>25</v>
      </c>
      <c r="I204" t="s">
        <v>40</v>
      </c>
      <c r="J204" t="s">
        <v>35</v>
      </c>
      <c r="K204" t="s">
        <v>38</v>
      </c>
      <c r="L204">
        <v>1</v>
      </c>
      <c r="M204">
        <v>0</v>
      </c>
    </row>
    <row r="205" spans="1:17" x14ac:dyDescent="0.35">
      <c r="A205">
        <v>1384439</v>
      </c>
      <c r="B205" t="s">
        <v>22</v>
      </c>
      <c r="C205" s="1">
        <v>45249</v>
      </c>
      <c r="D205" t="s">
        <v>23</v>
      </c>
      <c r="E205">
        <v>1</v>
      </c>
      <c r="F205">
        <v>33.4</v>
      </c>
      <c r="G205" t="s">
        <v>24</v>
      </c>
      <c r="H205" t="s">
        <v>25</v>
      </c>
      <c r="I205" t="s">
        <v>35</v>
      </c>
      <c r="J205" t="s">
        <v>40</v>
      </c>
      <c r="K205" t="s">
        <v>38</v>
      </c>
      <c r="L205">
        <v>0</v>
      </c>
      <c r="M205">
        <v>2</v>
      </c>
      <c r="Q205">
        <v>2</v>
      </c>
    </row>
    <row r="206" spans="1:17" x14ac:dyDescent="0.35">
      <c r="A206">
        <v>1384439</v>
      </c>
      <c r="B206" t="s">
        <v>22</v>
      </c>
      <c r="C206" s="1">
        <v>45249</v>
      </c>
      <c r="D206" t="s">
        <v>23</v>
      </c>
      <c r="E206">
        <v>1</v>
      </c>
      <c r="F206">
        <v>33.5</v>
      </c>
      <c r="G206" t="s">
        <v>24</v>
      </c>
      <c r="H206" t="s">
        <v>25</v>
      </c>
      <c r="I206" t="s">
        <v>35</v>
      </c>
      <c r="J206" t="s">
        <v>40</v>
      </c>
      <c r="K206" t="s">
        <v>38</v>
      </c>
      <c r="L206">
        <v>0</v>
      </c>
      <c r="M206">
        <v>0</v>
      </c>
    </row>
    <row r="207" spans="1:17" x14ac:dyDescent="0.35">
      <c r="A207">
        <v>1384439</v>
      </c>
      <c r="B207" t="s">
        <v>22</v>
      </c>
      <c r="C207" s="1">
        <v>45249</v>
      </c>
      <c r="D207" t="s">
        <v>23</v>
      </c>
      <c r="E207">
        <v>1</v>
      </c>
      <c r="F207">
        <v>33.6</v>
      </c>
      <c r="G207" t="s">
        <v>24</v>
      </c>
      <c r="H207" t="s">
        <v>25</v>
      </c>
      <c r="I207" t="s">
        <v>35</v>
      </c>
      <c r="J207" t="s">
        <v>40</v>
      </c>
      <c r="K207" t="s">
        <v>38</v>
      </c>
      <c r="L207">
        <v>0</v>
      </c>
      <c r="M207">
        <v>0</v>
      </c>
    </row>
    <row r="208" spans="1:17" x14ac:dyDescent="0.35">
      <c r="A208">
        <v>1384439</v>
      </c>
      <c r="B208" t="s">
        <v>22</v>
      </c>
      <c r="C208" s="1">
        <v>45249</v>
      </c>
      <c r="D208" t="s">
        <v>23</v>
      </c>
      <c r="E208">
        <v>1</v>
      </c>
      <c r="F208">
        <v>34.1</v>
      </c>
      <c r="G208" t="s">
        <v>24</v>
      </c>
      <c r="H208" t="s">
        <v>25</v>
      </c>
      <c r="I208" t="s">
        <v>40</v>
      </c>
      <c r="J208" t="s">
        <v>35</v>
      </c>
      <c r="K208" t="s">
        <v>28</v>
      </c>
      <c r="L208">
        <v>0</v>
      </c>
      <c r="M208">
        <v>0</v>
      </c>
    </row>
    <row r="209" spans="1:20" x14ac:dyDescent="0.35">
      <c r="A209">
        <v>1384439</v>
      </c>
      <c r="B209" t="s">
        <v>22</v>
      </c>
      <c r="C209" s="1">
        <v>45249</v>
      </c>
      <c r="D209" t="s">
        <v>23</v>
      </c>
      <c r="E209">
        <v>1</v>
      </c>
      <c r="F209">
        <v>34.200000000000003</v>
      </c>
      <c r="G209" t="s">
        <v>24</v>
      </c>
      <c r="H209" t="s">
        <v>25</v>
      </c>
      <c r="I209" t="s">
        <v>40</v>
      </c>
      <c r="J209" t="s">
        <v>35</v>
      </c>
      <c r="K209" t="s">
        <v>28</v>
      </c>
      <c r="L209">
        <v>1</v>
      </c>
      <c r="M209">
        <v>0</v>
      </c>
    </row>
    <row r="210" spans="1:20" x14ac:dyDescent="0.35">
      <c r="A210">
        <v>1384439</v>
      </c>
      <c r="B210" t="s">
        <v>22</v>
      </c>
      <c r="C210" s="1">
        <v>45249</v>
      </c>
      <c r="D210" t="s">
        <v>23</v>
      </c>
      <c r="E210">
        <v>1</v>
      </c>
      <c r="F210">
        <v>34.299999999999997</v>
      </c>
      <c r="G210" t="s">
        <v>24</v>
      </c>
      <c r="H210" t="s">
        <v>25</v>
      </c>
      <c r="I210" t="s">
        <v>35</v>
      </c>
      <c r="J210" t="s">
        <v>40</v>
      </c>
      <c r="K210" t="s">
        <v>28</v>
      </c>
      <c r="L210">
        <v>1</v>
      </c>
      <c r="M210">
        <v>0</v>
      </c>
    </row>
    <row r="211" spans="1:20" x14ac:dyDescent="0.35">
      <c r="A211">
        <v>1384439</v>
      </c>
      <c r="B211" t="s">
        <v>22</v>
      </c>
      <c r="C211" s="1">
        <v>45249</v>
      </c>
      <c r="D211" t="s">
        <v>23</v>
      </c>
      <c r="E211">
        <v>1</v>
      </c>
      <c r="F211">
        <v>34.4</v>
      </c>
      <c r="G211" t="s">
        <v>24</v>
      </c>
      <c r="H211" t="s">
        <v>25</v>
      </c>
      <c r="I211" t="s">
        <v>40</v>
      </c>
      <c r="J211" t="s">
        <v>35</v>
      </c>
      <c r="K211" t="s">
        <v>28</v>
      </c>
      <c r="L211">
        <v>1</v>
      </c>
      <c r="M211">
        <v>0</v>
      </c>
    </row>
    <row r="212" spans="1:20" x14ac:dyDescent="0.35">
      <c r="A212">
        <v>1384439</v>
      </c>
      <c r="B212" t="s">
        <v>22</v>
      </c>
      <c r="C212" s="1">
        <v>45249</v>
      </c>
      <c r="D212" t="s">
        <v>23</v>
      </c>
      <c r="E212">
        <v>1</v>
      </c>
      <c r="F212">
        <v>34.5</v>
      </c>
      <c r="G212" t="s">
        <v>24</v>
      </c>
      <c r="H212" t="s">
        <v>25</v>
      </c>
      <c r="I212" t="s">
        <v>35</v>
      </c>
      <c r="J212" t="s">
        <v>40</v>
      </c>
      <c r="K212" t="s">
        <v>28</v>
      </c>
      <c r="L212">
        <v>1</v>
      </c>
      <c r="M212">
        <v>0</v>
      </c>
    </row>
    <row r="213" spans="1:20" x14ac:dyDescent="0.35">
      <c r="A213">
        <v>1384439</v>
      </c>
      <c r="B213" t="s">
        <v>22</v>
      </c>
      <c r="C213" s="1">
        <v>45249</v>
      </c>
      <c r="D213" t="s">
        <v>23</v>
      </c>
      <c r="E213">
        <v>1</v>
      </c>
      <c r="F213">
        <v>34.6</v>
      </c>
      <c r="G213" t="s">
        <v>24</v>
      </c>
      <c r="H213" t="s">
        <v>25</v>
      </c>
      <c r="I213" t="s">
        <v>40</v>
      </c>
      <c r="J213" t="s">
        <v>35</v>
      </c>
      <c r="K213" t="s">
        <v>28</v>
      </c>
      <c r="L213">
        <v>0</v>
      </c>
      <c r="M213">
        <v>0</v>
      </c>
    </row>
    <row r="214" spans="1:20" x14ac:dyDescent="0.35">
      <c r="A214">
        <v>1384439</v>
      </c>
      <c r="B214" t="s">
        <v>22</v>
      </c>
      <c r="C214" s="1">
        <v>45249</v>
      </c>
      <c r="D214" t="s">
        <v>23</v>
      </c>
      <c r="E214">
        <v>1</v>
      </c>
      <c r="F214">
        <v>35.1</v>
      </c>
      <c r="G214" t="s">
        <v>24</v>
      </c>
      <c r="H214" t="s">
        <v>25</v>
      </c>
      <c r="I214" t="s">
        <v>35</v>
      </c>
      <c r="J214" t="s">
        <v>40</v>
      </c>
      <c r="K214" t="s">
        <v>29</v>
      </c>
      <c r="L214">
        <v>2</v>
      </c>
      <c r="M214">
        <v>0</v>
      </c>
    </row>
    <row r="215" spans="1:20" x14ac:dyDescent="0.35">
      <c r="A215">
        <v>1384439</v>
      </c>
      <c r="B215" t="s">
        <v>22</v>
      </c>
      <c r="C215" s="1">
        <v>45249</v>
      </c>
      <c r="D215" t="s">
        <v>23</v>
      </c>
      <c r="E215">
        <v>1</v>
      </c>
      <c r="F215">
        <v>35.200000000000003</v>
      </c>
      <c r="G215" t="s">
        <v>24</v>
      </c>
      <c r="H215" t="s">
        <v>25</v>
      </c>
      <c r="I215" t="s">
        <v>35</v>
      </c>
      <c r="J215" t="s">
        <v>40</v>
      </c>
      <c r="K215" t="s">
        <v>29</v>
      </c>
      <c r="L215">
        <v>2</v>
      </c>
      <c r="M215">
        <v>0</v>
      </c>
    </row>
    <row r="216" spans="1:20" x14ac:dyDescent="0.35">
      <c r="A216">
        <v>1384439</v>
      </c>
      <c r="B216" t="s">
        <v>22</v>
      </c>
      <c r="C216" s="1">
        <v>45249</v>
      </c>
      <c r="D216" t="s">
        <v>23</v>
      </c>
      <c r="E216">
        <v>1</v>
      </c>
      <c r="F216">
        <v>35.299999999999997</v>
      </c>
      <c r="G216" t="s">
        <v>24</v>
      </c>
      <c r="H216" t="s">
        <v>25</v>
      </c>
      <c r="I216" t="s">
        <v>35</v>
      </c>
      <c r="J216" t="s">
        <v>40</v>
      </c>
      <c r="K216" t="s">
        <v>29</v>
      </c>
      <c r="L216">
        <v>1</v>
      </c>
      <c r="M216">
        <v>0</v>
      </c>
    </row>
    <row r="217" spans="1:20" x14ac:dyDescent="0.35">
      <c r="A217">
        <v>1384439</v>
      </c>
      <c r="B217" t="s">
        <v>22</v>
      </c>
      <c r="C217" s="1">
        <v>45249</v>
      </c>
      <c r="D217" t="s">
        <v>23</v>
      </c>
      <c r="E217">
        <v>1</v>
      </c>
      <c r="F217">
        <v>35.4</v>
      </c>
      <c r="G217" t="s">
        <v>24</v>
      </c>
      <c r="H217" t="s">
        <v>25</v>
      </c>
      <c r="I217" t="s">
        <v>40</v>
      </c>
      <c r="J217" t="s">
        <v>35</v>
      </c>
      <c r="K217" t="s">
        <v>29</v>
      </c>
      <c r="L217">
        <v>0</v>
      </c>
      <c r="M217">
        <v>0</v>
      </c>
    </row>
    <row r="218" spans="1:20" x14ac:dyDescent="0.35">
      <c r="A218">
        <v>1384439</v>
      </c>
      <c r="B218" t="s">
        <v>22</v>
      </c>
      <c r="C218" s="1">
        <v>45249</v>
      </c>
      <c r="D218" t="s">
        <v>23</v>
      </c>
      <c r="E218">
        <v>1</v>
      </c>
      <c r="F218">
        <v>35.5</v>
      </c>
      <c r="G218" t="s">
        <v>24</v>
      </c>
      <c r="H218" t="s">
        <v>25</v>
      </c>
      <c r="I218" t="s">
        <v>40</v>
      </c>
      <c r="J218" t="s">
        <v>35</v>
      </c>
      <c r="K218" t="s">
        <v>29</v>
      </c>
      <c r="L218">
        <v>0</v>
      </c>
      <c r="M218">
        <v>0</v>
      </c>
      <c r="S218" t="s">
        <v>30</v>
      </c>
      <c r="T218" t="s">
        <v>40</v>
      </c>
    </row>
    <row r="219" spans="1:20" x14ac:dyDescent="0.35">
      <c r="A219">
        <v>1384439</v>
      </c>
      <c r="B219" t="s">
        <v>22</v>
      </c>
      <c r="C219" s="1">
        <v>45249</v>
      </c>
      <c r="D219" t="s">
        <v>23</v>
      </c>
      <c r="E219">
        <v>1</v>
      </c>
      <c r="F219">
        <v>35.6</v>
      </c>
      <c r="G219" t="s">
        <v>24</v>
      </c>
      <c r="H219" t="s">
        <v>25</v>
      </c>
      <c r="I219" t="s">
        <v>41</v>
      </c>
      <c r="J219" t="s">
        <v>35</v>
      </c>
      <c r="K219" t="s">
        <v>29</v>
      </c>
      <c r="L219">
        <v>0</v>
      </c>
      <c r="M219">
        <v>0</v>
      </c>
    </row>
    <row r="220" spans="1:20" x14ac:dyDescent="0.35">
      <c r="A220">
        <v>1384439</v>
      </c>
      <c r="B220" t="s">
        <v>22</v>
      </c>
      <c r="C220" s="1">
        <v>45249</v>
      </c>
      <c r="D220" t="s">
        <v>23</v>
      </c>
      <c r="E220">
        <v>1</v>
      </c>
      <c r="F220">
        <v>36.1</v>
      </c>
      <c r="G220" t="s">
        <v>24</v>
      </c>
      <c r="H220" t="s">
        <v>25</v>
      </c>
      <c r="I220" t="s">
        <v>35</v>
      </c>
      <c r="J220" t="s">
        <v>41</v>
      </c>
      <c r="K220" t="s">
        <v>32</v>
      </c>
      <c r="L220">
        <v>0</v>
      </c>
      <c r="M220">
        <v>0</v>
      </c>
    </row>
    <row r="221" spans="1:20" x14ac:dyDescent="0.35">
      <c r="A221">
        <v>1384439</v>
      </c>
      <c r="B221" t="s">
        <v>22</v>
      </c>
      <c r="C221" s="1">
        <v>45249</v>
      </c>
      <c r="D221" t="s">
        <v>23</v>
      </c>
      <c r="E221">
        <v>1</v>
      </c>
      <c r="F221">
        <v>36.200000000000003</v>
      </c>
      <c r="G221" t="s">
        <v>24</v>
      </c>
      <c r="H221" t="s">
        <v>25</v>
      </c>
      <c r="I221" t="s">
        <v>35</v>
      </c>
      <c r="J221" t="s">
        <v>41</v>
      </c>
      <c r="K221" t="s">
        <v>32</v>
      </c>
      <c r="L221">
        <v>0</v>
      </c>
      <c r="M221">
        <v>0</v>
      </c>
    </row>
    <row r="222" spans="1:20" x14ac:dyDescent="0.35">
      <c r="A222">
        <v>1384439</v>
      </c>
      <c r="B222" t="s">
        <v>22</v>
      </c>
      <c r="C222" s="1">
        <v>45249</v>
      </c>
      <c r="D222" t="s">
        <v>23</v>
      </c>
      <c r="E222">
        <v>1</v>
      </c>
      <c r="F222">
        <v>36.299999999999997</v>
      </c>
      <c r="G222" t="s">
        <v>24</v>
      </c>
      <c r="H222" t="s">
        <v>25</v>
      </c>
      <c r="I222" t="s">
        <v>35</v>
      </c>
      <c r="J222" t="s">
        <v>41</v>
      </c>
      <c r="K222" t="s">
        <v>32</v>
      </c>
      <c r="L222">
        <v>0</v>
      </c>
      <c r="M222">
        <v>0</v>
      </c>
    </row>
    <row r="223" spans="1:20" x14ac:dyDescent="0.35">
      <c r="A223">
        <v>1384439</v>
      </c>
      <c r="B223" t="s">
        <v>22</v>
      </c>
      <c r="C223" s="1">
        <v>45249</v>
      </c>
      <c r="D223" t="s">
        <v>23</v>
      </c>
      <c r="E223">
        <v>1</v>
      </c>
      <c r="F223">
        <v>36.4</v>
      </c>
      <c r="G223" t="s">
        <v>24</v>
      </c>
      <c r="H223" t="s">
        <v>25</v>
      </c>
      <c r="I223" t="s">
        <v>35</v>
      </c>
      <c r="J223" t="s">
        <v>41</v>
      </c>
      <c r="K223" t="s">
        <v>32</v>
      </c>
      <c r="L223">
        <v>0</v>
      </c>
      <c r="M223">
        <v>0</v>
      </c>
    </row>
    <row r="224" spans="1:20" x14ac:dyDescent="0.35">
      <c r="A224">
        <v>1384439</v>
      </c>
      <c r="B224" t="s">
        <v>22</v>
      </c>
      <c r="C224" s="1">
        <v>45249</v>
      </c>
      <c r="D224" t="s">
        <v>23</v>
      </c>
      <c r="E224">
        <v>1</v>
      </c>
      <c r="F224">
        <v>36.5</v>
      </c>
      <c r="G224" t="s">
        <v>24</v>
      </c>
      <c r="H224" t="s">
        <v>25</v>
      </c>
      <c r="I224" t="s">
        <v>35</v>
      </c>
      <c r="J224" t="s">
        <v>41</v>
      </c>
      <c r="K224" t="s">
        <v>32</v>
      </c>
      <c r="L224">
        <v>1</v>
      </c>
      <c r="M224">
        <v>0</v>
      </c>
    </row>
    <row r="225" spans="1:14" x14ac:dyDescent="0.35">
      <c r="A225">
        <v>1384439</v>
      </c>
      <c r="B225" t="s">
        <v>22</v>
      </c>
      <c r="C225" s="1">
        <v>45249</v>
      </c>
      <c r="D225" t="s">
        <v>23</v>
      </c>
      <c r="E225">
        <v>1</v>
      </c>
      <c r="F225">
        <v>36.6</v>
      </c>
      <c r="G225" t="s">
        <v>24</v>
      </c>
      <c r="H225" t="s">
        <v>25</v>
      </c>
      <c r="I225" t="s">
        <v>41</v>
      </c>
      <c r="J225" t="s">
        <v>35</v>
      </c>
      <c r="K225" t="s">
        <v>32</v>
      </c>
      <c r="L225">
        <v>0</v>
      </c>
      <c r="M225">
        <v>0</v>
      </c>
    </row>
    <row r="226" spans="1:14" x14ac:dyDescent="0.35">
      <c r="A226">
        <v>1384439</v>
      </c>
      <c r="B226" t="s">
        <v>22</v>
      </c>
      <c r="C226" s="1">
        <v>45249</v>
      </c>
      <c r="D226" t="s">
        <v>23</v>
      </c>
      <c r="E226">
        <v>1</v>
      </c>
      <c r="F226">
        <v>37.1</v>
      </c>
      <c r="G226" t="s">
        <v>24</v>
      </c>
      <c r="H226" t="s">
        <v>25</v>
      </c>
      <c r="I226" t="s">
        <v>35</v>
      </c>
      <c r="J226" t="s">
        <v>41</v>
      </c>
      <c r="K226" t="s">
        <v>29</v>
      </c>
      <c r="L226">
        <v>1</v>
      </c>
      <c r="M226">
        <v>0</v>
      </c>
    </row>
    <row r="227" spans="1:14" x14ac:dyDescent="0.35">
      <c r="A227">
        <v>1384439</v>
      </c>
      <c r="B227" t="s">
        <v>22</v>
      </c>
      <c r="C227" s="1">
        <v>45249</v>
      </c>
      <c r="D227" t="s">
        <v>23</v>
      </c>
      <c r="E227">
        <v>1</v>
      </c>
      <c r="F227">
        <v>37.200000000000003</v>
      </c>
      <c r="G227" t="s">
        <v>24</v>
      </c>
      <c r="H227" t="s">
        <v>25</v>
      </c>
      <c r="I227" t="s">
        <v>41</v>
      </c>
      <c r="J227" t="s">
        <v>35</v>
      </c>
      <c r="K227" t="s">
        <v>29</v>
      </c>
      <c r="L227">
        <v>0</v>
      </c>
      <c r="M227">
        <v>0</v>
      </c>
    </row>
    <row r="228" spans="1:14" x14ac:dyDescent="0.35">
      <c r="A228">
        <v>1384439</v>
      </c>
      <c r="B228" t="s">
        <v>22</v>
      </c>
      <c r="C228" s="1">
        <v>45249</v>
      </c>
      <c r="D228" t="s">
        <v>23</v>
      </c>
      <c r="E228">
        <v>1</v>
      </c>
      <c r="F228">
        <v>37.299999999999997</v>
      </c>
      <c r="G228" t="s">
        <v>24</v>
      </c>
      <c r="H228" t="s">
        <v>25</v>
      </c>
      <c r="I228" t="s">
        <v>41</v>
      </c>
      <c r="J228" t="s">
        <v>35</v>
      </c>
      <c r="K228" t="s">
        <v>29</v>
      </c>
      <c r="L228">
        <v>0</v>
      </c>
      <c r="M228">
        <v>0</v>
      </c>
    </row>
    <row r="229" spans="1:14" x14ac:dyDescent="0.35">
      <c r="A229">
        <v>1384439</v>
      </c>
      <c r="B229" t="s">
        <v>22</v>
      </c>
      <c r="C229" s="1">
        <v>45249</v>
      </c>
      <c r="D229" t="s">
        <v>23</v>
      </c>
      <c r="E229">
        <v>1</v>
      </c>
      <c r="F229">
        <v>37.4</v>
      </c>
      <c r="G229" t="s">
        <v>24</v>
      </c>
      <c r="H229" t="s">
        <v>25</v>
      </c>
      <c r="I229" t="s">
        <v>41</v>
      </c>
      <c r="J229" t="s">
        <v>35</v>
      </c>
      <c r="K229" t="s">
        <v>29</v>
      </c>
      <c r="L229">
        <v>1</v>
      </c>
      <c r="M229">
        <v>0</v>
      </c>
    </row>
    <row r="230" spans="1:14" x14ac:dyDescent="0.35">
      <c r="A230">
        <v>1384439</v>
      </c>
      <c r="B230" t="s">
        <v>22</v>
      </c>
      <c r="C230" s="1">
        <v>45249</v>
      </c>
      <c r="D230" t="s">
        <v>23</v>
      </c>
      <c r="E230">
        <v>1</v>
      </c>
      <c r="F230">
        <v>37.5</v>
      </c>
      <c r="G230" t="s">
        <v>24</v>
      </c>
      <c r="H230" t="s">
        <v>25</v>
      </c>
      <c r="I230" t="s">
        <v>35</v>
      </c>
      <c r="J230" t="s">
        <v>41</v>
      </c>
      <c r="K230" t="s">
        <v>29</v>
      </c>
      <c r="L230">
        <v>1</v>
      </c>
      <c r="M230">
        <v>0</v>
      </c>
    </row>
    <row r="231" spans="1:14" x14ac:dyDescent="0.35">
      <c r="A231">
        <v>1384439</v>
      </c>
      <c r="B231" t="s">
        <v>22</v>
      </c>
      <c r="C231" s="1">
        <v>45249</v>
      </c>
      <c r="D231" t="s">
        <v>23</v>
      </c>
      <c r="E231">
        <v>1</v>
      </c>
      <c r="F231">
        <v>37.6</v>
      </c>
      <c r="G231" t="s">
        <v>24</v>
      </c>
      <c r="H231" t="s">
        <v>25</v>
      </c>
      <c r="I231" t="s">
        <v>41</v>
      </c>
      <c r="J231" t="s">
        <v>35</v>
      </c>
      <c r="K231" t="s">
        <v>29</v>
      </c>
      <c r="L231">
        <v>0</v>
      </c>
      <c r="M231">
        <v>0</v>
      </c>
    </row>
    <row r="232" spans="1:14" x14ac:dyDescent="0.35">
      <c r="A232">
        <v>1384439</v>
      </c>
      <c r="B232" t="s">
        <v>22</v>
      </c>
      <c r="C232" s="1">
        <v>45249</v>
      </c>
      <c r="D232" t="s">
        <v>23</v>
      </c>
      <c r="E232">
        <v>1</v>
      </c>
      <c r="F232">
        <v>38.1</v>
      </c>
      <c r="G232" t="s">
        <v>24</v>
      </c>
      <c r="H232" t="s">
        <v>25</v>
      </c>
      <c r="I232" t="s">
        <v>35</v>
      </c>
      <c r="J232" t="s">
        <v>41</v>
      </c>
      <c r="K232" t="s">
        <v>36</v>
      </c>
      <c r="L232">
        <v>1</v>
      </c>
      <c r="M232">
        <v>0</v>
      </c>
    </row>
    <row r="233" spans="1:14" x14ac:dyDescent="0.35">
      <c r="A233">
        <v>1384439</v>
      </c>
      <c r="B233" t="s">
        <v>22</v>
      </c>
      <c r="C233" s="1">
        <v>45249</v>
      </c>
      <c r="D233" t="s">
        <v>23</v>
      </c>
      <c r="E233">
        <v>1</v>
      </c>
      <c r="F233">
        <v>38.200000000000003</v>
      </c>
      <c r="G233" t="s">
        <v>24</v>
      </c>
      <c r="H233" t="s">
        <v>25</v>
      </c>
      <c r="I233" t="s">
        <v>41</v>
      </c>
      <c r="J233" t="s">
        <v>35</v>
      </c>
      <c r="K233" t="s">
        <v>36</v>
      </c>
      <c r="L233">
        <v>0</v>
      </c>
      <c r="M233">
        <v>2</v>
      </c>
      <c r="N233">
        <v>2</v>
      </c>
    </row>
    <row r="234" spans="1:14" x14ac:dyDescent="0.35">
      <c r="A234">
        <v>1384439</v>
      </c>
      <c r="B234" t="s">
        <v>22</v>
      </c>
      <c r="C234" s="1">
        <v>45249</v>
      </c>
      <c r="D234" t="s">
        <v>23</v>
      </c>
      <c r="E234">
        <v>1</v>
      </c>
      <c r="F234">
        <v>38.299999999999997</v>
      </c>
      <c r="G234" t="s">
        <v>24</v>
      </c>
      <c r="H234" t="s">
        <v>25</v>
      </c>
      <c r="I234" t="s">
        <v>35</v>
      </c>
      <c r="J234" t="s">
        <v>41</v>
      </c>
      <c r="K234" t="s">
        <v>36</v>
      </c>
      <c r="L234">
        <v>1</v>
      </c>
      <c r="M234">
        <v>0</v>
      </c>
    </row>
    <row r="235" spans="1:14" x14ac:dyDescent="0.35">
      <c r="A235">
        <v>1384439</v>
      </c>
      <c r="B235" t="s">
        <v>22</v>
      </c>
      <c r="C235" s="1">
        <v>45249</v>
      </c>
      <c r="D235" t="s">
        <v>23</v>
      </c>
      <c r="E235">
        <v>1</v>
      </c>
      <c r="F235">
        <v>38.4</v>
      </c>
      <c r="G235" t="s">
        <v>24</v>
      </c>
      <c r="H235" t="s">
        <v>25</v>
      </c>
      <c r="I235" t="s">
        <v>41</v>
      </c>
      <c r="J235" t="s">
        <v>35</v>
      </c>
      <c r="K235" t="s">
        <v>36</v>
      </c>
      <c r="L235">
        <v>0</v>
      </c>
      <c r="M235">
        <v>0</v>
      </c>
    </row>
    <row r="236" spans="1:14" x14ac:dyDescent="0.35">
      <c r="A236">
        <v>1384439</v>
      </c>
      <c r="B236" t="s">
        <v>22</v>
      </c>
      <c r="C236" s="1">
        <v>45249</v>
      </c>
      <c r="D236" t="s">
        <v>23</v>
      </c>
      <c r="E236">
        <v>1</v>
      </c>
      <c r="F236">
        <v>38.5</v>
      </c>
      <c r="G236" t="s">
        <v>24</v>
      </c>
      <c r="H236" t="s">
        <v>25</v>
      </c>
      <c r="I236" t="s">
        <v>41</v>
      </c>
      <c r="J236" t="s">
        <v>35</v>
      </c>
      <c r="K236" t="s">
        <v>36</v>
      </c>
      <c r="L236">
        <v>1</v>
      </c>
      <c r="M236">
        <v>0</v>
      </c>
    </row>
    <row r="237" spans="1:14" x14ac:dyDescent="0.35">
      <c r="A237">
        <v>1384439</v>
      </c>
      <c r="B237" t="s">
        <v>22</v>
      </c>
      <c r="C237" s="1">
        <v>45249</v>
      </c>
      <c r="D237" t="s">
        <v>23</v>
      </c>
      <c r="E237">
        <v>1</v>
      </c>
      <c r="F237">
        <v>38.6</v>
      </c>
      <c r="G237" t="s">
        <v>24</v>
      </c>
      <c r="H237" t="s">
        <v>25</v>
      </c>
      <c r="I237" t="s">
        <v>35</v>
      </c>
      <c r="J237" t="s">
        <v>41</v>
      </c>
      <c r="K237" t="s">
        <v>36</v>
      </c>
      <c r="L237">
        <v>1</v>
      </c>
      <c r="M237">
        <v>0</v>
      </c>
    </row>
    <row r="238" spans="1:14" x14ac:dyDescent="0.35">
      <c r="A238">
        <v>1384439</v>
      </c>
      <c r="B238" t="s">
        <v>22</v>
      </c>
      <c r="C238" s="1">
        <v>45249</v>
      </c>
      <c r="D238" t="s">
        <v>23</v>
      </c>
      <c r="E238">
        <v>1</v>
      </c>
      <c r="F238">
        <v>38.700000000000003</v>
      </c>
      <c r="G238" t="s">
        <v>24</v>
      </c>
      <c r="H238" t="s">
        <v>25</v>
      </c>
      <c r="I238" t="s">
        <v>41</v>
      </c>
      <c r="J238" t="s">
        <v>35</v>
      </c>
      <c r="K238" t="s">
        <v>36</v>
      </c>
      <c r="L238">
        <v>4</v>
      </c>
      <c r="M238">
        <v>0</v>
      </c>
    </row>
    <row r="239" spans="1:14" x14ac:dyDescent="0.35">
      <c r="A239">
        <v>1384439</v>
      </c>
      <c r="B239" t="s">
        <v>22</v>
      </c>
      <c r="C239" s="1">
        <v>45249</v>
      </c>
      <c r="D239" t="s">
        <v>23</v>
      </c>
      <c r="E239">
        <v>1</v>
      </c>
      <c r="F239">
        <v>39.1</v>
      </c>
      <c r="G239" t="s">
        <v>24</v>
      </c>
      <c r="H239" t="s">
        <v>25</v>
      </c>
      <c r="I239" t="s">
        <v>35</v>
      </c>
      <c r="J239" t="s">
        <v>41</v>
      </c>
      <c r="K239" t="s">
        <v>29</v>
      </c>
      <c r="L239">
        <v>1</v>
      </c>
      <c r="M239">
        <v>0</v>
      </c>
    </row>
    <row r="240" spans="1:14" x14ac:dyDescent="0.35">
      <c r="A240">
        <v>1384439</v>
      </c>
      <c r="B240" t="s">
        <v>22</v>
      </c>
      <c r="C240" s="1">
        <v>45249</v>
      </c>
      <c r="D240" t="s">
        <v>23</v>
      </c>
      <c r="E240">
        <v>1</v>
      </c>
      <c r="F240">
        <v>39.200000000000003</v>
      </c>
      <c r="G240" t="s">
        <v>24</v>
      </c>
      <c r="H240" t="s">
        <v>25</v>
      </c>
      <c r="I240" t="s">
        <v>41</v>
      </c>
      <c r="J240" t="s">
        <v>35</v>
      </c>
      <c r="K240" t="s">
        <v>29</v>
      </c>
      <c r="L240">
        <v>0</v>
      </c>
      <c r="M240">
        <v>0</v>
      </c>
    </row>
    <row r="241" spans="1:20" x14ac:dyDescent="0.35">
      <c r="A241">
        <v>1384439</v>
      </c>
      <c r="B241" t="s">
        <v>22</v>
      </c>
      <c r="C241" s="1">
        <v>45249</v>
      </c>
      <c r="D241" t="s">
        <v>23</v>
      </c>
      <c r="E241">
        <v>1</v>
      </c>
      <c r="F241">
        <v>39.299999999999997</v>
      </c>
      <c r="G241" t="s">
        <v>24</v>
      </c>
      <c r="H241" t="s">
        <v>25</v>
      </c>
      <c r="I241" t="s">
        <v>41</v>
      </c>
      <c r="J241" t="s">
        <v>35</v>
      </c>
      <c r="K241" t="s">
        <v>29</v>
      </c>
      <c r="L241">
        <v>1</v>
      </c>
      <c r="M241">
        <v>0</v>
      </c>
    </row>
    <row r="242" spans="1:20" x14ac:dyDescent="0.35">
      <c r="A242">
        <v>1384439</v>
      </c>
      <c r="B242" t="s">
        <v>22</v>
      </c>
      <c r="C242" s="1">
        <v>45249</v>
      </c>
      <c r="D242" t="s">
        <v>23</v>
      </c>
      <c r="E242">
        <v>1</v>
      </c>
      <c r="F242">
        <v>39.4</v>
      </c>
      <c r="G242" t="s">
        <v>24</v>
      </c>
      <c r="H242" t="s">
        <v>25</v>
      </c>
      <c r="I242" t="s">
        <v>35</v>
      </c>
      <c r="J242" t="s">
        <v>41</v>
      </c>
      <c r="K242" t="s">
        <v>29</v>
      </c>
      <c r="L242">
        <v>1</v>
      </c>
      <c r="M242">
        <v>0</v>
      </c>
    </row>
    <row r="243" spans="1:20" x14ac:dyDescent="0.35">
      <c r="A243">
        <v>1384439</v>
      </c>
      <c r="B243" t="s">
        <v>22</v>
      </c>
      <c r="C243" s="1">
        <v>45249</v>
      </c>
      <c r="D243" t="s">
        <v>23</v>
      </c>
      <c r="E243">
        <v>1</v>
      </c>
      <c r="F243">
        <v>39.5</v>
      </c>
      <c r="G243" t="s">
        <v>24</v>
      </c>
      <c r="H243" t="s">
        <v>25</v>
      </c>
      <c r="I243" t="s">
        <v>41</v>
      </c>
      <c r="J243" t="s">
        <v>35</v>
      </c>
      <c r="K243" t="s">
        <v>29</v>
      </c>
      <c r="L243">
        <v>1</v>
      </c>
      <c r="M243">
        <v>0</v>
      </c>
    </row>
    <row r="244" spans="1:20" x14ac:dyDescent="0.35">
      <c r="A244">
        <v>1384439</v>
      </c>
      <c r="B244" t="s">
        <v>22</v>
      </c>
      <c r="C244" s="1">
        <v>45249</v>
      </c>
      <c r="D244" t="s">
        <v>23</v>
      </c>
      <c r="E244">
        <v>1</v>
      </c>
      <c r="F244">
        <v>39.6</v>
      </c>
      <c r="G244" t="s">
        <v>24</v>
      </c>
      <c r="H244" t="s">
        <v>25</v>
      </c>
      <c r="I244" t="s">
        <v>35</v>
      </c>
      <c r="J244" t="s">
        <v>41</v>
      </c>
      <c r="K244" t="s">
        <v>29</v>
      </c>
      <c r="L244">
        <v>1</v>
      </c>
      <c r="M244">
        <v>0</v>
      </c>
    </row>
    <row r="245" spans="1:20" x14ac:dyDescent="0.35">
      <c r="A245">
        <v>1384439</v>
      </c>
      <c r="B245" t="s">
        <v>22</v>
      </c>
      <c r="C245" s="1">
        <v>45249</v>
      </c>
      <c r="D245" t="s">
        <v>23</v>
      </c>
      <c r="E245">
        <v>1</v>
      </c>
      <c r="F245">
        <v>40.1</v>
      </c>
      <c r="G245" t="s">
        <v>24</v>
      </c>
      <c r="H245" t="s">
        <v>25</v>
      </c>
      <c r="I245" t="s">
        <v>35</v>
      </c>
      <c r="J245" t="s">
        <v>41</v>
      </c>
      <c r="K245" t="s">
        <v>36</v>
      </c>
      <c r="L245">
        <v>0</v>
      </c>
      <c r="M245">
        <v>0</v>
      </c>
    </row>
    <row r="246" spans="1:20" x14ac:dyDescent="0.35">
      <c r="A246">
        <v>1384439</v>
      </c>
      <c r="B246" t="s">
        <v>22</v>
      </c>
      <c r="C246" s="1">
        <v>45249</v>
      </c>
      <c r="D246" t="s">
        <v>23</v>
      </c>
      <c r="E246">
        <v>1</v>
      </c>
      <c r="F246">
        <v>40.200000000000003</v>
      </c>
      <c r="G246" t="s">
        <v>24</v>
      </c>
      <c r="H246" t="s">
        <v>25</v>
      </c>
      <c r="I246" t="s">
        <v>35</v>
      </c>
      <c r="J246" t="s">
        <v>41</v>
      </c>
      <c r="K246" t="s">
        <v>36</v>
      </c>
      <c r="L246">
        <v>1</v>
      </c>
      <c r="M246">
        <v>0</v>
      </c>
    </row>
    <row r="247" spans="1:20" x14ac:dyDescent="0.35">
      <c r="A247">
        <v>1384439</v>
      </c>
      <c r="B247" t="s">
        <v>22</v>
      </c>
      <c r="C247" s="1">
        <v>45249</v>
      </c>
      <c r="D247" t="s">
        <v>23</v>
      </c>
      <c r="E247">
        <v>1</v>
      </c>
      <c r="F247">
        <v>40.299999999999997</v>
      </c>
      <c r="G247" t="s">
        <v>24</v>
      </c>
      <c r="H247" t="s">
        <v>25</v>
      </c>
      <c r="I247" t="s">
        <v>41</v>
      </c>
      <c r="J247" t="s">
        <v>35</v>
      </c>
      <c r="K247" t="s">
        <v>36</v>
      </c>
      <c r="L247">
        <v>1</v>
      </c>
      <c r="M247">
        <v>0</v>
      </c>
    </row>
    <row r="248" spans="1:20" x14ac:dyDescent="0.35">
      <c r="A248">
        <v>1384439</v>
      </c>
      <c r="B248" t="s">
        <v>22</v>
      </c>
      <c r="C248" s="1">
        <v>45249</v>
      </c>
      <c r="D248" t="s">
        <v>23</v>
      </c>
      <c r="E248">
        <v>1</v>
      </c>
      <c r="F248">
        <v>40.4</v>
      </c>
      <c r="G248" t="s">
        <v>24</v>
      </c>
      <c r="H248" t="s">
        <v>25</v>
      </c>
      <c r="I248" t="s">
        <v>35</v>
      </c>
      <c r="J248" t="s">
        <v>41</v>
      </c>
      <c r="K248" t="s">
        <v>36</v>
      </c>
      <c r="L248">
        <v>0</v>
      </c>
      <c r="M248">
        <v>0</v>
      </c>
    </row>
    <row r="249" spans="1:20" x14ac:dyDescent="0.35">
      <c r="A249">
        <v>1384439</v>
      </c>
      <c r="B249" t="s">
        <v>22</v>
      </c>
      <c r="C249" s="1">
        <v>45249</v>
      </c>
      <c r="D249" t="s">
        <v>23</v>
      </c>
      <c r="E249">
        <v>1</v>
      </c>
      <c r="F249">
        <v>40.5</v>
      </c>
      <c r="G249" t="s">
        <v>24</v>
      </c>
      <c r="H249" t="s">
        <v>25</v>
      </c>
      <c r="I249" t="s">
        <v>35</v>
      </c>
      <c r="J249" t="s">
        <v>41</v>
      </c>
      <c r="K249" t="s">
        <v>36</v>
      </c>
      <c r="L249">
        <v>1</v>
      </c>
      <c r="M249">
        <v>0</v>
      </c>
    </row>
    <row r="250" spans="1:20" x14ac:dyDescent="0.35">
      <c r="A250">
        <v>1384439</v>
      </c>
      <c r="B250" t="s">
        <v>22</v>
      </c>
      <c r="C250" s="1">
        <v>45249</v>
      </c>
      <c r="D250" t="s">
        <v>23</v>
      </c>
      <c r="E250">
        <v>1</v>
      </c>
      <c r="F250">
        <v>40.6</v>
      </c>
      <c r="G250" t="s">
        <v>24</v>
      </c>
      <c r="H250" t="s">
        <v>25</v>
      </c>
      <c r="I250" t="s">
        <v>41</v>
      </c>
      <c r="J250" t="s">
        <v>35</v>
      </c>
      <c r="K250" t="s">
        <v>36</v>
      </c>
      <c r="L250">
        <v>0</v>
      </c>
      <c r="M250">
        <v>0</v>
      </c>
    </row>
    <row r="251" spans="1:20" x14ac:dyDescent="0.35">
      <c r="A251">
        <v>1384439</v>
      </c>
      <c r="B251" t="s">
        <v>22</v>
      </c>
      <c r="C251" s="1">
        <v>45249</v>
      </c>
      <c r="D251" t="s">
        <v>23</v>
      </c>
      <c r="E251">
        <v>1</v>
      </c>
      <c r="F251">
        <v>41.1</v>
      </c>
      <c r="G251" t="s">
        <v>24</v>
      </c>
      <c r="H251" t="s">
        <v>25</v>
      </c>
      <c r="I251" t="s">
        <v>35</v>
      </c>
      <c r="J251" t="s">
        <v>41</v>
      </c>
      <c r="K251" t="s">
        <v>28</v>
      </c>
      <c r="L251">
        <v>0</v>
      </c>
      <c r="M251">
        <v>2</v>
      </c>
      <c r="N251">
        <v>2</v>
      </c>
    </row>
    <row r="252" spans="1:20" x14ac:dyDescent="0.35">
      <c r="A252">
        <v>1384439</v>
      </c>
      <c r="B252" t="s">
        <v>22</v>
      </c>
      <c r="C252" s="1">
        <v>45249</v>
      </c>
      <c r="D252" t="s">
        <v>23</v>
      </c>
      <c r="E252">
        <v>1</v>
      </c>
      <c r="F252">
        <v>41.2</v>
      </c>
      <c r="G252" t="s">
        <v>24</v>
      </c>
      <c r="H252" t="s">
        <v>25</v>
      </c>
      <c r="I252" t="s">
        <v>41</v>
      </c>
      <c r="J252" t="s">
        <v>35</v>
      </c>
      <c r="K252" t="s">
        <v>28</v>
      </c>
      <c r="L252">
        <v>0</v>
      </c>
      <c r="M252">
        <v>0</v>
      </c>
    </row>
    <row r="253" spans="1:20" x14ac:dyDescent="0.35">
      <c r="A253">
        <v>1384439</v>
      </c>
      <c r="B253" t="s">
        <v>22</v>
      </c>
      <c r="C253" s="1">
        <v>45249</v>
      </c>
      <c r="D253" t="s">
        <v>23</v>
      </c>
      <c r="E253">
        <v>1</v>
      </c>
      <c r="F253">
        <v>41.3</v>
      </c>
      <c r="G253" t="s">
        <v>24</v>
      </c>
      <c r="H253" t="s">
        <v>25</v>
      </c>
      <c r="I253" t="s">
        <v>41</v>
      </c>
      <c r="J253" t="s">
        <v>35</v>
      </c>
      <c r="K253" t="s">
        <v>28</v>
      </c>
      <c r="L253">
        <v>1</v>
      </c>
      <c r="M253">
        <v>0</v>
      </c>
    </row>
    <row r="254" spans="1:20" x14ac:dyDescent="0.35">
      <c r="A254">
        <v>1384439</v>
      </c>
      <c r="B254" t="s">
        <v>22</v>
      </c>
      <c r="C254" s="1">
        <v>45249</v>
      </c>
      <c r="D254" t="s">
        <v>23</v>
      </c>
      <c r="E254">
        <v>1</v>
      </c>
      <c r="F254">
        <v>41.4</v>
      </c>
      <c r="G254" t="s">
        <v>24</v>
      </c>
      <c r="H254" t="s">
        <v>25</v>
      </c>
      <c r="I254" t="s">
        <v>35</v>
      </c>
      <c r="J254" t="s">
        <v>41</v>
      </c>
      <c r="K254" t="s">
        <v>28</v>
      </c>
      <c r="L254">
        <v>0</v>
      </c>
      <c r="M254">
        <v>0</v>
      </c>
      <c r="S254" t="s">
        <v>30</v>
      </c>
      <c r="T254" t="s">
        <v>35</v>
      </c>
    </row>
    <row r="255" spans="1:20" x14ac:dyDescent="0.35">
      <c r="A255">
        <v>1384439</v>
      </c>
      <c r="B255" t="s">
        <v>22</v>
      </c>
      <c r="C255" s="1">
        <v>45249</v>
      </c>
      <c r="D255" t="s">
        <v>23</v>
      </c>
      <c r="E255">
        <v>1</v>
      </c>
      <c r="F255">
        <v>41.5</v>
      </c>
      <c r="G255" t="s">
        <v>24</v>
      </c>
      <c r="H255" t="s">
        <v>25</v>
      </c>
      <c r="I255" t="s">
        <v>42</v>
      </c>
      <c r="J255" t="s">
        <v>41</v>
      </c>
      <c r="K255" t="s">
        <v>28</v>
      </c>
      <c r="L255">
        <v>0</v>
      </c>
      <c r="M255">
        <v>0</v>
      </c>
    </row>
    <row r="256" spans="1:20" x14ac:dyDescent="0.35">
      <c r="A256">
        <v>1384439</v>
      </c>
      <c r="B256" t="s">
        <v>22</v>
      </c>
      <c r="C256" s="1">
        <v>45249</v>
      </c>
      <c r="D256" t="s">
        <v>23</v>
      </c>
      <c r="E256">
        <v>1</v>
      </c>
      <c r="F256">
        <v>41.6</v>
      </c>
      <c r="G256" t="s">
        <v>24</v>
      </c>
      <c r="H256" t="s">
        <v>25</v>
      </c>
      <c r="I256" t="s">
        <v>42</v>
      </c>
      <c r="J256" t="s">
        <v>41</v>
      </c>
      <c r="K256" t="s">
        <v>28</v>
      </c>
      <c r="L256">
        <v>4</v>
      </c>
      <c r="M256">
        <v>0</v>
      </c>
    </row>
    <row r="257" spans="1:20" x14ac:dyDescent="0.35">
      <c r="A257">
        <v>1384439</v>
      </c>
      <c r="B257" t="s">
        <v>22</v>
      </c>
      <c r="C257" s="1">
        <v>45249</v>
      </c>
      <c r="D257" t="s">
        <v>23</v>
      </c>
      <c r="E257">
        <v>1</v>
      </c>
      <c r="F257">
        <v>41.7</v>
      </c>
      <c r="G257" t="s">
        <v>24</v>
      </c>
      <c r="H257" t="s">
        <v>25</v>
      </c>
      <c r="I257" t="s">
        <v>42</v>
      </c>
      <c r="J257" t="s">
        <v>41</v>
      </c>
      <c r="K257" t="s">
        <v>28</v>
      </c>
      <c r="L257">
        <v>0</v>
      </c>
      <c r="M257">
        <v>0</v>
      </c>
    </row>
    <row r="258" spans="1:20" x14ac:dyDescent="0.35">
      <c r="A258">
        <v>1384439</v>
      </c>
      <c r="B258" t="s">
        <v>22</v>
      </c>
      <c r="C258" s="1">
        <v>45249</v>
      </c>
      <c r="D258" t="s">
        <v>23</v>
      </c>
      <c r="E258">
        <v>1</v>
      </c>
      <c r="F258">
        <v>42.1</v>
      </c>
      <c r="G258" t="s">
        <v>24</v>
      </c>
      <c r="H258" t="s">
        <v>25</v>
      </c>
      <c r="I258" t="s">
        <v>41</v>
      </c>
      <c r="J258" t="s">
        <v>42</v>
      </c>
      <c r="K258" t="s">
        <v>33</v>
      </c>
      <c r="L258">
        <v>1</v>
      </c>
      <c r="M258">
        <v>0</v>
      </c>
    </row>
    <row r="259" spans="1:20" x14ac:dyDescent="0.35">
      <c r="A259">
        <v>1384439</v>
      </c>
      <c r="B259" t="s">
        <v>22</v>
      </c>
      <c r="C259" s="1">
        <v>45249</v>
      </c>
      <c r="D259" t="s">
        <v>23</v>
      </c>
      <c r="E259">
        <v>1</v>
      </c>
      <c r="F259">
        <v>42.2</v>
      </c>
      <c r="G259" t="s">
        <v>24</v>
      </c>
      <c r="H259" t="s">
        <v>25</v>
      </c>
      <c r="I259" t="s">
        <v>42</v>
      </c>
      <c r="J259" t="s">
        <v>41</v>
      </c>
      <c r="K259" t="s">
        <v>33</v>
      </c>
      <c r="L259">
        <v>0</v>
      </c>
      <c r="M259">
        <v>0</v>
      </c>
    </row>
    <row r="260" spans="1:20" x14ac:dyDescent="0.35">
      <c r="A260">
        <v>1384439</v>
      </c>
      <c r="B260" t="s">
        <v>22</v>
      </c>
      <c r="C260" s="1">
        <v>45249</v>
      </c>
      <c r="D260" t="s">
        <v>23</v>
      </c>
      <c r="E260">
        <v>1</v>
      </c>
      <c r="F260">
        <v>42.3</v>
      </c>
      <c r="G260" t="s">
        <v>24</v>
      </c>
      <c r="H260" t="s">
        <v>25</v>
      </c>
      <c r="I260" t="s">
        <v>42</v>
      </c>
      <c r="J260" t="s">
        <v>41</v>
      </c>
      <c r="K260" t="s">
        <v>33</v>
      </c>
      <c r="L260">
        <v>1</v>
      </c>
      <c r="M260">
        <v>0</v>
      </c>
    </row>
    <row r="261" spans="1:20" x14ac:dyDescent="0.35">
      <c r="A261">
        <v>1384439</v>
      </c>
      <c r="B261" t="s">
        <v>22</v>
      </c>
      <c r="C261" s="1">
        <v>45249</v>
      </c>
      <c r="D261" t="s">
        <v>23</v>
      </c>
      <c r="E261">
        <v>1</v>
      </c>
      <c r="F261">
        <v>42.4</v>
      </c>
      <c r="G261" t="s">
        <v>24</v>
      </c>
      <c r="H261" t="s">
        <v>25</v>
      </c>
      <c r="I261" t="s">
        <v>41</v>
      </c>
      <c r="J261" t="s">
        <v>42</v>
      </c>
      <c r="K261" t="s">
        <v>33</v>
      </c>
      <c r="L261">
        <v>0</v>
      </c>
      <c r="M261">
        <v>0</v>
      </c>
    </row>
    <row r="262" spans="1:20" x14ac:dyDescent="0.35">
      <c r="A262">
        <v>1384439</v>
      </c>
      <c r="B262" t="s">
        <v>22</v>
      </c>
      <c r="C262" s="1">
        <v>45249</v>
      </c>
      <c r="D262" t="s">
        <v>23</v>
      </c>
      <c r="E262">
        <v>1</v>
      </c>
      <c r="F262">
        <v>42.5</v>
      </c>
      <c r="G262" t="s">
        <v>24</v>
      </c>
      <c r="H262" t="s">
        <v>25</v>
      </c>
      <c r="I262" t="s">
        <v>41</v>
      </c>
      <c r="J262" t="s">
        <v>42</v>
      </c>
      <c r="K262" t="s">
        <v>33</v>
      </c>
      <c r="L262">
        <v>1</v>
      </c>
      <c r="M262">
        <v>0</v>
      </c>
    </row>
    <row r="263" spans="1:20" x14ac:dyDescent="0.35">
      <c r="A263">
        <v>1384439</v>
      </c>
      <c r="B263" t="s">
        <v>22</v>
      </c>
      <c r="C263" s="1">
        <v>45249</v>
      </c>
      <c r="D263" t="s">
        <v>23</v>
      </c>
      <c r="E263">
        <v>1</v>
      </c>
      <c r="F263">
        <v>42.6</v>
      </c>
      <c r="G263" t="s">
        <v>24</v>
      </c>
      <c r="H263" t="s">
        <v>25</v>
      </c>
      <c r="I263" t="s">
        <v>42</v>
      </c>
      <c r="J263" t="s">
        <v>41</v>
      </c>
      <c r="K263" t="s">
        <v>33</v>
      </c>
      <c r="L263">
        <v>1</v>
      </c>
      <c r="M263">
        <v>0</v>
      </c>
    </row>
    <row r="264" spans="1:20" x14ac:dyDescent="0.35">
      <c r="A264">
        <v>1384439</v>
      </c>
      <c r="B264" t="s">
        <v>22</v>
      </c>
      <c r="C264" s="1">
        <v>45249</v>
      </c>
      <c r="D264" t="s">
        <v>23</v>
      </c>
      <c r="E264">
        <v>1</v>
      </c>
      <c r="F264">
        <v>43.1</v>
      </c>
      <c r="G264" t="s">
        <v>24</v>
      </c>
      <c r="H264" t="s">
        <v>25</v>
      </c>
      <c r="I264" t="s">
        <v>42</v>
      </c>
      <c r="J264" t="s">
        <v>41</v>
      </c>
      <c r="K264" t="s">
        <v>28</v>
      </c>
      <c r="L264">
        <v>0</v>
      </c>
      <c r="M264">
        <v>0</v>
      </c>
    </row>
    <row r="265" spans="1:20" x14ac:dyDescent="0.35">
      <c r="A265">
        <v>1384439</v>
      </c>
      <c r="B265" t="s">
        <v>22</v>
      </c>
      <c r="C265" s="1">
        <v>45249</v>
      </c>
      <c r="D265" t="s">
        <v>23</v>
      </c>
      <c r="E265">
        <v>1</v>
      </c>
      <c r="F265">
        <v>43.2</v>
      </c>
      <c r="G265" t="s">
        <v>24</v>
      </c>
      <c r="H265" t="s">
        <v>25</v>
      </c>
      <c r="I265" t="s">
        <v>42</v>
      </c>
      <c r="J265" t="s">
        <v>41</v>
      </c>
      <c r="K265" t="s">
        <v>28</v>
      </c>
      <c r="L265">
        <v>0</v>
      </c>
      <c r="M265">
        <v>0</v>
      </c>
    </row>
    <row r="266" spans="1:20" x14ac:dyDescent="0.35">
      <c r="A266">
        <v>1384439</v>
      </c>
      <c r="B266" t="s">
        <v>22</v>
      </c>
      <c r="C266" s="1">
        <v>45249</v>
      </c>
      <c r="D266" t="s">
        <v>23</v>
      </c>
      <c r="E266">
        <v>1</v>
      </c>
      <c r="F266">
        <v>43.3</v>
      </c>
      <c r="G266" t="s">
        <v>24</v>
      </c>
      <c r="H266" t="s">
        <v>25</v>
      </c>
      <c r="I266" t="s">
        <v>42</v>
      </c>
      <c r="J266" t="s">
        <v>41</v>
      </c>
      <c r="K266" t="s">
        <v>28</v>
      </c>
      <c r="L266">
        <v>0</v>
      </c>
      <c r="M266">
        <v>0</v>
      </c>
    </row>
    <row r="267" spans="1:20" x14ac:dyDescent="0.35">
      <c r="A267">
        <v>1384439</v>
      </c>
      <c r="B267" t="s">
        <v>22</v>
      </c>
      <c r="C267" s="1">
        <v>45249</v>
      </c>
      <c r="D267" t="s">
        <v>23</v>
      </c>
      <c r="E267">
        <v>1</v>
      </c>
      <c r="F267">
        <v>43.4</v>
      </c>
      <c r="G267" t="s">
        <v>24</v>
      </c>
      <c r="H267" t="s">
        <v>25</v>
      </c>
      <c r="I267" t="s">
        <v>42</v>
      </c>
      <c r="J267" t="s">
        <v>41</v>
      </c>
      <c r="K267" t="s">
        <v>28</v>
      </c>
      <c r="L267">
        <v>0</v>
      </c>
      <c r="M267">
        <v>0</v>
      </c>
      <c r="S267" t="s">
        <v>30</v>
      </c>
      <c r="T267" t="s">
        <v>42</v>
      </c>
    </row>
    <row r="268" spans="1:20" x14ac:dyDescent="0.35">
      <c r="A268">
        <v>1384439</v>
      </c>
      <c r="B268" t="s">
        <v>22</v>
      </c>
      <c r="C268" s="1">
        <v>45249</v>
      </c>
      <c r="D268" t="s">
        <v>23</v>
      </c>
      <c r="E268">
        <v>1</v>
      </c>
      <c r="F268">
        <v>43.5</v>
      </c>
      <c r="G268" t="s">
        <v>24</v>
      </c>
      <c r="H268" t="s">
        <v>25</v>
      </c>
      <c r="I268" t="s">
        <v>43</v>
      </c>
      <c r="J268" t="s">
        <v>41</v>
      </c>
      <c r="K268" t="s">
        <v>28</v>
      </c>
      <c r="L268">
        <v>1</v>
      </c>
      <c r="M268">
        <v>0</v>
      </c>
    </row>
    <row r="269" spans="1:20" x14ac:dyDescent="0.35">
      <c r="A269">
        <v>1384439</v>
      </c>
      <c r="B269" t="s">
        <v>22</v>
      </c>
      <c r="C269" s="1">
        <v>45249</v>
      </c>
      <c r="D269" t="s">
        <v>23</v>
      </c>
      <c r="E269">
        <v>1</v>
      </c>
      <c r="F269">
        <v>43.6</v>
      </c>
      <c r="G269" t="s">
        <v>24</v>
      </c>
      <c r="H269" t="s">
        <v>25</v>
      </c>
      <c r="I269" t="s">
        <v>41</v>
      </c>
      <c r="J269" t="s">
        <v>43</v>
      </c>
      <c r="K269" t="s">
        <v>28</v>
      </c>
      <c r="L269">
        <v>1</v>
      </c>
      <c r="M269">
        <v>0</v>
      </c>
    </row>
    <row r="270" spans="1:20" x14ac:dyDescent="0.35">
      <c r="A270">
        <v>1384439</v>
      </c>
      <c r="B270" t="s">
        <v>22</v>
      </c>
      <c r="C270" s="1">
        <v>45249</v>
      </c>
      <c r="D270" t="s">
        <v>23</v>
      </c>
      <c r="E270">
        <v>1</v>
      </c>
      <c r="F270">
        <v>44.1</v>
      </c>
      <c r="G270" t="s">
        <v>24</v>
      </c>
      <c r="H270" t="s">
        <v>25</v>
      </c>
      <c r="I270" t="s">
        <v>41</v>
      </c>
      <c r="J270" t="s">
        <v>43</v>
      </c>
      <c r="K270" t="s">
        <v>36</v>
      </c>
      <c r="L270">
        <v>0</v>
      </c>
      <c r="M270">
        <v>0</v>
      </c>
    </row>
    <row r="271" spans="1:20" x14ac:dyDescent="0.35">
      <c r="A271">
        <v>1384439</v>
      </c>
      <c r="B271" t="s">
        <v>22</v>
      </c>
      <c r="C271" s="1">
        <v>45249</v>
      </c>
      <c r="D271" t="s">
        <v>23</v>
      </c>
      <c r="E271">
        <v>1</v>
      </c>
      <c r="F271">
        <v>44.2</v>
      </c>
      <c r="G271" t="s">
        <v>24</v>
      </c>
      <c r="H271" t="s">
        <v>25</v>
      </c>
      <c r="I271" t="s">
        <v>41</v>
      </c>
      <c r="J271" t="s">
        <v>43</v>
      </c>
      <c r="K271" t="s">
        <v>36</v>
      </c>
      <c r="L271">
        <v>0</v>
      </c>
      <c r="M271">
        <v>0</v>
      </c>
    </row>
    <row r="272" spans="1:20" x14ac:dyDescent="0.35">
      <c r="A272">
        <v>1384439</v>
      </c>
      <c r="B272" t="s">
        <v>22</v>
      </c>
      <c r="C272" s="1">
        <v>45249</v>
      </c>
      <c r="D272" t="s">
        <v>23</v>
      </c>
      <c r="E272">
        <v>1</v>
      </c>
      <c r="F272">
        <v>44.3</v>
      </c>
      <c r="G272" t="s">
        <v>24</v>
      </c>
      <c r="H272" t="s">
        <v>25</v>
      </c>
      <c r="I272" t="s">
        <v>41</v>
      </c>
      <c r="J272" t="s">
        <v>43</v>
      </c>
      <c r="K272" t="s">
        <v>36</v>
      </c>
      <c r="L272">
        <v>1</v>
      </c>
      <c r="M272">
        <v>0</v>
      </c>
    </row>
    <row r="273" spans="1:20" x14ac:dyDescent="0.35">
      <c r="A273">
        <v>1384439</v>
      </c>
      <c r="B273" t="s">
        <v>22</v>
      </c>
      <c r="C273" s="1">
        <v>45249</v>
      </c>
      <c r="D273" t="s">
        <v>23</v>
      </c>
      <c r="E273">
        <v>1</v>
      </c>
      <c r="F273">
        <v>44.4</v>
      </c>
      <c r="G273" t="s">
        <v>24</v>
      </c>
      <c r="H273" t="s">
        <v>25</v>
      </c>
      <c r="I273" t="s">
        <v>43</v>
      </c>
      <c r="J273" t="s">
        <v>41</v>
      </c>
      <c r="K273" t="s">
        <v>36</v>
      </c>
      <c r="L273">
        <v>0</v>
      </c>
      <c r="M273">
        <v>0</v>
      </c>
    </row>
    <row r="274" spans="1:20" x14ac:dyDescent="0.35">
      <c r="A274">
        <v>1384439</v>
      </c>
      <c r="B274" t="s">
        <v>22</v>
      </c>
      <c r="C274" s="1">
        <v>45249</v>
      </c>
      <c r="D274" t="s">
        <v>23</v>
      </c>
      <c r="E274">
        <v>1</v>
      </c>
      <c r="F274">
        <v>44.5</v>
      </c>
      <c r="G274" t="s">
        <v>24</v>
      </c>
      <c r="H274" t="s">
        <v>25</v>
      </c>
      <c r="I274" t="s">
        <v>43</v>
      </c>
      <c r="J274" t="s">
        <v>41</v>
      </c>
      <c r="K274" t="s">
        <v>36</v>
      </c>
      <c r="L274">
        <v>0</v>
      </c>
      <c r="M274">
        <v>0</v>
      </c>
      <c r="S274" t="s">
        <v>44</v>
      </c>
      <c r="T274" t="s">
        <v>43</v>
      </c>
    </row>
    <row r="275" spans="1:20" x14ac:dyDescent="0.35">
      <c r="A275">
        <v>1384439</v>
      </c>
      <c r="B275" t="s">
        <v>22</v>
      </c>
      <c r="C275" s="1">
        <v>45249</v>
      </c>
      <c r="D275" t="s">
        <v>23</v>
      </c>
      <c r="E275">
        <v>1</v>
      </c>
      <c r="F275">
        <v>44.6</v>
      </c>
      <c r="G275" t="s">
        <v>24</v>
      </c>
      <c r="H275" t="s">
        <v>25</v>
      </c>
      <c r="I275" t="s">
        <v>45</v>
      </c>
      <c r="J275" t="s">
        <v>41</v>
      </c>
      <c r="K275" t="s">
        <v>36</v>
      </c>
      <c r="L275">
        <v>1</v>
      </c>
      <c r="M275">
        <v>0</v>
      </c>
    </row>
    <row r="276" spans="1:20" x14ac:dyDescent="0.35">
      <c r="A276">
        <v>1384439</v>
      </c>
      <c r="B276" t="s">
        <v>22</v>
      </c>
      <c r="C276" s="1">
        <v>45249</v>
      </c>
      <c r="D276" t="s">
        <v>23</v>
      </c>
      <c r="E276">
        <v>1</v>
      </c>
      <c r="F276">
        <v>45.1</v>
      </c>
      <c r="G276" t="s">
        <v>24</v>
      </c>
      <c r="H276" t="s">
        <v>25</v>
      </c>
      <c r="I276" t="s">
        <v>45</v>
      </c>
      <c r="J276" t="s">
        <v>41</v>
      </c>
      <c r="K276" t="s">
        <v>28</v>
      </c>
      <c r="L276">
        <v>1</v>
      </c>
      <c r="M276">
        <v>0</v>
      </c>
    </row>
    <row r="277" spans="1:20" x14ac:dyDescent="0.35">
      <c r="A277">
        <v>1384439</v>
      </c>
      <c r="B277" t="s">
        <v>22</v>
      </c>
      <c r="C277" s="1">
        <v>45249</v>
      </c>
      <c r="D277" t="s">
        <v>23</v>
      </c>
      <c r="E277">
        <v>1</v>
      </c>
      <c r="F277">
        <v>45.2</v>
      </c>
      <c r="G277" t="s">
        <v>24</v>
      </c>
      <c r="H277" t="s">
        <v>25</v>
      </c>
      <c r="I277" t="s">
        <v>41</v>
      </c>
      <c r="J277" t="s">
        <v>45</v>
      </c>
      <c r="K277" t="s">
        <v>28</v>
      </c>
      <c r="L277">
        <v>1</v>
      </c>
      <c r="M277">
        <v>0</v>
      </c>
    </row>
    <row r="278" spans="1:20" x14ac:dyDescent="0.35">
      <c r="A278">
        <v>1384439</v>
      </c>
      <c r="B278" t="s">
        <v>22</v>
      </c>
      <c r="C278" s="1">
        <v>45249</v>
      </c>
      <c r="D278" t="s">
        <v>23</v>
      </c>
      <c r="E278">
        <v>1</v>
      </c>
      <c r="F278">
        <v>45.3</v>
      </c>
      <c r="G278" t="s">
        <v>24</v>
      </c>
      <c r="H278" t="s">
        <v>25</v>
      </c>
      <c r="I278" t="s">
        <v>45</v>
      </c>
      <c r="J278" t="s">
        <v>41</v>
      </c>
      <c r="K278" t="s">
        <v>28</v>
      </c>
      <c r="L278">
        <v>0</v>
      </c>
      <c r="M278">
        <v>0</v>
      </c>
    </row>
    <row r="279" spans="1:20" x14ac:dyDescent="0.35">
      <c r="A279">
        <v>1384439</v>
      </c>
      <c r="B279" t="s">
        <v>22</v>
      </c>
      <c r="C279" s="1">
        <v>45249</v>
      </c>
      <c r="D279" t="s">
        <v>23</v>
      </c>
      <c r="E279">
        <v>1</v>
      </c>
      <c r="F279">
        <v>45.4</v>
      </c>
      <c r="G279" t="s">
        <v>24</v>
      </c>
      <c r="H279" t="s">
        <v>25</v>
      </c>
      <c r="I279" t="s">
        <v>45</v>
      </c>
      <c r="J279" t="s">
        <v>41</v>
      </c>
      <c r="K279" t="s">
        <v>28</v>
      </c>
      <c r="L279">
        <v>0</v>
      </c>
      <c r="M279">
        <v>0</v>
      </c>
    </row>
    <row r="280" spans="1:20" x14ac:dyDescent="0.35">
      <c r="A280">
        <v>1384439</v>
      </c>
      <c r="B280" t="s">
        <v>22</v>
      </c>
      <c r="C280" s="1">
        <v>45249</v>
      </c>
      <c r="D280" t="s">
        <v>23</v>
      </c>
      <c r="E280">
        <v>1</v>
      </c>
      <c r="F280">
        <v>45.5</v>
      </c>
      <c r="G280" t="s">
        <v>24</v>
      </c>
      <c r="H280" t="s">
        <v>25</v>
      </c>
      <c r="I280" t="s">
        <v>45</v>
      </c>
      <c r="J280" t="s">
        <v>41</v>
      </c>
      <c r="K280" t="s">
        <v>28</v>
      </c>
      <c r="L280">
        <v>2</v>
      </c>
      <c r="M280">
        <v>0</v>
      </c>
    </row>
    <row r="281" spans="1:20" x14ac:dyDescent="0.35">
      <c r="A281">
        <v>1384439</v>
      </c>
      <c r="B281" t="s">
        <v>22</v>
      </c>
      <c r="C281" s="1">
        <v>45249</v>
      </c>
      <c r="D281" t="s">
        <v>23</v>
      </c>
      <c r="E281">
        <v>1</v>
      </c>
      <c r="F281">
        <v>45.6</v>
      </c>
      <c r="G281" t="s">
        <v>24</v>
      </c>
      <c r="H281" t="s">
        <v>25</v>
      </c>
      <c r="I281" t="s">
        <v>45</v>
      </c>
      <c r="J281" t="s">
        <v>41</v>
      </c>
      <c r="K281" t="s">
        <v>28</v>
      </c>
      <c r="L281">
        <v>0</v>
      </c>
      <c r="M281">
        <v>1</v>
      </c>
      <c r="N281">
        <v>1</v>
      </c>
    </row>
    <row r="282" spans="1:20" x14ac:dyDescent="0.35">
      <c r="A282">
        <v>1384439</v>
      </c>
      <c r="B282" t="s">
        <v>22</v>
      </c>
      <c r="C282" s="1">
        <v>45249</v>
      </c>
      <c r="D282" t="s">
        <v>23</v>
      </c>
      <c r="E282">
        <v>1</v>
      </c>
      <c r="F282">
        <v>45.7</v>
      </c>
      <c r="G282" t="s">
        <v>24</v>
      </c>
      <c r="H282" t="s">
        <v>25</v>
      </c>
      <c r="I282" t="s">
        <v>45</v>
      </c>
      <c r="J282" t="s">
        <v>41</v>
      </c>
      <c r="K282" t="s">
        <v>28</v>
      </c>
      <c r="L282">
        <v>1</v>
      </c>
      <c r="M282">
        <v>0</v>
      </c>
    </row>
    <row r="283" spans="1:20" x14ac:dyDescent="0.35">
      <c r="A283">
        <v>1384439</v>
      </c>
      <c r="B283" t="s">
        <v>22</v>
      </c>
      <c r="C283" s="1">
        <v>45249</v>
      </c>
      <c r="D283" t="s">
        <v>23</v>
      </c>
      <c r="E283">
        <v>1</v>
      </c>
      <c r="F283">
        <v>46.1</v>
      </c>
      <c r="G283" t="s">
        <v>24</v>
      </c>
      <c r="H283" t="s">
        <v>25</v>
      </c>
      <c r="I283" t="s">
        <v>45</v>
      </c>
      <c r="J283" t="s">
        <v>41</v>
      </c>
      <c r="K283" t="s">
        <v>33</v>
      </c>
      <c r="L283">
        <v>0</v>
      </c>
      <c r="M283">
        <v>0</v>
      </c>
    </row>
    <row r="284" spans="1:20" x14ac:dyDescent="0.35">
      <c r="A284">
        <v>1384439</v>
      </c>
      <c r="B284" t="s">
        <v>22</v>
      </c>
      <c r="C284" s="1">
        <v>45249</v>
      </c>
      <c r="D284" t="s">
        <v>23</v>
      </c>
      <c r="E284">
        <v>1</v>
      </c>
      <c r="F284">
        <v>46.2</v>
      </c>
      <c r="G284" t="s">
        <v>24</v>
      </c>
      <c r="H284" t="s">
        <v>25</v>
      </c>
      <c r="I284" t="s">
        <v>45</v>
      </c>
      <c r="J284" t="s">
        <v>41</v>
      </c>
      <c r="K284" t="s">
        <v>33</v>
      </c>
      <c r="L284">
        <v>1</v>
      </c>
      <c r="M284">
        <v>0</v>
      </c>
    </row>
    <row r="285" spans="1:20" x14ac:dyDescent="0.35">
      <c r="A285">
        <v>1384439</v>
      </c>
      <c r="B285" t="s">
        <v>22</v>
      </c>
      <c r="C285" s="1">
        <v>45249</v>
      </c>
      <c r="D285" t="s">
        <v>23</v>
      </c>
      <c r="E285">
        <v>1</v>
      </c>
      <c r="F285">
        <v>46.3</v>
      </c>
      <c r="G285" t="s">
        <v>24</v>
      </c>
      <c r="H285" t="s">
        <v>25</v>
      </c>
      <c r="I285" t="s">
        <v>41</v>
      </c>
      <c r="J285" t="s">
        <v>45</v>
      </c>
      <c r="K285" t="s">
        <v>33</v>
      </c>
      <c r="L285">
        <v>1</v>
      </c>
      <c r="M285">
        <v>0</v>
      </c>
    </row>
    <row r="286" spans="1:20" x14ac:dyDescent="0.35">
      <c r="A286">
        <v>1384439</v>
      </c>
      <c r="B286" t="s">
        <v>22</v>
      </c>
      <c r="C286" s="1">
        <v>45249</v>
      </c>
      <c r="D286" t="s">
        <v>23</v>
      </c>
      <c r="E286">
        <v>1</v>
      </c>
      <c r="F286">
        <v>46.4</v>
      </c>
      <c r="G286" t="s">
        <v>24</v>
      </c>
      <c r="H286" t="s">
        <v>25</v>
      </c>
      <c r="I286" t="s">
        <v>45</v>
      </c>
      <c r="J286" t="s">
        <v>41</v>
      </c>
      <c r="K286" t="s">
        <v>33</v>
      </c>
      <c r="L286">
        <v>0</v>
      </c>
      <c r="M286">
        <v>0</v>
      </c>
    </row>
    <row r="287" spans="1:20" x14ac:dyDescent="0.35">
      <c r="A287">
        <v>1384439</v>
      </c>
      <c r="B287" t="s">
        <v>22</v>
      </c>
      <c r="C287" s="1">
        <v>45249</v>
      </c>
      <c r="D287" t="s">
        <v>23</v>
      </c>
      <c r="E287">
        <v>1</v>
      </c>
      <c r="F287">
        <v>46.5</v>
      </c>
      <c r="G287" t="s">
        <v>24</v>
      </c>
      <c r="H287" t="s">
        <v>25</v>
      </c>
      <c r="I287" t="s">
        <v>45</v>
      </c>
      <c r="J287" t="s">
        <v>41</v>
      </c>
      <c r="K287" t="s">
        <v>33</v>
      </c>
      <c r="L287">
        <v>0</v>
      </c>
      <c r="M287">
        <v>0</v>
      </c>
    </row>
    <row r="288" spans="1:20" x14ac:dyDescent="0.35">
      <c r="A288">
        <v>1384439</v>
      </c>
      <c r="B288" t="s">
        <v>22</v>
      </c>
      <c r="C288" s="1">
        <v>45249</v>
      </c>
      <c r="D288" t="s">
        <v>23</v>
      </c>
      <c r="E288">
        <v>1</v>
      </c>
      <c r="F288">
        <v>46.6</v>
      </c>
      <c r="G288" t="s">
        <v>24</v>
      </c>
      <c r="H288" t="s">
        <v>25</v>
      </c>
      <c r="I288" t="s">
        <v>45</v>
      </c>
      <c r="J288" t="s">
        <v>41</v>
      </c>
      <c r="K288" t="s">
        <v>33</v>
      </c>
      <c r="L288">
        <v>0</v>
      </c>
      <c r="M288">
        <v>0</v>
      </c>
    </row>
    <row r="289" spans="1:20" x14ac:dyDescent="0.35">
      <c r="A289">
        <v>1384439</v>
      </c>
      <c r="B289" t="s">
        <v>22</v>
      </c>
      <c r="C289" s="1">
        <v>45249</v>
      </c>
      <c r="D289" t="s">
        <v>23</v>
      </c>
      <c r="E289">
        <v>1</v>
      </c>
      <c r="F289">
        <v>47.1</v>
      </c>
      <c r="G289" t="s">
        <v>24</v>
      </c>
      <c r="H289" t="s">
        <v>25</v>
      </c>
      <c r="I289" t="s">
        <v>41</v>
      </c>
      <c r="J289" t="s">
        <v>45</v>
      </c>
      <c r="K289" t="s">
        <v>29</v>
      </c>
      <c r="L289">
        <v>0</v>
      </c>
      <c r="M289">
        <v>0</v>
      </c>
    </row>
    <row r="290" spans="1:20" x14ac:dyDescent="0.35">
      <c r="A290">
        <v>1384439</v>
      </c>
      <c r="B290" t="s">
        <v>22</v>
      </c>
      <c r="C290" s="1">
        <v>45249</v>
      </c>
      <c r="D290" t="s">
        <v>23</v>
      </c>
      <c r="E290">
        <v>1</v>
      </c>
      <c r="F290">
        <v>47.2</v>
      </c>
      <c r="G290" t="s">
        <v>24</v>
      </c>
      <c r="H290" t="s">
        <v>25</v>
      </c>
      <c r="I290" t="s">
        <v>41</v>
      </c>
      <c r="J290" t="s">
        <v>45</v>
      </c>
      <c r="K290" t="s">
        <v>29</v>
      </c>
      <c r="L290">
        <v>0</v>
      </c>
      <c r="M290">
        <v>1</v>
      </c>
      <c r="N290">
        <v>1</v>
      </c>
    </row>
    <row r="291" spans="1:20" x14ac:dyDescent="0.35">
      <c r="A291">
        <v>1384439</v>
      </c>
      <c r="B291" t="s">
        <v>22</v>
      </c>
      <c r="C291" s="1">
        <v>45249</v>
      </c>
      <c r="D291" t="s">
        <v>23</v>
      </c>
      <c r="E291">
        <v>1</v>
      </c>
      <c r="F291">
        <v>47.3</v>
      </c>
      <c r="G291" t="s">
        <v>24</v>
      </c>
      <c r="H291" t="s">
        <v>25</v>
      </c>
      <c r="I291" t="s">
        <v>41</v>
      </c>
      <c r="J291" t="s">
        <v>45</v>
      </c>
      <c r="K291" t="s">
        <v>29</v>
      </c>
      <c r="L291">
        <v>2</v>
      </c>
      <c r="M291">
        <v>0</v>
      </c>
    </row>
    <row r="292" spans="1:20" x14ac:dyDescent="0.35">
      <c r="A292">
        <v>1384439</v>
      </c>
      <c r="B292" t="s">
        <v>22</v>
      </c>
      <c r="C292" s="1">
        <v>45249</v>
      </c>
      <c r="D292" t="s">
        <v>23</v>
      </c>
      <c r="E292">
        <v>1</v>
      </c>
      <c r="F292">
        <v>47.4</v>
      </c>
      <c r="G292" t="s">
        <v>24</v>
      </c>
      <c r="H292" t="s">
        <v>25</v>
      </c>
      <c r="I292" t="s">
        <v>41</v>
      </c>
      <c r="J292" t="s">
        <v>45</v>
      </c>
      <c r="K292" t="s">
        <v>29</v>
      </c>
      <c r="L292">
        <v>0</v>
      </c>
      <c r="M292">
        <v>0</v>
      </c>
      <c r="S292" t="s">
        <v>30</v>
      </c>
      <c r="T292" t="s">
        <v>41</v>
      </c>
    </row>
    <row r="293" spans="1:20" x14ac:dyDescent="0.35">
      <c r="A293">
        <v>1384439</v>
      </c>
      <c r="B293" t="s">
        <v>22</v>
      </c>
      <c r="C293" s="1">
        <v>45249</v>
      </c>
      <c r="D293" t="s">
        <v>23</v>
      </c>
      <c r="E293">
        <v>1</v>
      </c>
      <c r="F293">
        <v>47.5</v>
      </c>
      <c r="G293" t="s">
        <v>24</v>
      </c>
      <c r="H293" t="s">
        <v>25</v>
      </c>
      <c r="I293" t="s">
        <v>46</v>
      </c>
      <c r="J293" t="s">
        <v>45</v>
      </c>
      <c r="K293" t="s">
        <v>29</v>
      </c>
      <c r="L293">
        <v>1</v>
      </c>
      <c r="M293">
        <v>0</v>
      </c>
    </row>
    <row r="294" spans="1:20" x14ac:dyDescent="0.35">
      <c r="A294">
        <v>1384439</v>
      </c>
      <c r="B294" t="s">
        <v>22</v>
      </c>
      <c r="C294" s="1">
        <v>45249</v>
      </c>
      <c r="D294" t="s">
        <v>23</v>
      </c>
      <c r="E294">
        <v>1</v>
      </c>
      <c r="F294">
        <v>47.6</v>
      </c>
      <c r="G294" t="s">
        <v>24</v>
      </c>
      <c r="H294" t="s">
        <v>25</v>
      </c>
      <c r="I294" t="s">
        <v>45</v>
      </c>
      <c r="J294" t="s">
        <v>46</v>
      </c>
      <c r="K294" t="s">
        <v>29</v>
      </c>
      <c r="L294">
        <v>0</v>
      </c>
      <c r="M294">
        <v>0</v>
      </c>
    </row>
    <row r="295" spans="1:20" x14ac:dyDescent="0.35">
      <c r="A295">
        <v>1384439</v>
      </c>
      <c r="B295" t="s">
        <v>22</v>
      </c>
      <c r="C295" s="1">
        <v>45249</v>
      </c>
      <c r="D295" t="s">
        <v>23</v>
      </c>
      <c r="E295">
        <v>1</v>
      </c>
      <c r="F295">
        <v>47.7</v>
      </c>
      <c r="G295" t="s">
        <v>24</v>
      </c>
      <c r="H295" t="s">
        <v>25</v>
      </c>
      <c r="I295" t="s">
        <v>45</v>
      </c>
      <c r="J295" t="s">
        <v>46</v>
      </c>
      <c r="K295" t="s">
        <v>29</v>
      </c>
      <c r="L295">
        <v>0</v>
      </c>
      <c r="M295">
        <v>0</v>
      </c>
    </row>
    <row r="296" spans="1:20" x14ac:dyDescent="0.35">
      <c r="A296">
        <v>1384439</v>
      </c>
      <c r="B296" t="s">
        <v>22</v>
      </c>
      <c r="C296" s="1">
        <v>45249</v>
      </c>
      <c r="D296" t="s">
        <v>23</v>
      </c>
      <c r="E296">
        <v>1</v>
      </c>
      <c r="F296">
        <v>48.1</v>
      </c>
      <c r="G296" t="s">
        <v>24</v>
      </c>
      <c r="H296" t="s">
        <v>25</v>
      </c>
      <c r="I296" t="s">
        <v>46</v>
      </c>
      <c r="J296" t="s">
        <v>45</v>
      </c>
      <c r="K296" t="s">
        <v>33</v>
      </c>
      <c r="L296">
        <v>0</v>
      </c>
      <c r="M296">
        <v>0</v>
      </c>
    </row>
    <row r="297" spans="1:20" x14ac:dyDescent="0.35">
      <c r="A297">
        <v>1384439</v>
      </c>
      <c r="B297" t="s">
        <v>22</v>
      </c>
      <c r="C297" s="1">
        <v>45249</v>
      </c>
      <c r="D297" t="s">
        <v>23</v>
      </c>
      <c r="E297">
        <v>1</v>
      </c>
      <c r="F297">
        <v>48.2</v>
      </c>
      <c r="G297" t="s">
        <v>24</v>
      </c>
      <c r="H297" t="s">
        <v>25</v>
      </c>
      <c r="I297" t="s">
        <v>46</v>
      </c>
      <c r="J297" t="s">
        <v>45</v>
      </c>
      <c r="K297" t="s">
        <v>33</v>
      </c>
      <c r="L297">
        <v>0</v>
      </c>
      <c r="M297">
        <v>1</v>
      </c>
      <c r="N297">
        <v>1</v>
      </c>
    </row>
    <row r="298" spans="1:20" x14ac:dyDescent="0.35">
      <c r="A298">
        <v>1384439</v>
      </c>
      <c r="B298" t="s">
        <v>22</v>
      </c>
      <c r="C298" s="1">
        <v>45249</v>
      </c>
      <c r="D298" t="s">
        <v>23</v>
      </c>
      <c r="E298">
        <v>1</v>
      </c>
      <c r="F298">
        <v>48.3</v>
      </c>
      <c r="G298" t="s">
        <v>24</v>
      </c>
      <c r="H298" t="s">
        <v>25</v>
      </c>
      <c r="I298" t="s">
        <v>46</v>
      </c>
      <c r="J298" t="s">
        <v>45</v>
      </c>
      <c r="K298" t="s">
        <v>33</v>
      </c>
      <c r="L298">
        <v>0</v>
      </c>
      <c r="M298">
        <v>0</v>
      </c>
    </row>
    <row r="299" spans="1:20" x14ac:dyDescent="0.35">
      <c r="A299">
        <v>1384439</v>
      </c>
      <c r="B299" t="s">
        <v>22</v>
      </c>
      <c r="C299" s="1">
        <v>45249</v>
      </c>
      <c r="D299" t="s">
        <v>23</v>
      </c>
      <c r="E299">
        <v>1</v>
      </c>
      <c r="F299">
        <v>48.4</v>
      </c>
      <c r="G299" t="s">
        <v>24</v>
      </c>
      <c r="H299" t="s">
        <v>25</v>
      </c>
      <c r="I299" t="s">
        <v>46</v>
      </c>
      <c r="J299" t="s">
        <v>45</v>
      </c>
      <c r="K299" t="s">
        <v>33</v>
      </c>
      <c r="L299">
        <v>1</v>
      </c>
      <c r="M299">
        <v>0</v>
      </c>
    </row>
    <row r="300" spans="1:20" x14ac:dyDescent="0.35">
      <c r="A300">
        <v>1384439</v>
      </c>
      <c r="B300" t="s">
        <v>22</v>
      </c>
      <c r="C300" s="1">
        <v>45249</v>
      </c>
      <c r="D300" t="s">
        <v>23</v>
      </c>
      <c r="E300">
        <v>1</v>
      </c>
      <c r="F300">
        <v>48.5</v>
      </c>
      <c r="G300" t="s">
        <v>24</v>
      </c>
      <c r="H300" t="s">
        <v>25</v>
      </c>
      <c r="I300" t="s">
        <v>45</v>
      </c>
      <c r="J300" t="s">
        <v>46</v>
      </c>
      <c r="K300" t="s">
        <v>33</v>
      </c>
      <c r="L300">
        <v>1</v>
      </c>
      <c r="M300">
        <v>0</v>
      </c>
    </row>
    <row r="301" spans="1:20" x14ac:dyDescent="0.35">
      <c r="A301">
        <v>1384439</v>
      </c>
      <c r="B301" t="s">
        <v>22</v>
      </c>
      <c r="C301" s="1">
        <v>45249</v>
      </c>
      <c r="D301" t="s">
        <v>23</v>
      </c>
      <c r="E301">
        <v>1</v>
      </c>
      <c r="F301">
        <v>48.6</v>
      </c>
      <c r="G301" t="s">
        <v>24</v>
      </c>
      <c r="H301" t="s">
        <v>25</v>
      </c>
      <c r="I301" t="s">
        <v>46</v>
      </c>
      <c r="J301" t="s">
        <v>45</v>
      </c>
      <c r="K301" t="s">
        <v>33</v>
      </c>
      <c r="L301">
        <v>1</v>
      </c>
      <c r="M301">
        <v>0</v>
      </c>
    </row>
    <row r="302" spans="1:20" x14ac:dyDescent="0.35">
      <c r="A302">
        <v>1384439</v>
      </c>
      <c r="B302" t="s">
        <v>22</v>
      </c>
      <c r="C302" s="1">
        <v>45249</v>
      </c>
      <c r="D302" t="s">
        <v>23</v>
      </c>
      <c r="E302">
        <v>1</v>
      </c>
      <c r="F302">
        <v>48.7</v>
      </c>
      <c r="G302" t="s">
        <v>24</v>
      </c>
      <c r="H302" t="s">
        <v>25</v>
      </c>
      <c r="I302" t="s">
        <v>45</v>
      </c>
      <c r="J302" t="s">
        <v>46</v>
      </c>
      <c r="K302" t="s">
        <v>33</v>
      </c>
      <c r="L302">
        <v>1</v>
      </c>
      <c r="M302">
        <v>0</v>
      </c>
    </row>
    <row r="303" spans="1:20" x14ac:dyDescent="0.35">
      <c r="A303">
        <v>1384439</v>
      </c>
      <c r="B303" t="s">
        <v>22</v>
      </c>
      <c r="C303" s="1">
        <v>45249</v>
      </c>
      <c r="D303" t="s">
        <v>23</v>
      </c>
      <c r="E303">
        <v>1</v>
      </c>
      <c r="F303">
        <v>49.1</v>
      </c>
      <c r="G303" t="s">
        <v>24</v>
      </c>
      <c r="H303" t="s">
        <v>25</v>
      </c>
      <c r="I303" t="s">
        <v>45</v>
      </c>
      <c r="J303" t="s">
        <v>46</v>
      </c>
      <c r="K303" t="s">
        <v>29</v>
      </c>
      <c r="L303">
        <v>1</v>
      </c>
      <c r="M303">
        <v>0</v>
      </c>
    </row>
    <row r="304" spans="1:20" x14ac:dyDescent="0.35">
      <c r="A304">
        <v>1384439</v>
      </c>
      <c r="B304" t="s">
        <v>22</v>
      </c>
      <c r="C304" s="1">
        <v>45249</v>
      </c>
      <c r="D304" t="s">
        <v>23</v>
      </c>
      <c r="E304">
        <v>1</v>
      </c>
      <c r="F304">
        <v>49.2</v>
      </c>
      <c r="G304" t="s">
        <v>24</v>
      </c>
      <c r="H304" t="s">
        <v>25</v>
      </c>
      <c r="I304" t="s">
        <v>46</v>
      </c>
      <c r="J304" t="s">
        <v>45</v>
      </c>
      <c r="K304" t="s">
        <v>29</v>
      </c>
      <c r="L304">
        <v>4</v>
      </c>
      <c r="M304">
        <v>0</v>
      </c>
    </row>
    <row r="305" spans="1:20" x14ac:dyDescent="0.35">
      <c r="A305">
        <v>1384439</v>
      </c>
      <c r="B305" t="s">
        <v>22</v>
      </c>
      <c r="C305" s="1">
        <v>45249</v>
      </c>
      <c r="D305" t="s">
        <v>23</v>
      </c>
      <c r="E305">
        <v>1</v>
      </c>
      <c r="F305">
        <v>49.3</v>
      </c>
      <c r="G305" t="s">
        <v>24</v>
      </c>
      <c r="H305" t="s">
        <v>25</v>
      </c>
      <c r="I305" t="s">
        <v>46</v>
      </c>
      <c r="J305" t="s">
        <v>45</v>
      </c>
      <c r="K305" t="s">
        <v>29</v>
      </c>
      <c r="L305">
        <v>1</v>
      </c>
      <c r="M305">
        <v>0</v>
      </c>
    </row>
    <row r="306" spans="1:20" x14ac:dyDescent="0.35">
      <c r="A306">
        <v>1384439</v>
      </c>
      <c r="B306" t="s">
        <v>22</v>
      </c>
      <c r="C306" s="1">
        <v>45249</v>
      </c>
      <c r="D306" t="s">
        <v>23</v>
      </c>
      <c r="E306">
        <v>1</v>
      </c>
      <c r="F306">
        <v>49.4</v>
      </c>
      <c r="G306" t="s">
        <v>24</v>
      </c>
      <c r="H306" t="s">
        <v>25</v>
      </c>
      <c r="I306" t="s">
        <v>45</v>
      </c>
      <c r="J306" t="s">
        <v>46</v>
      </c>
      <c r="K306" t="s">
        <v>29</v>
      </c>
      <c r="L306">
        <v>0</v>
      </c>
      <c r="M306">
        <v>0</v>
      </c>
    </row>
    <row r="307" spans="1:20" x14ac:dyDescent="0.35">
      <c r="A307">
        <v>1384439</v>
      </c>
      <c r="B307" t="s">
        <v>22</v>
      </c>
      <c r="C307" s="1">
        <v>45249</v>
      </c>
      <c r="D307" t="s">
        <v>23</v>
      </c>
      <c r="E307">
        <v>1</v>
      </c>
      <c r="F307">
        <v>49.5</v>
      </c>
      <c r="G307" t="s">
        <v>24</v>
      </c>
      <c r="H307" t="s">
        <v>25</v>
      </c>
      <c r="I307" t="s">
        <v>45</v>
      </c>
      <c r="J307" t="s">
        <v>46</v>
      </c>
      <c r="K307" t="s">
        <v>29</v>
      </c>
      <c r="L307">
        <v>1</v>
      </c>
      <c r="M307">
        <v>0</v>
      </c>
    </row>
    <row r="308" spans="1:20" x14ac:dyDescent="0.35">
      <c r="A308">
        <v>1384439</v>
      </c>
      <c r="B308" t="s">
        <v>22</v>
      </c>
      <c r="C308" s="1">
        <v>45249</v>
      </c>
      <c r="D308" t="s">
        <v>23</v>
      </c>
      <c r="E308">
        <v>1</v>
      </c>
      <c r="F308">
        <v>49.6</v>
      </c>
      <c r="G308" t="s">
        <v>24</v>
      </c>
      <c r="H308" t="s">
        <v>25</v>
      </c>
      <c r="I308" t="s">
        <v>46</v>
      </c>
      <c r="J308" t="s">
        <v>45</v>
      </c>
      <c r="K308" t="s">
        <v>29</v>
      </c>
      <c r="L308">
        <v>1</v>
      </c>
      <c r="M308">
        <v>0</v>
      </c>
      <c r="S308" t="s">
        <v>47</v>
      </c>
      <c r="T308" t="s">
        <v>45</v>
      </c>
    </row>
    <row r="309" spans="1:20" x14ac:dyDescent="0.35">
      <c r="A309">
        <v>1384439</v>
      </c>
      <c r="B309" t="s">
        <v>22</v>
      </c>
      <c r="C309" s="1">
        <v>45249</v>
      </c>
      <c r="D309" t="s">
        <v>23</v>
      </c>
      <c r="E309">
        <v>2</v>
      </c>
      <c r="F309">
        <v>0.1</v>
      </c>
      <c r="G309" t="s">
        <v>25</v>
      </c>
      <c r="H309" t="s">
        <v>24</v>
      </c>
      <c r="I309" t="s">
        <v>48</v>
      </c>
      <c r="J309" t="s">
        <v>38</v>
      </c>
      <c r="K309" t="s">
        <v>43</v>
      </c>
      <c r="L309">
        <v>4</v>
      </c>
      <c r="M309">
        <v>0</v>
      </c>
    </row>
    <row r="310" spans="1:20" x14ac:dyDescent="0.35">
      <c r="A310">
        <v>1384439</v>
      </c>
      <c r="B310" t="s">
        <v>22</v>
      </c>
      <c r="C310" s="1">
        <v>45249</v>
      </c>
      <c r="D310" t="s">
        <v>23</v>
      </c>
      <c r="E310">
        <v>2</v>
      </c>
      <c r="F310">
        <v>0.2</v>
      </c>
      <c r="G310" t="s">
        <v>25</v>
      </c>
      <c r="H310" t="s">
        <v>24</v>
      </c>
      <c r="I310" t="s">
        <v>48</v>
      </c>
      <c r="J310" t="s">
        <v>38</v>
      </c>
      <c r="K310" t="s">
        <v>43</v>
      </c>
      <c r="L310">
        <v>3</v>
      </c>
      <c r="M310">
        <v>0</v>
      </c>
    </row>
    <row r="311" spans="1:20" x14ac:dyDescent="0.35">
      <c r="A311">
        <v>1384439</v>
      </c>
      <c r="B311" t="s">
        <v>22</v>
      </c>
      <c r="C311" s="1">
        <v>45249</v>
      </c>
      <c r="D311" t="s">
        <v>23</v>
      </c>
      <c r="E311">
        <v>2</v>
      </c>
      <c r="F311">
        <v>0.3</v>
      </c>
      <c r="G311" t="s">
        <v>25</v>
      </c>
      <c r="H311" t="s">
        <v>24</v>
      </c>
      <c r="I311" t="s">
        <v>38</v>
      </c>
      <c r="J311" t="s">
        <v>48</v>
      </c>
      <c r="K311" t="s">
        <v>43</v>
      </c>
      <c r="L311">
        <v>0</v>
      </c>
      <c r="M311">
        <v>0</v>
      </c>
    </row>
    <row r="312" spans="1:20" x14ac:dyDescent="0.35">
      <c r="A312">
        <v>1384439</v>
      </c>
      <c r="B312" t="s">
        <v>22</v>
      </c>
      <c r="C312" s="1">
        <v>45249</v>
      </c>
      <c r="D312" t="s">
        <v>23</v>
      </c>
      <c r="E312">
        <v>2</v>
      </c>
      <c r="F312">
        <v>0.4</v>
      </c>
      <c r="G312" t="s">
        <v>25</v>
      </c>
      <c r="H312" t="s">
        <v>24</v>
      </c>
      <c r="I312" t="s">
        <v>38</v>
      </c>
      <c r="J312" t="s">
        <v>48</v>
      </c>
      <c r="K312" t="s">
        <v>43</v>
      </c>
      <c r="L312">
        <v>4</v>
      </c>
      <c r="M312">
        <v>0</v>
      </c>
    </row>
    <row r="313" spans="1:20" x14ac:dyDescent="0.35">
      <c r="A313">
        <v>1384439</v>
      </c>
      <c r="B313" t="s">
        <v>22</v>
      </c>
      <c r="C313" s="1">
        <v>45249</v>
      </c>
      <c r="D313" t="s">
        <v>23</v>
      </c>
      <c r="E313">
        <v>2</v>
      </c>
      <c r="F313">
        <v>0.5</v>
      </c>
      <c r="G313" t="s">
        <v>25</v>
      </c>
      <c r="H313" t="s">
        <v>24</v>
      </c>
      <c r="I313" t="s">
        <v>38</v>
      </c>
      <c r="J313" t="s">
        <v>48</v>
      </c>
      <c r="K313" t="s">
        <v>43</v>
      </c>
      <c r="L313">
        <v>0</v>
      </c>
      <c r="M313">
        <v>0</v>
      </c>
    </row>
    <row r="314" spans="1:20" x14ac:dyDescent="0.35">
      <c r="A314">
        <v>1384439</v>
      </c>
      <c r="B314" t="s">
        <v>22</v>
      </c>
      <c r="C314" s="1">
        <v>45249</v>
      </c>
      <c r="D314" t="s">
        <v>23</v>
      </c>
      <c r="E314">
        <v>2</v>
      </c>
      <c r="F314">
        <v>0.6</v>
      </c>
      <c r="G314" t="s">
        <v>25</v>
      </c>
      <c r="H314" t="s">
        <v>24</v>
      </c>
      <c r="I314" t="s">
        <v>38</v>
      </c>
      <c r="J314" t="s">
        <v>48</v>
      </c>
      <c r="K314" t="s">
        <v>43</v>
      </c>
      <c r="L314">
        <v>4</v>
      </c>
      <c r="M314">
        <v>0</v>
      </c>
    </row>
    <row r="315" spans="1:20" x14ac:dyDescent="0.35">
      <c r="A315">
        <v>1384439</v>
      </c>
      <c r="B315" t="s">
        <v>22</v>
      </c>
      <c r="C315" s="1">
        <v>45249</v>
      </c>
      <c r="D315" t="s">
        <v>23</v>
      </c>
      <c r="E315">
        <v>2</v>
      </c>
      <c r="F315">
        <v>1.1000000000000001</v>
      </c>
      <c r="G315" t="s">
        <v>25</v>
      </c>
      <c r="H315" t="s">
        <v>24</v>
      </c>
      <c r="I315" t="s">
        <v>48</v>
      </c>
      <c r="J315" t="s">
        <v>38</v>
      </c>
      <c r="K315" t="s">
        <v>42</v>
      </c>
      <c r="L315">
        <v>0</v>
      </c>
      <c r="M315">
        <v>1</v>
      </c>
      <c r="N315">
        <v>1</v>
      </c>
    </row>
    <row r="316" spans="1:20" x14ac:dyDescent="0.35">
      <c r="A316">
        <v>1384439</v>
      </c>
      <c r="B316" t="s">
        <v>22</v>
      </c>
      <c r="C316" s="1">
        <v>45249</v>
      </c>
      <c r="D316" t="s">
        <v>23</v>
      </c>
      <c r="E316">
        <v>2</v>
      </c>
      <c r="F316">
        <v>1.2</v>
      </c>
      <c r="G316" t="s">
        <v>25</v>
      </c>
      <c r="H316" t="s">
        <v>24</v>
      </c>
      <c r="I316" t="s">
        <v>48</v>
      </c>
      <c r="J316" t="s">
        <v>38</v>
      </c>
      <c r="K316" t="s">
        <v>42</v>
      </c>
      <c r="L316">
        <v>0</v>
      </c>
      <c r="M316">
        <v>0</v>
      </c>
      <c r="S316" t="s">
        <v>30</v>
      </c>
      <c r="T316" t="s">
        <v>48</v>
      </c>
    </row>
    <row r="317" spans="1:20" x14ac:dyDescent="0.35">
      <c r="A317">
        <v>1384439</v>
      </c>
      <c r="B317" t="s">
        <v>22</v>
      </c>
      <c r="C317" s="1">
        <v>45249</v>
      </c>
      <c r="D317" t="s">
        <v>23</v>
      </c>
      <c r="E317">
        <v>2</v>
      </c>
      <c r="F317">
        <v>1.3</v>
      </c>
      <c r="G317" t="s">
        <v>25</v>
      </c>
      <c r="H317" t="s">
        <v>24</v>
      </c>
      <c r="I317" t="s">
        <v>37</v>
      </c>
      <c r="J317" t="s">
        <v>38</v>
      </c>
      <c r="K317" t="s">
        <v>42</v>
      </c>
      <c r="L317">
        <v>1</v>
      </c>
      <c r="M317">
        <v>0</v>
      </c>
    </row>
    <row r="318" spans="1:20" x14ac:dyDescent="0.35">
      <c r="A318">
        <v>1384439</v>
      </c>
      <c r="B318" t="s">
        <v>22</v>
      </c>
      <c r="C318" s="1">
        <v>45249</v>
      </c>
      <c r="D318" t="s">
        <v>23</v>
      </c>
      <c r="E318">
        <v>2</v>
      </c>
      <c r="F318">
        <v>1.4</v>
      </c>
      <c r="G318" t="s">
        <v>25</v>
      </c>
      <c r="H318" t="s">
        <v>24</v>
      </c>
      <c r="I318" t="s">
        <v>38</v>
      </c>
      <c r="J318" t="s">
        <v>37</v>
      </c>
      <c r="K318" t="s">
        <v>42</v>
      </c>
      <c r="L318">
        <v>0</v>
      </c>
      <c r="M318">
        <v>1</v>
      </c>
      <c r="P318">
        <v>1</v>
      </c>
    </row>
    <row r="319" spans="1:20" x14ac:dyDescent="0.35">
      <c r="A319">
        <v>1384439</v>
      </c>
      <c r="B319" t="s">
        <v>22</v>
      </c>
      <c r="C319" s="1">
        <v>45249</v>
      </c>
      <c r="D319" t="s">
        <v>23</v>
      </c>
      <c r="E319">
        <v>2</v>
      </c>
      <c r="F319">
        <v>1.5</v>
      </c>
      <c r="G319" t="s">
        <v>25</v>
      </c>
      <c r="H319" t="s">
        <v>24</v>
      </c>
      <c r="I319" t="s">
        <v>37</v>
      </c>
      <c r="J319" t="s">
        <v>38</v>
      </c>
      <c r="K319" t="s">
        <v>42</v>
      </c>
      <c r="L319">
        <v>0</v>
      </c>
      <c r="M319">
        <v>5</v>
      </c>
      <c r="N319">
        <v>5</v>
      </c>
    </row>
    <row r="320" spans="1:20" x14ac:dyDescent="0.35">
      <c r="A320">
        <v>1384439</v>
      </c>
      <c r="B320" t="s">
        <v>22</v>
      </c>
      <c r="C320" s="1">
        <v>45249</v>
      </c>
      <c r="D320" t="s">
        <v>23</v>
      </c>
      <c r="E320">
        <v>2</v>
      </c>
      <c r="F320">
        <v>1.6</v>
      </c>
      <c r="G320" t="s">
        <v>25</v>
      </c>
      <c r="H320" t="s">
        <v>24</v>
      </c>
      <c r="I320" t="s">
        <v>37</v>
      </c>
      <c r="J320" t="s">
        <v>38</v>
      </c>
      <c r="K320" t="s">
        <v>42</v>
      </c>
      <c r="L320">
        <v>4</v>
      </c>
      <c r="M320">
        <v>0</v>
      </c>
    </row>
    <row r="321" spans="1:17" x14ac:dyDescent="0.35">
      <c r="A321">
        <v>1384439</v>
      </c>
      <c r="B321" t="s">
        <v>22</v>
      </c>
      <c r="C321" s="1">
        <v>45249</v>
      </c>
      <c r="D321" t="s">
        <v>23</v>
      </c>
      <c r="E321">
        <v>2</v>
      </c>
      <c r="F321">
        <v>1.7</v>
      </c>
      <c r="G321" t="s">
        <v>25</v>
      </c>
      <c r="H321" t="s">
        <v>24</v>
      </c>
      <c r="I321" t="s">
        <v>37</v>
      </c>
      <c r="J321" t="s">
        <v>38</v>
      </c>
      <c r="K321" t="s">
        <v>42</v>
      </c>
      <c r="L321">
        <v>0</v>
      </c>
      <c r="M321">
        <v>1</v>
      </c>
      <c r="Q321">
        <v>1</v>
      </c>
    </row>
    <row r="322" spans="1:17" x14ac:dyDescent="0.35">
      <c r="A322">
        <v>1384439</v>
      </c>
      <c r="B322" t="s">
        <v>22</v>
      </c>
      <c r="C322" s="1">
        <v>45249</v>
      </c>
      <c r="D322" t="s">
        <v>23</v>
      </c>
      <c r="E322">
        <v>2</v>
      </c>
      <c r="F322">
        <v>1.8</v>
      </c>
      <c r="G322" t="s">
        <v>25</v>
      </c>
      <c r="H322" t="s">
        <v>24</v>
      </c>
      <c r="I322" t="s">
        <v>38</v>
      </c>
      <c r="J322" t="s">
        <v>37</v>
      </c>
      <c r="K322" t="s">
        <v>42</v>
      </c>
      <c r="L322">
        <v>0</v>
      </c>
      <c r="M322">
        <v>0</v>
      </c>
    </row>
    <row r="323" spans="1:17" x14ac:dyDescent="0.35">
      <c r="A323">
        <v>1384439</v>
      </c>
      <c r="B323" t="s">
        <v>22</v>
      </c>
      <c r="C323" s="1">
        <v>45249</v>
      </c>
      <c r="D323" t="s">
        <v>23</v>
      </c>
      <c r="E323">
        <v>2</v>
      </c>
      <c r="F323">
        <v>2.1</v>
      </c>
      <c r="G323" t="s">
        <v>25</v>
      </c>
      <c r="H323" t="s">
        <v>24</v>
      </c>
      <c r="I323" t="s">
        <v>37</v>
      </c>
      <c r="J323" t="s">
        <v>38</v>
      </c>
      <c r="K323" t="s">
        <v>43</v>
      </c>
      <c r="L323">
        <v>0</v>
      </c>
      <c r="M323">
        <v>0</v>
      </c>
    </row>
    <row r="324" spans="1:17" x14ac:dyDescent="0.35">
      <c r="A324">
        <v>1384439</v>
      </c>
      <c r="B324" t="s">
        <v>22</v>
      </c>
      <c r="C324" s="1">
        <v>45249</v>
      </c>
      <c r="D324" t="s">
        <v>23</v>
      </c>
      <c r="E324">
        <v>2</v>
      </c>
      <c r="F324">
        <v>2.2000000000000002</v>
      </c>
      <c r="G324" t="s">
        <v>25</v>
      </c>
      <c r="H324" t="s">
        <v>24</v>
      </c>
      <c r="I324" t="s">
        <v>37</v>
      </c>
      <c r="J324" t="s">
        <v>38</v>
      </c>
      <c r="K324" t="s">
        <v>43</v>
      </c>
      <c r="L324">
        <v>0</v>
      </c>
      <c r="M324">
        <v>0</v>
      </c>
    </row>
    <row r="325" spans="1:17" x14ac:dyDescent="0.35">
      <c r="A325">
        <v>1384439</v>
      </c>
      <c r="B325" t="s">
        <v>22</v>
      </c>
      <c r="C325" s="1">
        <v>45249</v>
      </c>
      <c r="D325" t="s">
        <v>23</v>
      </c>
      <c r="E325">
        <v>2</v>
      </c>
      <c r="F325">
        <v>2.2999999999999998</v>
      </c>
      <c r="G325" t="s">
        <v>25</v>
      </c>
      <c r="H325" t="s">
        <v>24</v>
      </c>
      <c r="I325" t="s">
        <v>37</v>
      </c>
      <c r="J325" t="s">
        <v>38</v>
      </c>
      <c r="K325" t="s">
        <v>43</v>
      </c>
      <c r="L325">
        <v>1</v>
      </c>
      <c r="M325">
        <v>0</v>
      </c>
    </row>
    <row r="326" spans="1:17" x14ac:dyDescent="0.35">
      <c r="A326">
        <v>1384439</v>
      </c>
      <c r="B326" t="s">
        <v>22</v>
      </c>
      <c r="C326" s="1">
        <v>45249</v>
      </c>
      <c r="D326" t="s">
        <v>23</v>
      </c>
      <c r="E326">
        <v>2</v>
      </c>
      <c r="F326">
        <v>2.4</v>
      </c>
      <c r="G326" t="s">
        <v>25</v>
      </c>
      <c r="H326" t="s">
        <v>24</v>
      </c>
      <c r="I326" t="s">
        <v>38</v>
      </c>
      <c r="J326" t="s">
        <v>37</v>
      </c>
      <c r="K326" t="s">
        <v>43</v>
      </c>
      <c r="L326">
        <v>0</v>
      </c>
      <c r="M326">
        <v>0</v>
      </c>
    </row>
    <row r="327" spans="1:17" x14ac:dyDescent="0.35">
      <c r="A327">
        <v>1384439</v>
      </c>
      <c r="B327" t="s">
        <v>22</v>
      </c>
      <c r="C327" s="1">
        <v>45249</v>
      </c>
      <c r="D327" t="s">
        <v>23</v>
      </c>
      <c r="E327">
        <v>2</v>
      </c>
      <c r="F327">
        <v>2.5</v>
      </c>
      <c r="G327" t="s">
        <v>25</v>
      </c>
      <c r="H327" t="s">
        <v>24</v>
      </c>
      <c r="I327" t="s">
        <v>38</v>
      </c>
      <c r="J327" t="s">
        <v>37</v>
      </c>
      <c r="K327" t="s">
        <v>43</v>
      </c>
      <c r="L327">
        <v>0</v>
      </c>
      <c r="M327">
        <v>0</v>
      </c>
    </row>
    <row r="328" spans="1:17" x14ac:dyDescent="0.35">
      <c r="A328">
        <v>1384439</v>
      </c>
      <c r="B328" t="s">
        <v>22</v>
      </c>
      <c r="C328" s="1">
        <v>45249</v>
      </c>
      <c r="D328" t="s">
        <v>23</v>
      </c>
      <c r="E328">
        <v>2</v>
      </c>
      <c r="F328">
        <v>2.6</v>
      </c>
      <c r="G328" t="s">
        <v>25</v>
      </c>
      <c r="H328" t="s">
        <v>24</v>
      </c>
      <c r="I328" t="s">
        <v>38</v>
      </c>
      <c r="J328" t="s">
        <v>37</v>
      </c>
      <c r="K328" t="s">
        <v>43</v>
      </c>
      <c r="L328">
        <v>0</v>
      </c>
      <c r="M328">
        <v>0</v>
      </c>
    </row>
    <row r="329" spans="1:17" x14ac:dyDescent="0.35">
      <c r="A329">
        <v>1384439</v>
      </c>
      <c r="B329" t="s">
        <v>22</v>
      </c>
      <c r="C329" s="1">
        <v>45249</v>
      </c>
      <c r="D329" t="s">
        <v>23</v>
      </c>
      <c r="E329">
        <v>2</v>
      </c>
      <c r="F329">
        <v>3.1</v>
      </c>
      <c r="G329" t="s">
        <v>25</v>
      </c>
      <c r="H329" t="s">
        <v>24</v>
      </c>
      <c r="I329" t="s">
        <v>37</v>
      </c>
      <c r="J329" t="s">
        <v>38</v>
      </c>
      <c r="K329" t="s">
        <v>42</v>
      </c>
      <c r="L329">
        <v>0</v>
      </c>
      <c r="M329">
        <v>3</v>
      </c>
      <c r="N329">
        <v>3</v>
      </c>
    </row>
    <row r="330" spans="1:17" x14ac:dyDescent="0.35">
      <c r="A330">
        <v>1384439</v>
      </c>
      <c r="B330" t="s">
        <v>22</v>
      </c>
      <c r="C330" s="1">
        <v>45249</v>
      </c>
      <c r="D330" t="s">
        <v>23</v>
      </c>
      <c r="E330">
        <v>2</v>
      </c>
      <c r="F330">
        <v>3.2</v>
      </c>
      <c r="G330" t="s">
        <v>25</v>
      </c>
      <c r="H330" t="s">
        <v>24</v>
      </c>
      <c r="I330" t="s">
        <v>37</v>
      </c>
      <c r="J330" t="s">
        <v>38</v>
      </c>
      <c r="K330" t="s">
        <v>42</v>
      </c>
      <c r="L330">
        <v>0</v>
      </c>
      <c r="M330">
        <v>0</v>
      </c>
    </row>
    <row r="331" spans="1:17" x14ac:dyDescent="0.35">
      <c r="A331">
        <v>1384439</v>
      </c>
      <c r="B331" t="s">
        <v>22</v>
      </c>
      <c r="C331" s="1">
        <v>45249</v>
      </c>
      <c r="D331" t="s">
        <v>23</v>
      </c>
      <c r="E331">
        <v>2</v>
      </c>
      <c r="F331">
        <v>3.3</v>
      </c>
      <c r="G331" t="s">
        <v>25</v>
      </c>
      <c r="H331" t="s">
        <v>24</v>
      </c>
      <c r="I331" t="s">
        <v>37</v>
      </c>
      <c r="J331" t="s">
        <v>38</v>
      </c>
      <c r="K331" t="s">
        <v>42</v>
      </c>
      <c r="L331">
        <v>0</v>
      </c>
      <c r="M331">
        <v>0</v>
      </c>
    </row>
    <row r="332" spans="1:17" x14ac:dyDescent="0.35">
      <c r="A332">
        <v>1384439</v>
      </c>
      <c r="B332" t="s">
        <v>22</v>
      </c>
      <c r="C332" s="1">
        <v>45249</v>
      </c>
      <c r="D332" t="s">
        <v>23</v>
      </c>
      <c r="E332">
        <v>2</v>
      </c>
      <c r="F332">
        <v>3.4</v>
      </c>
      <c r="G332" t="s">
        <v>25</v>
      </c>
      <c r="H332" t="s">
        <v>24</v>
      </c>
      <c r="I332" t="s">
        <v>37</v>
      </c>
      <c r="J332" t="s">
        <v>38</v>
      </c>
      <c r="K332" t="s">
        <v>42</v>
      </c>
      <c r="L332">
        <v>6</v>
      </c>
      <c r="M332">
        <v>0</v>
      </c>
    </row>
    <row r="333" spans="1:17" x14ac:dyDescent="0.35">
      <c r="A333">
        <v>1384439</v>
      </c>
      <c r="B333" t="s">
        <v>22</v>
      </c>
      <c r="C333" s="1">
        <v>45249</v>
      </c>
      <c r="D333" t="s">
        <v>23</v>
      </c>
      <c r="E333">
        <v>2</v>
      </c>
      <c r="F333">
        <v>3.5</v>
      </c>
      <c r="G333" t="s">
        <v>25</v>
      </c>
      <c r="H333" t="s">
        <v>24</v>
      </c>
      <c r="I333" t="s">
        <v>37</v>
      </c>
      <c r="J333" t="s">
        <v>38</v>
      </c>
      <c r="K333" t="s">
        <v>42</v>
      </c>
      <c r="L333">
        <v>2</v>
      </c>
      <c r="M333">
        <v>0</v>
      </c>
    </row>
    <row r="334" spans="1:17" x14ac:dyDescent="0.35">
      <c r="A334">
        <v>1384439</v>
      </c>
      <c r="B334" t="s">
        <v>22</v>
      </c>
      <c r="C334" s="1">
        <v>45249</v>
      </c>
      <c r="D334" t="s">
        <v>23</v>
      </c>
      <c r="E334">
        <v>2</v>
      </c>
      <c r="F334">
        <v>3.6</v>
      </c>
      <c r="G334" t="s">
        <v>25</v>
      </c>
      <c r="H334" t="s">
        <v>24</v>
      </c>
      <c r="I334" t="s">
        <v>37</v>
      </c>
      <c r="J334" t="s">
        <v>38</v>
      </c>
      <c r="K334" t="s">
        <v>42</v>
      </c>
      <c r="L334">
        <v>0</v>
      </c>
      <c r="M334">
        <v>0</v>
      </c>
    </row>
    <row r="335" spans="1:17" x14ac:dyDescent="0.35">
      <c r="A335">
        <v>1384439</v>
      </c>
      <c r="B335" t="s">
        <v>22</v>
      </c>
      <c r="C335" s="1">
        <v>45249</v>
      </c>
      <c r="D335" t="s">
        <v>23</v>
      </c>
      <c r="E335">
        <v>2</v>
      </c>
      <c r="F335">
        <v>3.7</v>
      </c>
      <c r="G335" t="s">
        <v>25</v>
      </c>
      <c r="H335" t="s">
        <v>24</v>
      </c>
      <c r="I335" t="s">
        <v>37</v>
      </c>
      <c r="J335" t="s">
        <v>38</v>
      </c>
      <c r="K335" t="s">
        <v>42</v>
      </c>
      <c r="L335">
        <v>1</v>
      </c>
      <c r="M335">
        <v>0</v>
      </c>
    </row>
    <row r="336" spans="1:17" x14ac:dyDescent="0.35">
      <c r="A336">
        <v>1384439</v>
      </c>
      <c r="B336" t="s">
        <v>22</v>
      </c>
      <c r="C336" s="1">
        <v>45249</v>
      </c>
      <c r="D336" t="s">
        <v>23</v>
      </c>
      <c r="E336">
        <v>2</v>
      </c>
      <c r="F336">
        <v>4.0999999999999996</v>
      </c>
      <c r="G336" t="s">
        <v>25</v>
      </c>
      <c r="H336" t="s">
        <v>24</v>
      </c>
      <c r="I336" t="s">
        <v>37</v>
      </c>
      <c r="J336" t="s">
        <v>38</v>
      </c>
      <c r="K336" t="s">
        <v>43</v>
      </c>
      <c r="L336">
        <v>0</v>
      </c>
      <c r="M336">
        <v>0</v>
      </c>
    </row>
    <row r="337" spans="1:20" x14ac:dyDescent="0.35">
      <c r="A337">
        <v>1384439</v>
      </c>
      <c r="B337" t="s">
        <v>22</v>
      </c>
      <c r="C337" s="1">
        <v>45249</v>
      </c>
      <c r="D337" t="s">
        <v>23</v>
      </c>
      <c r="E337">
        <v>2</v>
      </c>
      <c r="F337">
        <v>4.2</v>
      </c>
      <c r="G337" t="s">
        <v>25</v>
      </c>
      <c r="H337" t="s">
        <v>24</v>
      </c>
      <c r="I337" t="s">
        <v>37</v>
      </c>
      <c r="J337" t="s">
        <v>38</v>
      </c>
      <c r="K337" t="s">
        <v>43</v>
      </c>
      <c r="L337">
        <v>0</v>
      </c>
      <c r="M337">
        <v>0</v>
      </c>
    </row>
    <row r="338" spans="1:20" x14ac:dyDescent="0.35">
      <c r="A338">
        <v>1384439</v>
      </c>
      <c r="B338" t="s">
        <v>22</v>
      </c>
      <c r="C338" s="1">
        <v>45249</v>
      </c>
      <c r="D338" t="s">
        <v>23</v>
      </c>
      <c r="E338">
        <v>2</v>
      </c>
      <c r="F338">
        <v>4.3</v>
      </c>
      <c r="G338" t="s">
        <v>25</v>
      </c>
      <c r="H338" t="s">
        <v>24</v>
      </c>
      <c r="I338" t="s">
        <v>37</v>
      </c>
      <c r="J338" t="s">
        <v>38</v>
      </c>
      <c r="K338" t="s">
        <v>43</v>
      </c>
      <c r="L338">
        <v>0</v>
      </c>
      <c r="M338">
        <v>0</v>
      </c>
      <c r="S338" t="s">
        <v>30</v>
      </c>
      <c r="T338" t="s">
        <v>37</v>
      </c>
    </row>
    <row r="339" spans="1:20" x14ac:dyDescent="0.35">
      <c r="A339">
        <v>1384439</v>
      </c>
      <c r="B339" t="s">
        <v>22</v>
      </c>
      <c r="C339" s="1">
        <v>45249</v>
      </c>
      <c r="D339" t="s">
        <v>23</v>
      </c>
      <c r="E339">
        <v>2</v>
      </c>
      <c r="F339">
        <v>4.4000000000000004</v>
      </c>
      <c r="G339" t="s">
        <v>25</v>
      </c>
      <c r="H339" t="s">
        <v>24</v>
      </c>
      <c r="I339" t="s">
        <v>49</v>
      </c>
      <c r="J339" t="s">
        <v>38</v>
      </c>
      <c r="K339" t="s">
        <v>43</v>
      </c>
      <c r="L339">
        <v>0</v>
      </c>
      <c r="M339">
        <v>0</v>
      </c>
    </row>
    <row r="340" spans="1:20" x14ac:dyDescent="0.35">
      <c r="A340">
        <v>1384439</v>
      </c>
      <c r="B340" t="s">
        <v>22</v>
      </c>
      <c r="C340" s="1">
        <v>45249</v>
      </c>
      <c r="D340" t="s">
        <v>23</v>
      </c>
      <c r="E340">
        <v>2</v>
      </c>
      <c r="F340">
        <v>4.5</v>
      </c>
      <c r="G340" t="s">
        <v>25</v>
      </c>
      <c r="H340" t="s">
        <v>24</v>
      </c>
      <c r="I340" t="s">
        <v>49</v>
      </c>
      <c r="J340" t="s">
        <v>38</v>
      </c>
      <c r="K340" t="s">
        <v>43</v>
      </c>
      <c r="L340">
        <v>0</v>
      </c>
      <c r="M340">
        <v>0</v>
      </c>
    </row>
    <row r="341" spans="1:20" x14ac:dyDescent="0.35">
      <c r="A341">
        <v>1384439</v>
      </c>
      <c r="B341" t="s">
        <v>22</v>
      </c>
      <c r="C341" s="1">
        <v>45249</v>
      </c>
      <c r="D341" t="s">
        <v>23</v>
      </c>
      <c r="E341">
        <v>2</v>
      </c>
      <c r="F341">
        <v>4.5999999999999996</v>
      </c>
      <c r="G341" t="s">
        <v>25</v>
      </c>
      <c r="H341" t="s">
        <v>24</v>
      </c>
      <c r="I341" t="s">
        <v>49</v>
      </c>
      <c r="J341" t="s">
        <v>38</v>
      </c>
      <c r="K341" t="s">
        <v>43</v>
      </c>
      <c r="L341">
        <v>0</v>
      </c>
      <c r="M341">
        <v>0</v>
      </c>
    </row>
    <row r="342" spans="1:20" x14ac:dyDescent="0.35">
      <c r="A342">
        <v>1384439</v>
      </c>
      <c r="B342" t="s">
        <v>22</v>
      </c>
      <c r="C342" s="1">
        <v>45249</v>
      </c>
      <c r="D342" t="s">
        <v>23</v>
      </c>
      <c r="E342">
        <v>2</v>
      </c>
      <c r="F342">
        <v>5.0999999999999996</v>
      </c>
      <c r="G342" t="s">
        <v>25</v>
      </c>
      <c r="H342" t="s">
        <v>24</v>
      </c>
      <c r="I342" t="s">
        <v>38</v>
      </c>
      <c r="J342" t="s">
        <v>49</v>
      </c>
      <c r="K342" t="s">
        <v>42</v>
      </c>
      <c r="L342">
        <v>0</v>
      </c>
      <c r="M342">
        <v>0</v>
      </c>
    </row>
    <row r="343" spans="1:20" x14ac:dyDescent="0.35">
      <c r="A343">
        <v>1384439</v>
      </c>
      <c r="B343" t="s">
        <v>22</v>
      </c>
      <c r="C343" s="1">
        <v>45249</v>
      </c>
      <c r="D343" t="s">
        <v>23</v>
      </c>
      <c r="E343">
        <v>2</v>
      </c>
      <c r="F343">
        <v>5.2</v>
      </c>
      <c r="G343" t="s">
        <v>25</v>
      </c>
      <c r="H343" t="s">
        <v>24</v>
      </c>
      <c r="I343" t="s">
        <v>38</v>
      </c>
      <c r="J343" t="s">
        <v>49</v>
      </c>
      <c r="K343" t="s">
        <v>42</v>
      </c>
      <c r="L343">
        <v>0</v>
      </c>
      <c r="M343">
        <v>0</v>
      </c>
    </row>
    <row r="344" spans="1:20" x14ac:dyDescent="0.35">
      <c r="A344">
        <v>1384439</v>
      </c>
      <c r="B344" t="s">
        <v>22</v>
      </c>
      <c r="C344" s="1">
        <v>45249</v>
      </c>
      <c r="D344" t="s">
        <v>23</v>
      </c>
      <c r="E344">
        <v>2</v>
      </c>
      <c r="F344">
        <v>5.3</v>
      </c>
      <c r="G344" t="s">
        <v>25</v>
      </c>
      <c r="H344" t="s">
        <v>24</v>
      </c>
      <c r="I344" t="s">
        <v>38</v>
      </c>
      <c r="J344" t="s">
        <v>49</v>
      </c>
      <c r="K344" t="s">
        <v>42</v>
      </c>
      <c r="L344">
        <v>0</v>
      </c>
      <c r="M344">
        <v>0</v>
      </c>
    </row>
    <row r="345" spans="1:20" x14ac:dyDescent="0.35">
      <c r="A345">
        <v>1384439</v>
      </c>
      <c r="B345" t="s">
        <v>22</v>
      </c>
      <c r="C345" s="1">
        <v>45249</v>
      </c>
      <c r="D345" t="s">
        <v>23</v>
      </c>
      <c r="E345">
        <v>2</v>
      </c>
      <c r="F345">
        <v>5.4</v>
      </c>
      <c r="G345" t="s">
        <v>25</v>
      </c>
      <c r="H345" t="s">
        <v>24</v>
      </c>
      <c r="I345" t="s">
        <v>38</v>
      </c>
      <c r="J345" t="s">
        <v>49</v>
      </c>
      <c r="K345" t="s">
        <v>42</v>
      </c>
      <c r="L345">
        <v>1</v>
      </c>
      <c r="M345">
        <v>0</v>
      </c>
    </row>
    <row r="346" spans="1:20" x14ac:dyDescent="0.35">
      <c r="A346">
        <v>1384439</v>
      </c>
      <c r="B346" t="s">
        <v>22</v>
      </c>
      <c r="C346" s="1">
        <v>45249</v>
      </c>
      <c r="D346" t="s">
        <v>23</v>
      </c>
      <c r="E346">
        <v>2</v>
      </c>
      <c r="F346">
        <v>5.5</v>
      </c>
      <c r="G346" t="s">
        <v>25</v>
      </c>
      <c r="H346" t="s">
        <v>24</v>
      </c>
      <c r="I346" t="s">
        <v>49</v>
      </c>
      <c r="J346" t="s">
        <v>38</v>
      </c>
      <c r="K346" t="s">
        <v>42</v>
      </c>
      <c r="L346">
        <v>0</v>
      </c>
      <c r="M346">
        <v>0</v>
      </c>
    </row>
    <row r="347" spans="1:20" x14ac:dyDescent="0.35">
      <c r="A347">
        <v>1384439</v>
      </c>
      <c r="B347" t="s">
        <v>22</v>
      </c>
      <c r="C347" s="1">
        <v>45249</v>
      </c>
      <c r="D347" t="s">
        <v>23</v>
      </c>
      <c r="E347">
        <v>2</v>
      </c>
      <c r="F347">
        <v>5.6</v>
      </c>
      <c r="G347" t="s">
        <v>25</v>
      </c>
      <c r="H347" t="s">
        <v>24</v>
      </c>
      <c r="I347" t="s">
        <v>49</v>
      </c>
      <c r="J347" t="s">
        <v>38</v>
      </c>
      <c r="K347" t="s">
        <v>42</v>
      </c>
      <c r="L347">
        <v>0</v>
      </c>
      <c r="M347">
        <v>0</v>
      </c>
    </row>
    <row r="348" spans="1:20" x14ac:dyDescent="0.35">
      <c r="A348">
        <v>1384439</v>
      </c>
      <c r="B348" t="s">
        <v>22</v>
      </c>
      <c r="C348" s="1">
        <v>45249</v>
      </c>
      <c r="D348" t="s">
        <v>23</v>
      </c>
      <c r="E348">
        <v>2</v>
      </c>
      <c r="F348">
        <v>6.1</v>
      </c>
      <c r="G348" t="s">
        <v>25</v>
      </c>
      <c r="H348" t="s">
        <v>24</v>
      </c>
      <c r="I348" t="s">
        <v>38</v>
      </c>
      <c r="J348" t="s">
        <v>49</v>
      </c>
      <c r="K348" t="s">
        <v>43</v>
      </c>
      <c r="L348">
        <v>0</v>
      </c>
      <c r="M348">
        <v>0</v>
      </c>
    </row>
    <row r="349" spans="1:20" x14ac:dyDescent="0.35">
      <c r="A349">
        <v>1384439</v>
      </c>
      <c r="B349" t="s">
        <v>22</v>
      </c>
      <c r="C349" s="1">
        <v>45249</v>
      </c>
      <c r="D349" t="s">
        <v>23</v>
      </c>
      <c r="E349">
        <v>2</v>
      </c>
      <c r="F349">
        <v>6.2</v>
      </c>
      <c r="G349" t="s">
        <v>25</v>
      </c>
      <c r="H349" t="s">
        <v>24</v>
      </c>
      <c r="I349" t="s">
        <v>38</v>
      </c>
      <c r="J349" t="s">
        <v>49</v>
      </c>
      <c r="K349" t="s">
        <v>43</v>
      </c>
      <c r="L349">
        <v>1</v>
      </c>
      <c r="M349">
        <v>0</v>
      </c>
    </row>
    <row r="350" spans="1:20" x14ac:dyDescent="0.35">
      <c r="A350">
        <v>1384439</v>
      </c>
      <c r="B350" t="s">
        <v>22</v>
      </c>
      <c r="C350" s="1">
        <v>45249</v>
      </c>
      <c r="D350" t="s">
        <v>23</v>
      </c>
      <c r="E350">
        <v>2</v>
      </c>
      <c r="F350">
        <v>6.3</v>
      </c>
      <c r="G350" t="s">
        <v>25</v>
      </c>
      <c r="H350" t="s">
        <v>24</v>
      </c>
      <c r="I350" t="s">
        <v>49</v>
      </c>
      <c r="J350" t="s">
        <v>38</v>
      </c>
      <c r="K350" t="s">
        <v>43</v>
      </c>
      <c r="L350">
        <v>0</v>
      </c>
      <c r="M350">
        <v>0</v>
      </c>
    </row>
    <row r="351" spans="1:20" x14ac:dyDescent="0.35">
      <c r="A351">
        <v>1384439</v>
      </c>
      <c r="B351" t="s">
        <v>22</v>
      </c>
      <c r="C351" s="1">
        <v>45249</v>
      </c>
      <c r="D351" t="s">
        <v>23</v>
      </c>
      <c r="E351">
        <v>2</v>
      </c>
      <c r="F351">
        <v>6.4</v>
      </c>
      <c r="G351" t="s">
        <v>25</v>
      </c>
      <c r="H351" t="s">
        <v>24</v>
      </c>
      <c r="I351" t="s">
        <v>49</v>
      </c>
      <c r="J351" t="s">
        <v>38</v>
      </c>
      <c r="K351" t="s">
        <v>43</v>
      </c>
      <c r="L351">
        <v>4</v>
      </c>
      <c r="M351">
        <v>0</v>
      </c>
    </row>
    <row r="352" spans="1:20" x14ac:dyDescent="0.35">
      <c r="A352">
        <v>1384439</v>
      </c>
      <c r="B352" t="s">
        <v>22</v>
      </c>
      <c r="C352" s="1">
        <v>45249</v>
      </c>
      <c r="D352" t="s">
        <v>23</v>
      </c>
      <c r="E352">
        <v>2</v>
      </c>
      <c r="F352">
        <v>6.5</v>
      </c>
      <c r="G352" t="s">
        <v>25</v>
      </c>
      <c r="H352" t="s">
        <v>24</v>
      </c>
      <c r="I352" t="s">
        <v>49</v>
      </c>
      <c r="J352" t="s">
        <v>38</v>
      </c>
      <c r="K352" t="s">
        <v>43</v>
      </c>
      <c r="L352">
        <v>0</v>
      </c>
      <c r="M352">
        <v>0</v>
      </c>
    </row>
    <row r="353" spans="1:20" x14ac:dyDescent="0.35">
      <c r="A353">
        <v>1384439</v>
      </c>
      <c r="B353" t="s">
        <v>22</v>
      </c>
      <c r="C353" s="1">
        <v>45249</v>
      </c>
      <c r="D353" t="s">
        <v>23</v>
      </c>
      <c r="E353">
        <v>2</v>
      </c>
      <c r="F353">
        <v>6.6</v>
      </c>
      <c r="G353" t="s">
        <v>25</v>
      </c>
      <c r="H353" t="s">
        <v>24</v>
      </c>
      <c r="I353" t="s">
        <v>49</v>
      </c>
      <c r="J353" t="s">
        <v>38</v>
      </c>
      <c r="K353" t="s">
        <v>43</v>
      </c>
      <c r="L353">
        <v>0</v>
      </c>
      <c r="M353">
        <v>0</v>
      </c>
      <c r="S353" t="s">
        <v>44</v>
      </c>
      <c r="T353" t="s">
        <v>49</v>
      </c>
    </row>
    <row r="354" spans="1:20" x14ac:dyDescent="0.35">
      <c r="A354">
        <v>1384439</v>
      </c>
      <c r="B354" t="s">
        <v>22</v>
      </c>
      <c r="C354" s="1">
        <v>45249</v>
      </c>
      <c r="D354" t="s">
        <v>23</v>
      </c>
      <c r="E354">
        <v>2</v>
      </c>
      <c r="F354">
        <v>7.1</v>
      </c>
      <c r="G354" t="s">
        <v>25</v>
      </c>
      <c r="H354" t="s">
        <v>24</v>
      </c>
      <c r="I354" t="s">
        <v>38</v>
      </c>
      <c r="J354" t="s">
        <v>50</v>
      </c>
      <c r="K354" t="s">
        <v>42</v>
      </c>
      <c r="L354">
        <v>0</v>
      </c>
      <c r="M354">
        <v>0</v>
      </c>
    </row>
    <row r="355" spans="1:20" x14ac:dyDescent="0.35">
      <c r="A355">
        <v>1384439</v>
      </c>
      <c r="B355" t="s">
        <v>22</v>
      </c>
      <c r="C355" s="1">
        <v>45249</v>
      </c>
      <c r="D355" t="s">
        <v>23</v>
      </c>
      <c r="E355">
        <v>2</v>
      </c>
      <c r="F355">
        <v>7.2</v>
      </c>
      <c r="G355" t="s">
        <v>25</v>
      </c>
      <c r="H355" t="s">
        <v>24</v>
      </c>
      <c r="I355" t="s">
        <v>38</v>
      </c>
      <c r="J355" t="s">
        <v>50</v>
      </c>
      <c r="K355" t="s">
        <v>42</v>
      </c>
      <c r="L355">
        <v>0</v>
      </c>
      <c r="M355">
        <v>0</v>
      </c>
    </row>
    <row r="356" spans="1:20" x14ac:dyDescent="0.35">
      <c r="A356">
        <v>1384439</v>
      </c>
      <c r="B356" t="s">
        <v>22</v>
      </c>
      <c r="C356" s="1">
        <v>45249</v>
      </c>
      <c r="D356" t="s">
        <v>23</v>
      </c>
      <c r="E356">
        <v>2</v>
      </c>
      <c r="F356">
        <v>7.3</v>
      </c>
      <c r="G356" t="s">
        <v>25</v>
      </c>
      <c r="H356" t="s">
        <v>24</v>
      </c>
      <c r="I356" t="s">
        <v>38</v>
      </c>
      <c r="J356" t="s">
        <v>50</v>
      </c>
      <c r="K356" t="s">
        <v>42</v>
      </c>
      <c r="L356">
        <v>0</v>
      </c>
      <c r="M356">
        <v>0</v>
      </c>
    </row>
    <row r="357" spans="1:20" x14ac:dyDescent="0.35">
      <c r="A357">
        <v>1384439</v>
      </c>
      <c r="B357" t="s">
        <v>22</v>
      </c>
      <c r="C357" s="1">
        <v>45249</v>
      </c>
      <c r="D357" t="s">
        <v>23</v>
      </c>
      <c r="E357">
        <v>2</v>
      </c>
      <c r="F357">
        <v>7.4</v>
      </c>
      <c r="G357" t="s">
        <v>25</v>
      </c>
      <c r="H357" t="s">
        <v>24</v>
      </c>
      <c r="I357" t="s">
        <v>38</v>
      </c>
      <c r="J357" t="s">
        <v>50</v>
      </c>
      <c r="K357" t="s">
        <v>42</v>
      </c>
      <c r="L357">
        <v>0</v>
      </c>
      <c r="M357">
        <v>0</v>
      </c>
    </row>
    <row r="358" spans="1:20" x14ac:dyDescent="0.35">
      <c r="A358">
        <v>1384439</v>
      </c>
      <c r="B358" t="s">
        <v>22</v>
      </c>
      <c r="C358" s="1">
        <v>45249</v>
      </c>
      <c r="D358" t="s">
        <v>23</v>
      </c>
      <c r="E358">
        <v>2</v>
      </c>
      <c r="F358">
        <v>7.5</v>
      </c>
      <c r="G358" t="s">
        <v>25</v>
      </c>
      <c r="H358" t="s">
        <v>24</v>
      </c>
      <c r="I358" t="s">
        <v>38</v>
      </c>
      <c r="J358" t="s">
        <v>50</v>
      </c>
      <c r="K358" t="s">
        <v>42</v>
      </c>
      <c r="L358">
        <v>0</v>
      </c>
      <c r="M358">
        <v>0</v>
      </c>
    </row>
    <row r="359" spans="1:20" x14ac:dyDescent="0.35">
      <c r="A359">
        <v>1384439</v>
      </c>
      <c r="B359" t="s">
        <v>22</v>
      </c>
      <c r="C359" s="1">
        <v>45249</v>
      </c>
      <c r="D359" t="s">
        <v>23</v>
      </c>
      <c r="E359">
        <v>2</v>
      </c>
      <c r="F359">
        <v>7.6</v>
      </c>
      <c r="G359" t="s">
        <v>25</v>
      </c>
      <c r="H359" t="s">
        <v>24</v>
      </c>
      <c r="I359" t="s">
        <v>38</v>
      </c>
      <c r="J359" t="s">
        <v>50</v>
      </c>
      <c r="K359" t="s">
        <v>42</v>
      </c>
      <c r="L359">
        <v>0</v>
      </c>
      <c r="M359">
        <v>0</v>
      </c>
    </row>
    <row r="360" spans="1:20" x14ac:dyDescent="0.35">
      <c r="A360">
        <v>1384439</v>
      </c>
      <c r="B360" t="s">
        <v>22</v>
      </c>
      <c r="C360" s="1">
        <v>45249</v>
      </c>
      <c r="D360" t="s">
        <v>23</v>
      </c>
      <c r="E360">
        <v>2</v>
      </c>
      <c r="F360">
        <v>8.1</v>
      </c>
      <c r="G360" t="s">
        <v>25</v>
      </c>
      <c r="H360" t="s">
        <v>24</v>
      </c>
      <c r="I360" t="s">
        <v>50</v>
      </c>
      <c r="J360" t="s">
        <v>38</v>
      </c>
      <c r="K360" t="s">
        <v>43</v>
      </c>
      <c r="L360">
        <v>0</v>
      </c>
      <c r="M360">
        <v>0</v>
      </c>
    </row>
    <row r="361" spans="1:20" x14ac:dyDescent="0.35">
      <c r="A361">
        <v>1384439</v>
      </c>
      <c r="B361" t="s">
        <v>22</v>
      </c>
      <c r="C361" s="1">
        <v>45249</v>
      </c>
      <c r="D361" t="s">
        <v>23</v>
      </c>
      <c r="E361">
        <v>2</v>
      </c>
      <c r="F361">
        <v>8.1999999999999993</v>
      </c>
      <c r="G361" t="s">
        <v>25</v>
      </c>
      <c r="H361" t="s">
        <v>24</v>
      </c>
      <c r="I361" t="s">
        <v>50</v>
      </c>
      <c r="J361" t="s">
        <v>38</v>
      </c>
      <c r="K361" t="s">
        <v>43</v>
      </c>
      <c r="L361">
        <v>0</v>
      </c>
      <c r="M361">
        <v>0</v>
      </c>
    </row>
    <row r="362" spans="1:20" x14ac:dyDescent="0.35">
      <c r="A362">
        <v>1384439</v>
      </c>
      <c r="B362" t="s">
        <v>22</v>
      </c>
      <c r="C362" s="1">
        <v>45249</v>
      </c>
      <c r="D362" t="s">
        <v>23</v>
      </c>
      <c r="E362">
        <v>2</v>
      </c>
      <c r="F362">
        <v>8.3000000000000007</v>
      </c>
      <c r="G362" t="s">
        <v>25</v>
      </c>
      <c r="H362" t="s">
        <v>24</v>
      </c>
      <c r="I362" t="s">
        <v>50</v>
      </c>
      <c r="J362" t="s">
        <v>38</v>
      </c>
      <c r="K362" t="s">
        <v>43</v>
      </c>
      <c r="L362">
        <v>0</v>
      </c>
      <c r="M362">
        <v>0</v>
      </c>
    </row>
    <row r="363" spans="1:20" x14ac:dyDescent="0.35">
      <c r="A363">
        <v>1384439</v>
      </c>
      <c r="B363" t="s">
        <v>22</v>
      </c>
      <c r="C363" s="1">
        <v>45249</v>
      </c>
      <c r="D363" t="s">
        <v>23</v>
      </c>
      <c r="E363">
        <v>2</v>
      </c>
      <c r="F363">
        <v>8.4</v>
      </c>
      <c r="G363" t="s">
        <v>25</v>
      </c>
      <c r="H363" t="s">
        <v>24</v>
      </c>
      <c r="I363" t="s">
        <v>50</v>
      </c>
      <c r="J363" t="s">
        <v>38</v>
      </c>
      <c r="K363" t="s">
        <v>43</v>
      </c>
      <c r="L363">
        <v>0</v>
      </c>
      <c r="M363">
        <v>0</v>
      </c>
    </row>
    <row r="364" spans="1:20" x14ac:dyDescent="0.35">
      <c r="A364">
        <v>1384439</v>
      </c>
      <c r="B364" t="s">
        <v>22</v>
      </c>
      <c r="C364" s="1">
        <v>45249</v>
      </c>
      <c r="D364" t="s">
        <v>23</v>
      </c>
      <c r="E364">
        <v>2</v>
      </c>
      <c r="F364">
        <v>8.5</v>
      </c>
      <c r="G364" t="s">
        <v>25</v>
      </c>
      <c r="H364" t="s">
        <v>24</v>
      </c>
      <c r="I364" t="s">
        <v>50</v>
      </c>
      <c r="J364" t="s">
        <v>38</v>
      </c>
      <c r="K364" t="s">
        <v>43</v>
      </c>
      <c r="L364">
        <v>0</v>
      </c>
      <c r="M364">
        <v>4</v>
      </c>
      <c r="P364">
        <v>4</v>
      </c>
    </row>
    <row r="365" spans="1:20" x14ac:dyDescent="0.35">
      <c r="A365">
        <v>1384439</v>
      </c>
      <c r="B365" t="s">
        <v>22</v>
      </c>
      <c r="C365" s="1">
        <v>45249</v>
      </c>
      <c r="D365" t="s">
        <v>23</v>
      </c>
      <c r="E365">
        <v>2</v>
      </c>
      <c r="F365">
        <v>8.6</v>
      </c>
      <c r="G365" t="s">
        <v>25</v>
      </c>
      <c r="H365" t="s">
        <v>24</v>
      </c>
      <c r="I365" t="s">
        <v>50</v>
      </c>
      <c r="J365" t="s">
        <v>38</v>
      </c>
      <c r="K365" t="s">
        <v>43</v>
      </c>
      <c r="L365">
        <v>0</v>
      </c>
      <c r="M365">
        <v>0</v>
      </c>
    </row>
    <row r="366" spans="1:20" x14ac:dyDescent="0.35">
      <c r="A366">
        <v>1384439</v>
      </c>
      <c r="B366" t="s">
        <v>22</v>
      </c>
      <c r="C366" s="1">
        <v>45249</v>
      </c>
      <c r="D366" t="s">
        <v>23</v>
      </c>
      <c r="E366">
        <v>2</v>
      </c>
      <c r="F366">
        <v>9.1</v>
      </c>
      <c r="G366" t="s">
        <v>25</v>
      </c>
      <c r="H366" t="s">
        <v>24</v>
      </c>
      <c r="I366" t="s">
        <v>38</v>
      </c>
      <c r="J366" t="s">
        <v>50</v>
      </c>
      <c r="K366" t="s">
        <v>42</v>
      </c>
      <c r="L366">
        <v>0</v>
      </c>
      <c r="M366">
        <v>0</v>
      </c>
    </row>
    <row r="367" spans="1:20" x14ac:dyDescent="0.35">
      <c r="A367">
        <v>1384439</v>
      </c>
      <c r="B367" t="s">
        <v>22</v>
      </c>
      <c r="C367" s="1">
        <v>45249</v>
      </c>
      <c r="D367" t="s">
        <v>23</v>
      </c>
      <c r="E367">
        <v>2</v>
      </c>
      <c r="F367">
        <v>9.1999999999999993</v>
      </c>
      <c r="G367" t="s">
        <v>25</v>
      </c>
      <c r="H367" t="s">
        <v>24</v>
      </c>
      <c r="I367" t="s">
        <v>38</v>
      </c>
      <c r="J367" t="s">
        <v>50</v>
      </c>
      <c r="K367" t="s">
        <v>42</v>
      </c>
      <c r="L367">
        <v>0</v>
      </c>
      <c r="M367">
        <v>0</v>
      </c>
    </row>
    <row r="368" spans="1:20" x14ac:dyDescent="0.35">
      <c r="A368">
        <v>1384439</v>
      </c>
      <c r="B368" t="s">
        <v>22</v>
      </c>
      <c r="C368" s="1">
        <v>45249</v>
      </c>
      <c r="D368" t="s">
        <v>23</v>
      </c>
      <c r="E368">
        <v>2</v>
      </c>
      <c r="F368">
        <v>9.3000000000000007</v>
      </c>
      <c r="G368" t="s">
        <v>25</v>
      </c>
      <c r="H368" t="s">
        <v>24</v>
      </c>
      <c r="I368" t="s">
        <v>38</v>
      </c>
      <c r="J368" t="s">
        <v>50</v>
      </c>
      <c r="K368" t="s">
        <v>42</v>
      </c>
      <c r="L368">
        <v>4</v>
      </c>
      <c r="M368">
        <v>0</v>
      </c>
    </row>
    <row r="369" spans="1:14" x14ac:dyDescent="0.35">
      <c r="A369">
        <v>1384439</v>
      </c>
      <c r="B369" t="s">
        <v>22</v>
      </c>
      <c r="C369" s="1">
        <v>45249</v>
      </c>
      <c r="D369" t="s">
        <v>23</v>
      </c>
      <c r="E369">
        <v>2</v>
      </c>
      <c r="F369">
        <v>9.4</v>
      </c>
      <c r="G369" t="s">
        <v>25</v>
      </c>
      <c r="H369" t="s">
        <v>24</v>
      </c>
      <c r="I369" t="s">
        <v>38</v>
      </c>
      <c r="J369" t="s">
        <v>50</v>
      </c>
      <c r="K369" t="s">
        <v>42</v>
      </c>
      <c r="L369">
        <v>4</v>
      </c>
      <c r="M369">
        <v>0</v>
      </c>
    </row>
    <row r="370" spans="1:14" x14ac:dyDescent="0.35">
      <c r="A370">
        <v>1384439</v>
      </c>
      <c r="B370" t="s">
        <v>22</v>
      </c>
      <c r="C370" s="1">
        <v>45249</v>
      </c>
      <c r="D370" t="s">
        <v>23</v>
      </c>
      <c r="E370">
        <v>2</v>
      </c>
      <c r="F370">
        <v>9.5</v>
      </c>
      <c r="G370" t="s">
        <v>25</v>
      </c>
      <c r="H370" t="s">
        <v>24</v>
      </c>
      <c r="I370" t="s">
        <v>38</v>
      </c>
      <c r="J370" t="s">
        <v>50</v>
      </c>
      <c r="K370" t="s">
        <v>42</v>
      </c>
      <c r="L370">
        <v>1</v>
      </c>
      <c r="M370">
        <v>0</v>
      </c>
    </row>
    <row r="371" spans="1:14" x14ac:dyDescent="0.35">
      <c r="A371">
        <v>1384439</v>
      </c>
      <c r="B371" t="s">
        <v>22</v>
      </c>
      <c r="C371" s="1">
        <v>45249</v>
      </c>
      <c r="D371" t="s">
        <v>23</v>
      </c>
      <c r="E371">
        <v>2</v>
      </c>
      <c r="F371">
        <v>9.6</v>
      </c>
      <c r="G371" t="s">
        <v>25</v>
      </c>
      <c r="H371" t="s">
        <v>24</v>
      </c>
      <c r="I371" t="s">
        <v>50</v>
      </c>
      <c r="J371" t="s">
        <v>38</v>
      </c>
      <c r="K371" t="s">
        <v>42</v>
      </c>
      <c r="L371">
        <v>0</v>
      </c>
      <c r="M371">
        <v>0</v>
      </c>
    </row>
    <row r="372" spans="1:14" x14ac:dyDescent="0.35">
      <c r="A372">
        <v>1384439</v>
      </c>
      <c r="B372" t="s">
        <v>22</v>
      </c>
      <c r="C372" s="1">
        <v>45249</v>
      </c>
      <c r="D372" t="s">
        <v>23</v>
      </c>
      <c r="E372">
        <v>2</v>
      </c>
      <c r="F372">
        <v>10.1</v>
      </c>
      <c r="G372" t="s">
        <v>25</v>
      </c>
      <c r="H372" t="s">
        <v>24</v>
      </c>
      <c r="I372" t="s">
        <v>38</v>
      </c>
      <c r="J372" t="s">
        <v>50</v>
      </c>
      <c r="K372" t="s">
        <v>40</v>
      </c>
      <c r="L372">
        <v>0</v>
      </c>
      <c r="M372">
        <v>2</v>
      </c>
      <c r="N372">
        <v>2</v>
      </c>
    </row>
    <row r="373" spans="1:14" x14ac:dyDescent="0.35">
      <c r="A373">
        <v>1384439</v>
      </c>
      <c r="B373" t="s">
        <v>22</v>
      </c>
      <c r="C373" s="1">
        <v>45249</v>
      </c>
      <c r="D373" t="s">
        <v>23</v>
      </c>
      <c r="E373">
        <v>2</v>
      </c>
      <c r="F373">
        <v>10.199999999999999</v>
      </c>
      <c r="G373" t="s">
        <v>25</v>
      </c>
      <c r="H373" t="s">
        <v>24</v>
      </c>
      <c r="I373" t="s">
        <v>50</v>
      </c>
      <c r="J373" t="s">
        <v>38</v>
      </c>
      <c r="K373" t="s">
        <v>40</v>
      </c>
      <c r="L373">
        <v>0</v>
      </c>
      <c r="M373">
        <v>0</v>
      </c>
    </row>
    <row r="374" spans="1:14" x14ac:dyDescent="0.35">
      <c r="A374">
        <v>1384439</v>
      </c>
      <c r="B374" t="s">
        <v>22</v>
      </c>
      <c r="C374" s="1">
        <v>45249</v>
      </c>
      <c r="D374" t="s">
        <v>23</v>
      </c>
      <c r="E374">
        <v>2</v>
      </c>
      <c r="F374">
        <v>10.3</v>
      </c>
      <c r="G374" t="s">
        <v>25</v>
      </c>
      <c r="H374" t="s">
        <v>24</v>
      </c>
      <c r="I374" t="s">
        <v>50</v>
      </c>
      <c r="J374" t="s">
        <v>38</v>
      </c>
      <c r="K374" t="s">
        <v>40</v>
      </c>
      <c r="L374">
        <v>0</v>
      </c>
      <c r="M374">
        <v>0</v>
      </c>
    </row>
    <row r="375" spans="1:14" x14ac:dyDescent="0.35">
      <c r="A375">
        <v>1384439</v>
      </c>
      <c r="B375" t="s">
        <v>22</v>
      </c>
      <c r="C375" s="1">
        <v>45249</v>
      </c>
      <c r="D375" t="s">
        <v>23</v>
      </c>
      <c r="E375">
        <v>2</v>
      </c>
      <c r="F375">
        <v>10.4</v>
      </c>
      <c r="G375" t="s">
        <v>25</v>
      </c>
      <c r="H375" t="s">
        <v>24</v>
      </c>
      <c r="I375" t="s">
        <v>50</v>
      </c>
      <c r="J375" t="s">
        <v>38</v>
      </c>
      <c r="K375" t="s">
        <v>40</v>
      </c>
      <c r="L375">
        <v>1</v>
      </c>
      <c r="M375">
        <v>0</v>
      </c>
    </row>
    <row r="376" spans="1:14" x14ac:dyDescent="0.35">
      <c r="A376">
        <v>1384439</v>
      </c>
      <c r="B376" t="s">
        <v>22</v>
      </c>
      <c r="C376" s="1">
        <v>45249</v>
      </c>
      <c r="D376" t="s">
        <v>23</v>
      </c>
      <c r="E376">
        <v>2</v>
      </c>
      <c r="F376">
        <v>10.5</v>
      </c>
      <c r="G376" t="s">
        <v>25</v>
      </c>
      <c r="H376" t="s">
        <v>24</v>
      </c>
      <c r="I376" t="s">
        <v>38</v>
      </c>
      <c r="J376" t="s">
        <v>50</v>
      </c>
      <c r="K376" t="s">
        <v>40</v>
      </c>
      <c r="L376">
        <v>0</v>
      </c>
      <c r="M376">
        <v>0</v>
      </c>
    </row>
    <row r="377" spans="1:14" x14ac:dyDescent="0.35">
      <c r="A377">
        <v>1384439</v>
      </c>
      <c r="B377" t="s">
        <v>22</v>
      </c>
      <c r="C377" s="1">
        <v>45249</v>
      </c>
      <c r="D377" t="s">
        <v>23</v>
      </c>
      <c r="E377">
        <v>2</v>
      </c>
      <c r="F377">
        <v>10.6</v>
      </c>
      <c r="G377" t="s">
        <v>25</v>
      </c>
      <c r="H377" t="s">
        <v>24</v>
      </c>
      <c r="I377" t="s">
        <v>38</v>
      </c>
      <c r="J377" t="s">
        <v>50</v>
      </c>
      <c r="K377" t="s">
        <v>40</v>
      </c>
      <c r="L377">
        <v>2</v>
      </c>
      <c r="M377">
        <v>0</v>
      </c>
    </row>
    <row r="378" spans="1:14" x14ac:dyDescent="0.35">
      <c r="A378">
        <v>1384439</v>
      </c>
      <c r="B378" t="s">
        <v>22</v>
      </c>
      <c r="C378" s="1">
        <v>45249</v>
      </c>
      <c r="D378" t="s">
        <v>23</v>
      </c>
      <c r="E378">
        <v>2</v>
      </c>
      <c r="F378">
        <v>10.7</v>
      </c>
      <c r="G378" t="s">
        <v>25</v>
      </c>
      <c r="H378" t="s">
        <v>24</v>
      </c>
      <c r="I378" t="s">
        <v>38</v>
      </c>
      <c r="J378" t="s">
        <v>50</v>
      </c>
      <c r="K378" t="s">
        <v>40</v>
      </c>
      <c r="L378">
        <v>0</v>
      </c>
      <c r="M378">
        <v>0</v>
      </c>
    </row>
    <row r="379" spans="1:14" x14ac:dyDescent="0.35">
      <c r="A379">
        <v>1384439</v>
      </c>
      <c r="B379" t="s">
        <v>22</v>
      </c>
      <c r="C379" s="1">
        <v>45249</v>
      </c>
      <c r="D379" t="s">
        <v>23</v>
      </c>
      <c r="E379">
        <v>2</v>
      </c>
      <c r="F379">
        <v>11.1</v>
      </c>
      <c r="G379" t="s">
        <v>25</v>
      </c>
      <c r="H379" t="s">
        <v>24</v>
      </c>
      <c r="I379" t="s">
        <v>50</v>
      </c>
      <c r="J379" t="s">
        <v>38</v>
      </c>
      <c r="K379" t="s">
        <v>45</v>
      </c>
      <c r="L379">
        <v>0</v>
      </c>
      <c r="M379">
        <v>0</v>
      </c>
    </row>
    <row r="380" spans="1:14" x14ac:dyDescent="0.35">
      <c r="A380">
        <v>1384439</v>
      </c>
      <c r="B380" t="s">
        <v>22</v>
      </c>
      <c r="C380" s="1">
        <v>45249</v>
      </c>
      <c r="D380" t="s">
        <v>23</v>
      </c>
      <c r="E380">
        <v>2</v>
      </c>
      <c r="F380">
        <v>11.2</v>
      </c>
      <c r="G380" t="s">
        <v>25</v>
      </c>
      <c r="H380" t="s">
        <v>24</v>
      </c>
      <c r="I380" t="s">
        <v>50</v>
      </c>
      <c r="J380" t="s">
        <v>38</v>
      </c>
      <c r="K380" t="s">
        <v>45</v>
      </c>
      <c r="L380">
        <v>0</v>
      </c>
      <c r="M380">
        <v>0</v>
      </c>
    </row>
    <row r="381" spans="1:14" x14ac:dyDescent="0.35">
      <c r="A381">
        <v>1384439</v>
      </c>
      <c r="B381" t="s">
        <v>22</v>
      </c>
      <c r="C381" s="1">
        <v>45249</v>
      </c>
      <c r="D381" t="s">
        <v>23</v>
      </c>
      <c r="E381">
        <v>2</v>
      </c>
      <c r="F381">
        <v>11.3</v>
      </c>
      <c r="G381" t="s">
        <v>25</v>
      </c>
      <c r="H381" t="s">
        <v>24</v>
      </c>
      <c r="I381" t="s">
        <v>50</v>
      </c>
      <c r="J381" t="s">
        <v>38</v>
      </c>
      <c r="K381" t="s">
        <v>45</v>
      </c>
      <c r="L381">
        <v>1</v>
      </c>
      <c r="M381">
        <v>0</v>
      </c>
    </row>
    <row r="382" spans="1:14" x14ac:dyDescent="0.35">
      <c r="A382">
        <v>1384439</v>
      </c>
      <c r="B382" t="s">
        <v>22</v>
      </c>
      <c r="C382" s="1">
        <v>45249</v>
      </c>
      <c r="D382" t="s">
        <v>23</v>
      </c>
      <c r="E382">
        <v>2</v>
      </c>
      <c r="F382">
        <v>11.4</v>
      </c>
      <c r="G382" t="s">
        <v>25</v>
      </c>
      <c r="H382" t="s">
        <v>24</v>
      </c>
      <c r="I382" t="s">
        <v>38</v>
      </c>
      <c r="J382" t="s">
        <v>50</v>
      </c>
      <c r="K382" t="s">
        <v>45</v>
      </c>
      <c r="L382">
        <v>0</v>
      </c>
      <c r="M382">
        <v>0</v>
      </c>
    </row>
    <row r="383" spans="1:14" x14ac:dyDescent="0.35">
      <c r="A383">
        <v>1384439</v>
      </c>
      <c r="B383" t="s">
        <v>22</v>
      </c>
      <c r="C383" s="1">
        <v>45249</v>
      </c>
      <c r="D383" t="s">
        <v>23</v>
      </c>
      <c r="E383">
        <v>2</v>
      </c>
      <c r="F383">
        <v>11.5</v>
      </c>
      <c r="G383" t="s">
        <v>25</v>
      </c>
      <c r="H383" t="s">
        <v>24</v>
      </c>
      <c r="I383" t="s">
        <v>38</v>
      </c>
      <c r="J383" t="s">
        <v>50</v>
      </c>
      <c r="K383" t="s">
        <v>45</v>
      </c>
      <c r="L383">
        <v>1</v>
      </c>
      <c r="M383">
        <v>0</v>
      </c>
    </row>
    <row r="384" spans="1:14" x14ac:dyDescent="0.35">
      <c r="A384">
        <v>1384439</v>
      </c>
      <c r="B384" t="s">
        <v>22</v>
      </c>
      <c r="C384" s="1">
        <v>45249</v>
      </c>
      <c r="D384" t="s">
        <v>23</v>
      </c>
      <c r="E384">
        <v>2</v>
      </c>
      <c r="F384">
        <v>11.6</v>
      </c>
      <c r="G384" t="s">
        <v>25</v>
      </c>
      <c r="H384" t="s">
        <v>24</v>
      </c>
      <c r="I384" t="s">
        <v>50</v>
      </c>
      <c r="J384" t="s">
        <v>38</v>
      </c>
      <c r="K384" t="s">
        <v>45</v>
      </c>
      <c r="L384">
        <v>1</v>
      </c>
      <c r="M384">
        <v>0</v>
      </c>
    </row>
    <row r="385" spans="1:13" x14ac:dyDescent="0.35">
      <c r="A385">
        <v>1384439</v>
      </c>
      <c r="B385" t="s">
        <v>22</v>
      </c>
      <c r="C385" s="1">
        <v>45249</v>
      </c>
      <c r="D385" t="s">
        <v>23</v>
      </c>
      <c r="E385">
        <v>2</v>
      </c>
      <c r="F385">
        <v>12.1</v>
      </c>
      <c r="G385" t="s">
        <v>25</v>
      </c>
      <c r="H385" t="s">
        <v>24</v>
      </c>
      <c r="I385" t="s">
        <v>50</v>
      </c>
      <c r="J385" t="s">
        <v>38</v>
      </c>
      <c r="K385" t="s">
        <v>40</v>
      </c>
      <c r="L385">
        <v>0</v>
      </c>
      <c r="M385">
        <v>0</v>
      </c>
    </row>
    <row r="386" spans="1:13" x14ac:dyDescent="0.35">
      <c r="A386">
        <v>1384439</v>
      </c>
      <c r="B386" t="s">
        <v>22</v>
      </c>
      <c r="C386" s="1">
        <v>45249</v>
      </c>
      <c r="D386" t="s">
        <v>23</v>
      </c>
      <c r="E386">
        <v>2</v>
      </c>
      <c r="F386">
        <v>12.2</v>
      </c>
      <c r="G386" t="s">
        <v>25</v>
      </c>
      <c r="H386" t="s">
        <v>24</v>
      </c>
      <c r="I386" t="s">
        <v>50</v>
      </c>
      <c r="J386" t="s">
        <v>38</v>
      </c>
      <c r="K386" t="s">
        <v>40</v>
      </c>
      <c r="L386">
        <v>0</v>
      </c>
      <c r="M386">
        <v>0</v>
      </c>
    </row>
    <row r="387" spans="1:13" x14ac:dyDescent="0.35">
      <c r="A387">
        <v>1384439</v>
      </c>
      <c r="B387" t="s">
        <v>22</v>
      </c>
      <c r="C387" s="1">
        <v>45249</v>
      </c>
      <c r="D387" t="s">
        <v>23</v>
      </c>
      <c r="E387">
        <v>2</v>
      </c>
      <c r="F387">
        <v>12.3</v>
      </c>
      <c r="G387" t="s">
        <v>25</v>
      </c>
      <c r="H387" t="s">
        <v>24</v>
      </c>
      <c r="I387" t="s">
        <v>50</v>
      </c>
      <c r="J387" t="s">
        <v>38</v>
      </c>
      <c r="K387" t="s">
        <v>40</v>
      </c>
      <c r="L387">
        <v>0</v>
      </c>
      <c r="M387">
        <v>0</v>
      </c>
    </row>
    <row r="388" spans="1:13" x14ac:dyDescent="0.35">
      <c r="A388">
        <v>1384439</v>
      </c>
      <c r="B388" t="s">
        <v>22</v>
      </c>
      <c r="C388" s="1">
        <v>45249</v>
      </c>
      <c r="D388" t="s">
        <v>23</v>
      </c>
      <c r="E388">
        <v>2</v>
      </c>
      <c r="F388">
        <v>12.4</v>
      </c>
      <c r="G388" t="s">
        <v>25</v>
      </c>
      <c r="H388" t="s">
        <v>24</v>
      </c>
      <c r="I388" t="s">
        <v>50</v>
      </c>
      <c r="J388" t="s">
        <v>38</v>
      </c>
      <c r="K388" t="s">
        <v>40</v>
      </c>
      <c r="L388">
        <v>1</v>
      </c>
      <c r="M388">
        <v>0</v>
      </c>
    </row>
    <row r="389" spans="1:13" x14ac:dyDescent="0.35">
      <c r="A389">
        <v>1384439</v>
      </c>
      <c r="B389" t="s">
        <v>22</v>
      </c>
      <c r="C389" s="1">
        <v>45249</v>
      </c>
      <c r="D389" t="s">
        <v>23</v>
      </c>
      <c r="E389">
        <v>2</v>
      </c>
      <c r="F389">
        <v>12.5</v>
      </c>
      <c r="G389" t="s">
        <v>25</v>
      </c>
      <c r="H389" t="s">
        <v>24</v>
      </c>
      <c r="I389" t="s">
        <v>38</v>
      </c>
      <c r="J389" t="s">
        <v>50</v>
      </c>
      <c r="K389" t="s">
        <v>40</v>
      </c>
      <c r="L389">
        <v>1</v>
      </c>
      <c r="M389">
        <v>0</v>
      </c>
    </row>
    <row r="390" spans="1:13" x14ac:dyDescent="0.35">
      <c r="A390">
        <v>1384439</v>
      </c>
      <c r="B390" t="s">
        <v>22</v>
      </c>
      <c r="C390" s="1">
        <v>45249</v>
      </c>
      <c r="D390" t="s">
        <v>23</v>
      </c>
      <c r="E390">
        <v>2</v>
      </c>
      <c r="F390">
        <v>12.6</v>
      </c>
      <c r="G390" t="s">
        <v>25</v>
      </c>
      <c r="H390" t="s">
        <v>24</v>
      </c>
      <c r="I390" t="s">
        <v>50</v>
      </c>
      <c r="J390" t="s">
        <v>38</v>
      </c>
      <c r="K390" t="s">
        <v>40</v>
      </c>
      <c r="L390">
        <v>0</v>
      </c>
      <c r="M390">
        <v>0</v>
      </c>
    </row>
    <row r="391" spans="1:13" x14ac:dyDescent="0.35">
      <c r="A391">
        <v>1384439</v>
      </c>
      <c r="B391" t="s">
        <v>22</v>
      </c>
      <c r="C391" s="1">
        <v>45249</v>
      </c>
      <c r="D391" t="s">
        <v>23</v>
      </c>
      <c r="E391">
        <v>2</v>
      </c>
      <c r="F391">
        <v>13.1</v>
      </c>
      <c r="G391" t="s">
        <v>25</v>
      </c>
      <c r="H391" t="s">
        <v>24</v>
      </c>
      <c r="I391" t="s">
        <v>38</v>
      </c>
      <c r="J391" t="s">
        <v>50</v>
      </c>
      <c r="K391" t="s">
        <v>45</v>
      </c>
      <c r="L391">
        <v>1</v>
      </c>
      <c r="M391">
        <v>0</v>
      </c>
    </row>
    <row r="392" spans="1:13" x14ac:dyDescent="0.35">
      <c r="A392">
        <v>1384439</v>
      </c>
      <c r="B392" t="s">
        <v>22</v>
      </c>
      <c r="C392" s="1">
        <v>45249</v>
      </c>
      <c r="D392" t="s">
        <v>23</v>
      </c>
      <c r="E392">
        <v>2</v>
      </c>
      <c r="F392">
        <v>13.2</v>
      </c>
      <c r="G392" t="s">
        <v>25</v>
      </c>
      <c r="H392" t="s">
        <v>24</v>
      </c>
      <c r="I392" t="s">
        <v>50</v>
      </c>
      <c r="J392" t="s">
        <v>38</v>
      </c>
      <c r="K392" t="s">
        <v>45</v>
      </c>
      <c r="L392">
        <v>1</v>
      </c>
      <c r="M392">
        <v>0</v>
      </c>
    </row>
    <row r="393" spans="1:13" x14ac:dyDescent="0.35">
      <c r="A393">
        <v>1384439</v>
      </c>
      <c r="B393" t="s">
        <v>22</v>
      </c>
      <c r="C393" s="1">
        <v>45249</v>
      </c>
      <c r="D393" t="s">
        <v>23</v>
      </c>
      <c r="E393">
        <v>2</v>
      </c>
      <c r="F393">
        <v>13.3</v>
      </c>
      <c r="G393" t="s">
        <v>25</v>
      </c>
      <c r="H393" t="s">
        <v>24</v>
      </c>
      <c r="I393" t="s">
        <v>38</v>
      </c>
      <c r="J393" t="s">
        <v>50</v>
      </c>
      <c r="K393" t="s">
        <v>45</v>
      </c>
      <c r="L393">
        <v>0</v>
      </c>
      <c r="M393">
        <v>0</v>
      </c>
    </row>
    <row r="394" spans="1:13" x14ac:dyDescent="0.35">
      <c r="A394">
        <v>1384439</v>
      </c>
      <c r="B394" t="s">
        <v>22</v>
      </c>
      <c r="C394" s="1">
        <v>45249</v>
      </c>
      <c r="D394" t="s">
        <v>23</v>
      </c>
      <c r="E394">
        <v>2</v>
      </c>
      <c r="F394">
        <v>13.4</v>
      </c>
      <c r="G394" t="s">
        <v>25</v>
      </c>
      <c r="H394" t="s">
        <v>24</v>
      </c>
      <c r="I394" t="s">
        <v>38</v>
      </c>
      <c r="J394" t="s">
        <v>50</v>
      </c>
      <c r="K394" t="s">
        <v>45</v>
      </c>
      <c r="L394">
        <v>1</v>
      </c>
      <c r="M394">
        <v>0</v>
      </c>
    </row>
    <row r="395" spans="1:13" x14ac:dyDescent="0.35">
      <c r="A395">
        <v>1384439</v>
      </c>
      <c r="B395" t="s">
        <v>22</v>
      </c>
      <c r="C395" s="1">
        <v>45249</v>
      </c>
      <c r="D395" t="s">
        <v>23</v>
      </c>
      <c r="E395">
        <v>2</v>
      </c>
      <c r="F395">
        <v>13.5</v>
      </c>
      <c r="G395" t="s">
        <v>25</v>
      </c>
      <c r="H395" t="s">
        <v>24</v>
      </c>
      <c r="I395" t="s">
        <v>50</v>
      </c>
      <c r="J395" t="s">
        <v>38</v>
      </c>
      <c r="K395" t="s">
        <v>45</v>
      </c>
      <c r="L395">
        <v>0</v>
      </c>
      <c r="M395">
        <v>0</v>
      </c>
    </row>
    <row r="396" spans="1:13" x14ac:dyDescent="0.35">
      <c r="A396">
        <v>1384439</v>
      </c>
      <c r="B396" t="s">
        <v>22</v>
      </c>
      <c r="C396" s="1">
        <v>45249</v>
      </c>
      <c r="D396" t="s">
        <v>23</v>
      </c>
      <c r="E396">
        <v>2</v>
      </c>
      <c r="F396">
        <v>13.6</v>
      </c>
      <c r="G396" t="s">
        <v>25</v>
      </c>
      <c r="H396" t="s">
        <v>24</v>
      </c>
      <c r="I396" t="s">
        <v>50</v>
      </c>
      <c r="J396" t="s">
        <v>38</v>
      </c>
      <c r="K396" t="s">
        <v>45</v>
      </c>
      <c r="L396">
        <v>1</v>
      </c>
      <c r="M396">
        <v>0</v>
      </c>
    </row>
    <row r="397" spans="1:13" x14ac:dyDescent="0.35">
      <c r="A397">
        <v>1384439</v>
      </c>
      <c r="B397" t="s">
        <v>22</v>
      </c>
      <c r="C397" s="1">
        <v>45249</v>
      </c>
      <c r="D397" t="s">
        <v>23</v>
      </c>
      <c r="E397">
        <v>2</v>
      </c>
      <c r="F397">
        <v>14.1</v>
      </c>
      <c r="G397" t="s">
        <v>25</v>
      </c>
      <c r="H397" t="s">
        <v>24</v>
      </c>
      <c r="I397" t="s">
        <v>50</v>
      </c>
      <c r="J397" t="s">
        <v>38</v>
      </c>
      <c r="K397" t="s">
        <v>40</v>
      </c>
      <c r="L397">
        <v>1</v>
      </c>
      <c r="M397">
        <v>0</v>
      </c>
    </row>
    <row r="398" spans="1:13" x14ac:dyDescent="0.35">
      <c r="A398">
        <v>1384439</v>
      </c>
      <c r="B398" t="s">
        <v>22</v>
      </c>
      <c r="C398" s="1">
        <v>45249</v>
      </c>
      <c r="D398" t="s">
        <v>23</v>
      </c>
      <c r="E398">
        <v>2</v>
      </c>
      <c r="F398">
        <v>14.2</v>
      </c>
      <c r="G398" t="s">
        <v>25</v>
      </c>
      <c r="H398" t="s">
        <v>24</v>
      </c>
      <c r="I398" t="s">
        <v>38</v>
      </c>
      <c r="J398" t="s">
        <v>50</v>
      </c>
      <c r="K398" t="s">
        <v>40</v>
      </c>
      <c r="L398">
        <v>1</v>
      </c>
      <c r="M398">
        <v>0</v>
      </c>
    </row>
    <row r="399" spans="1:13" x14ac:dyDescent="0.35">
      <c r="A399">
        <v>1384439</v>
      </c>
      <c r="B399" t="s">
        <v>22</v>
      </c>
      <c r="C399" s="1">
        <v>45249</v>
      </c>
      <c r="D399" t="s">
        <v>23</v>
      </c>
      <c r="E399">
        <v>2</v>
      </c>
      <c r="F399">
        <v>14.3</v>
      </c>
      <c r="G399" t="s">
        <v>25</v>
      </c>
      <c r="H399" t="s">
        <v>24</v>
      </c>
      <c r="I399" t="s">
        <v>50</v>
      </c>
      <c r="J399" t="s">
        <v>38</v>
      </c>
      <c r="K399" t="s">
        <v>40</v>
      </c>
      <c r="L399">
        <v>0</v>
      </c>
      <c r="M399">
        <v>0</v>
      </c>
    </row>
    <row r="400" spans="1:13" x14ac:dyDescent="0.35">
      <c r="A400">
        <v>1384439</v>
      </c>
      <c r="B400" t="s">
        <v>22</v>
      </c>
      <c r="C400" s="1">
        <v>45249</v>
      </c>
      <c r="D400" t="s">
        <v>23</v>
      </c>
      <c r="E400">
        <v>2</v>
      </c>
      <c r="F400">
        <v>14.4</v>
      </c>
      <c r="G400" t="s">
        <v>25</v>
      </c>
      <c r="H400" t="s">
        <v>24</v>
      </c>
      <c r="I400" t="s">
        <v>50</v>
      </c>
      <c r="J400" t="s">
        <v>38</v>
      </c>
      <c r="K400" t="s">
        <v>40</v>
      </c>
      <c r="L400">
        <v>1</v>
      </c>
      <c r="M400">
        <v>0</v>
      </c>
    </row>
    <row r="401" spans="1:13" x14ac:dyDescent="0.35">
      <c r="A401">
        <v>1384439</v>
      </c>
      <c r="B401" t="s">
        <v>22</v>
      </c>
      <c r="C401" s="1">
        <v>45249</v>
      </c>
      <c r="D401" t="s">
        <v>23</v>
      </c>
      <c r="E401">
        <v>2</v>
      </c>
      <c r="F401">
        <v>14.5</v>
      </c>
      <c r="G401" t="s">
        <v>25</v>
      </c>
      <c r="H401" t="s">
        <v>24</v>
      </c>
      <c r="I401" t="s">
        <v>38</v>
      </c>
      <c r="J401" t="s">
        <v>50</v>
      </c>
      <c r="K401" t="s">
        <v>40</v>
      </c>
      <c r="L401">
        <v>0</v>
      </c>
      <c r="M401">
        <v>0</v>
      </c>
    </row>
    <row r="402" spans="1:13" x14ac:dyDescent="0.35">
      <c r="A402">
        <v>1384439</v>
      </c>
      <c r="B402" t="s">
        <v>22</v>
      </c>
      <c r="C402" s="1">
        <v>45249</v>
      </c>
      <c r="D402" t="s">
        <v>23</v>
      </c>
      <c r="E402">
        <v>2</v>
      </c>
      <c r="F402">
        <v>14.6</v>
      </c>
      <c r="G402" t="s">
        <v>25</v>
      </c>
      <c r="H402" t="s">
        <v>24</v>
      </c>
      <c r="I402" t="s">
        <v>38</v>
      </c>
      <c r="J402" t="s">
        <v>50</v>
      </c>
      <c r="K402" t="s">
        <v>40</v>
      </c>
      <c r="L402">
        <v>1</v>
      </c>
      <c r="M402">
        <v>0</v>
      </c>
    </row>
    <row r="403" spans="1:13" x14ac:dyDescent="0.35">
      <c r="A403">
        <v>1384439</v>
      </c>
      <c r="B403" t="s">
        <v>22</v>
      </c>
      <c r="C403" s="1">
        <v>45249</v>
      </c>
      <c r="D403" t="s">
        <v>23</v>
      </c>
      <c r="E403">
        <v>2</v>
      </c>
      <c r="F403">
        <v>15.1</v>
      </c>
      <c r="G403" t="s">
        <v>25</v>
      </c>
      <c r="H403" t="s">
        <v>24</v>
      </c>
      <c r="I403" t="s">
        <v>38</v>
      </c>
      <c r="J403" t="s">
        <v>50</v>
      </c>
      <c r="K403" t="s">
        <v>45</v>
      </c>
      <c r="L403">
        <v>1</v>
      </c>
      <c r="M403">
        <v>0</v>
      </c>
    </row>
    <row r="404" spans="1:13" x14ac:dyDescent="0.35">
      <c r="A404">
        <v>1384439</v>
      </c>
      <c r="B404" t="s">
        <v>22</v>
      </c>
      <c r="C404" s="1">
        <v>45249</v>
      </c>
      <c r="D404" t="s">
        <v>23</v>
      </c>
      <c r="E404">
        <v>2</v>
      </c>
      <c r="F404">
        <v>15.2</v>
      </c>
      <c r="G404" t="s">
        <v>25</v>
      </c>
      <c r="H404" t="s">
        <v>24</v>
      </c>
      <c r="I404" t="s">
        <v>50</v>
      </c>
      <c r="J404" t="s">
        <v>38</v>
      </c>
      <c r="K404" t="s">
        <v>45</v>
      </c>
      <c r="L404">
        <v>0</v>
      </c>
      <c r="M404">
        <v>0</v>
      </c>
    </row>
    <row r="405" spans="1:13" x14ac:dyDescent="0.35">
      <c r="A405">
        <v>1384439</v>
      </c>
      <c r="B405" t="s">
        <v>22</v>
      </c>
      <c r="C405" s="1">
        <v>45249</v>
      </c>
      <c r="D405" t="s">
        <v>23</v>
      </c>
      <c r="E405">
        <v>2</v>
      </c>
      <c r="F405">
        <v>15.3</v>
      </c>
      <c r="G405" t="s">
        <v>25</v>
      </c>
      <c r="H405" t="s">
        <v>24</v>
      </c>
      <c r="I405" t="s">
        <v>50</v>
      </c>
      <c r="J405" t="s">
        <v>38</v>
      </c>
      <c r="K405" t="s">
        <v>45</v>
      </c>
      <c r="L405">
        <v>1</v>
      </c>
      <c r="M405">
        <v>0</v>
      </c>
    </row>
    <row r="406" spans="1:13" x14ac:dyDescent="0.35">
      <c r="A406">
        <v>1384439</v>
      </c>
      <c r="B406" t="s">
        <v>22</v>
      </c>
      <c r="C406" s="1">
        <v>45249</v>
      </c>
      <c r="D406" t="s">
        <v>23</v>
      </c>
      <c r="E406">
        <v>2</v>
      </c>
      <c r="F406">
        <v>15.4</v>
      </c>
      <c r="G406" t="s">
        <v>25</v>
      </c>
      <c r="H406" t="s">
        <v>24</v>
      </c>
      <c r="I406" t="s">
        <v>38</v>
      </c>
      <c r="J406" t="s">
        <v>50</v>
      </c>
      <c r="K406" t="s">
        <v>45</v>
      </c>
      <c r="L406">
        <v>0</v>
      </c>
      <c r="M406">
        <v>0</v>
      </c>
    </row>
    <row r="407" spans="1:13" x14ac:dyDescent="0.35">
      <c r="A407">
        <v>1384439</v>
      </c>
      <c r="B407" t="s">
        <v>22</v>
      </c>
      <c r="C407" s="1">
        <v>45249</v>
      </c>
      <c r="D407" t="s">
        <v>23</v>
      </c>
      <c r="E407">
        <v>2</v>
      </c>
      <c r="F407">
        <v>15.5</v>
      </c>
      <c r="G407" t="s">
        <v>25</v>
      </c>
      <c r="H407" t="s">
        <v>24</v>
      </c>
      <c r="I407" t="s">
        <v>38</v>
      </c>
      <c r="J407" t="s">
        <v>50</v>
      </c>
      <c r="K407" t="s">
        <v>45</v>
      </c>
      <c r="L407">
        <v>6</v>
      </c>
      <c r="M407">
        <v>0</v>
      </c>
    </row>
    <row r="408" spans="1:13" x14ac:dyDescent="0.35">
      <c r="A408">
        <v>1384439</v>
      </c>
      <c r="B408" t="s">
        <v>22</v>
      </c>
      <c r="C408" s="1">
        <v>45249</v>
      </c>
      <c r="D408" t="s">
        <v>23</v>
      </c>
      <c r="E408">
        <v>2</v>
      </c>
      <c r="F408">
        <v>15.6</v>
      </c>
      <c r="G408" t="s">
        <v>25</v>
      </c>
      <c r="H408" t="s">
        <v>24</v>
      </c>
      <c r="I408" t="s">
        <v>38</v>
      </c>
      <c r="J408" t="s">
        <v>50</v>
      </c>
      <c r="K408" t="s">
        <v>45</v>
      </c>
      <c r="L408">
        <v>1</v>
      </c>
      <c r="M408">
        <v>0</v>
      </c>
    </row>
    <row r="409" spans="1:13" x14ac:dyDescent="0.35">
      <c r="A409">
        <v>1384439</v>
      </c>
      <c r="B409" t="s">
        <v>22</v>
      </c>
      <c r="C409" s="1">
        <v>45249</v>
      </c>
      <c r="D409" t="s">
        <v>23</v>
      </c>
      <c r="E409">
        <v>2</v>
      </c>
      <c r="F409">
        <v>16.100000000000001</v>
      </c>
      <c r="G409" t="s">
        <v>25</v>
      </c>
      <c r="H409" t="s">
        <v>24</v>
      </c>
      <c r="I409" t="s">
        <v>38</v>
      </c>
      <c r="J409" t="s">
        <v>50</v>
      </c>
      <c r="K409" t="s">
        <v>46</v>
      </c>
      <c r="L409">
        <v>0</v>
      </c>
      <c r="M409">
        <v>0</v>
      </c>
    </row>
    <row r="410" spans="1:13" x14ac:dyDescent="0.35">
      <c r="A410">
        <v>1384439</v>
      </c>
      <c r="B410" t="s">
        <v>22</v>
      </c>
      <c r="C410" s="1">
        <v>45249</v>
      </c>
      <c r="D410" t="s">
        <v>23</v>
      </c>
      <c r="E410">
        <v>2</v>
      </c>
      <c r="F410">
        <v>16.2</v>
      </c>
      <c r="G410" t="s">
        <v>25</v>
      </c>
      <c r="H410" t="s">
        <v>24</v>
      </c>
      <c r="I410" t="s">
        <v>38</v>
      </c>
      <c r="J410" t="s">
        <v>50</v>
      </c>
      <c r="K410" t="s">
        <v>46</v>
      </c>
      <c r="L410">
        <v>0</v>
      </c>
      <c r="M410">
        <v>0</v>
      </c>
    </row>
    <row r="411" spans="1:13" x14ac:dyDescent="0.35">
      <c r="A411">
        <v>1384439</v>
      </c>
      <c r="B411" t="s">
        <v>22</v>
      </c>
      <c r="C411" s="1">
        <v>45249</v>
      </c>
      <c r="D411" t="s">
        <v>23</v>
      </c>
      <c r="E411">
        <v>2</v>
      </c>
      <c r="F411">
        <v>16.3</v>
      </c>
      <c r="G411" t="s">
        <v>25</v>
      </c>
      <c r="H411" t="s">
        <v>24</v>
      </c>
      <c r="I411" t="s">
        <v>38</v>
      </c>
      <c r="J411" t="s">
        <v>50</v>
      </c>
      <c r="K411" t="s">
        <v>46</v>
      </c>
      <c r="L411">
        <v>0</v>
      </c>
      <c r="M411">
        <v>0</v>
      </c>
    </row>
    <row r="412" spans="1:13" x14ac:dyDescent="0.35">
      <c r="A412">
        <v>1384439</v>
      </c>
      <c r="B412" t="s">
        <v>22</v>
      </c>
      <c r="C412" s="1">
        <v>45249</v>
      </c>
      <c r="D412" t="s">
        <v>23</v>
      </c>
      <c r="E412">
        <v>2</v>
      </c>
      <c r="F412">
        <v>16.399999999999999</v>
      </c>
      <c r="G412" t="s">
        <v>25</v>
      </c>
      <c r="H412" t="s">
        <v>24</v>
      </c>
      <c r="I412" t="s">
        <v>38</v>
      </c>
      <c r="J412" t="s">
        <v>50</v>
      </c>
      <c r="K412" t="s">
        <v>46</v>
      </c>
      <c r="L412">
        <v>4</v>
      </c>
      <c r="M412">
        <v>0</v>
      </c>
    </row>
    <row r="413" spans="1:13" x14ac:dyDescent="0.35">
      <c r="A413">
        <v>1384439</v>
      </c>
      <c r="B413" t="s">
        <v>22</v>
      </c>
      <c r="C413" s="1">
        <v>45249</v>
      </c>
      <c r="D413" t="s">
        <v>23</v>
      </c>
      <c r="E413">
        <v>2</v>
      </c>
      <c r="F413">
        <v>16.5</v>
      </c>
      <c r="G413" t="s">
        <v>25</v>
      </c>
      <c r="H413" t="s">
        <v>24</v>
      </c>
      <c r="I413" t="s">
        <v>38</v>
      </c>
      <c r="J413" t="s">
        <v>50</v>
      </c>
      <c r="K413" t="s">
        <v>46</v>
      </c>
      <c r="L413">
        <v>1</v>
      </c>
      <c r="M413">
        <v>0</v>
      </c>
    </row>
    <row r="414" spans="1:13" x14ac:dyDescent="0.35">
      <c r="A414">
        <v>1384439</v>
      </c>
      <c r="B414" t="s">
        <v>22</v>
      </c>
      <c r="C414" s="1">
        <v>45249</v>
      </c>
      <c r="D414" t="s">
        <v>23</v>
      </c>
      <c r="E414">
        <v>2</v>
      </c>
      <c r="F414">
        <v>16.600000000000001</v>
      </c>
      <c r="G414" t="s">
        <v>25</v>
      </c>
      <c r="H414" t="s">
        <v>24</v>
      </c>
      <c r="I414" t="s">
        <v>50</v>
      </c>
      <c r="J414" t="s">
        <v>38</v>
      </c>
      <c r="K414" t="s">
        <v>46</v>
      </c>
      <c r="L414">
        <v>1</v>
      </c>
      <c r="M414">
        <v>0</v>
      </c>
    </row>
    <row r="415" spans="1:13" x14ac:dyDescent="0.35">
      <c r="A415">
        <v>1384439</v>
      </c>
      <c r="B415" t="s">
        <v>22</v>
      </c>
      <c r="C415" s="1">
        <v>45249</v>
      </c>
      <c r="D415" t="s">
        <v>23</v>
      </c>
      <c r="E415">
        <v>2</v>
      </c>
      <c r="F415">
        <v>17.100000000000001</v>
      </c>
      <c r="G415" t="s">
        <v>25</v>
      </c>
      <c r="H415" t="s">
        <v>24</v>
      </c>
      <c r="I415" t="s">
        <v>50</v>
      </c>
      <c r="J415" t="s">
        <v>38</v>
      </c>
      <c r="K415" t="s">
        <v>45</v>
      </c>
      <c r="L415">
        <v>0</v>
      </c>
      <c r="M415">
        <v>0</v>
      </c>
    </row>
    <row r="416" spans="1:13" x14ac:dyDescent="0.35">
      <c r="A416">
        <v>1384439</v>
      </c>
      <c r="B416" t="s">
        <v>22</v>
      </c>
      <c r="C416" s="1">
        <v>45249</v>
      </c>
      <c r="D416" t="s">
        <v>23</v>
      </c>
      <c r="E416">
        <v>2</v>
      </c>
      <c r="F416">
        <v>17.2</v>
      </c>
      <c r="G416" t="s">
        <v>25</v>
      </c>
      <c r="H416" t="s">
        <v>24</v>
      </c>
      <c r="I416" t="s">
        <v>50</v>
      </c>
      <c r="J416" t="s">
        <v>38</v>
      </c>
      <c r="K416" t="s">
        <v>45</v>
      </c>
      <c r="L416">
        <v>0</v>
      </c>
      <c r="M416">
        <v>0</v>
      </c>
    </row>
    <row r="417" spans="1:13" x14ac:dyDescent="0.35">
      <c r="A417">
        <v>1384439</v>
      </c>
      <c r="B417" t="s">
        <v>22</v>
      </c>
      <c r="C417" s="1">
        <v>45249</v>
      </c>
      <c r="D417" t="s">
        <v>23</v>
      </c>
      <c r="E417">
        <v>2</v>
      </c>
      <c r="F417">
        <v>17.3</v>
      </c>
      <c r="G417" t="s">
        <v>25</v>
      </c>
      <c r="H417" t="s">
        <v>24</v>
      </c>
      <c r="I417" t="s">
        <v>50</v>
      </c>
      <c r="J417" t="s">
        <v>38</v>
      </c>
      <c r="K417" t="s">
        <v>45</v>
      </c>
      <c r="L417">
        <v>1</v>
      </c>
      <c r="M417">
        <v>0</v>
      </c>
    </row>
    <row r="418" spans="1:13" x14ac:dyDescent="0.35">
      <c r="A418">
        <v>1384439</v>
      </c>
      <c r="B418" t="s">
        <v>22</v>
      </c>
      <c r="C418" s="1">
        <v>45249</v>
      </c>
      <c r="D418" t="s">
        <v>23</v>
      </c>
      <c r="E418">
        <v>2</v>
      </c>
      <c r="F418">
        <v>17.399999999999999</v>
      </c>
      <c r="G418" t="s">
        <v>25</v>
      </c>
      <c r="H418" t="s">
        <v>24</v>
      </c>
      <c r="I418" t="s">
        <v>38</v>
      </c>
      <c r="J418" t="s">
        <v>50</v>
      </c>
      <c r="K418" t="s">
        <v>45</v>
      </c>
      <c r="L418">
        <v>0</v>
      </c>
      <c r="M418">
        <v>0</v>
      </c>
    </row>
    <row r="419" spans="1:13" x14ac:dyDescent="0.35">
      <c r="A419">
        <v>1384439</v>
      </c>
      <c r="B419" t="s">
        <v>22</v>
      </c>
      <c r="C419" s="1">
        <v>45249</v>
      </c>
      <c r="D419" t="s">
        <v>23</v>
      </c>
      <c r="E419">
        <v>2</v>
      </c>
      <c r="F419">
        <v>17.5</v>
      </c>
      <c r="G419" t="s">
        <v>25</v>
      </c>
      <c r="H419" t="s">
        <v>24</v>
      </c>
      <c r="I419" t="s">
        <v>38</v>
      </c>
      <c r="J419" t="s">
        <v>50</v>
      </c>
      <c r="K419" t="s">
        <v>45</v>
      </c>
      <c r="L419">
        <v>1</v>
      </c>
      <c r="M419">
        <v>0</v>
      </c>
    </row>
    <row r="420" spans="1:13" x14ac:dyDescent="0.35">
      <c r="A420">
        <v>1384439</v>
      </c>
      <c r="B420" t="s">
        <v>22</v>
      </c>
      <c r="C420" s="1">
        <v>45249</v>
      </c>
      <c r="D420" t="s">
        <v>23</v>
      </c>
      <c r="E420">
        <v>2</v>
      </c>
      <c r="F420">
        <v>17.600000000000001</v>
      </c>
      <c r="G420" t="s">
        <v>25</v>
      </c>
      <c r="H420" t="s">
        <v>24</v>
      </c>
      <c r="I420" t="s">
        <v>50</v>
      </c>
      <c r="J420" t="s">
        <v>38</v>
      </c>
      <c r="K420" t="s">
        <v>45</v>
      </c>
      <c r="L420">
        <v>0</v>
      </c>
      <c r="M420">
        <v>0</v>
      </c>
    </row>
    <row r="421" spans="1:13" x14ac:dyDescent="0.35">
      <c r="A421">
        <v>1384439</v>
      </c>
      <c r="B421" t="s">
        <v>22</v>
      </c>
      <c r="C421" s="1">
        <v>45249</v>
      </c>
      <c r="D421" t="s">
        <v>23</v>
      </c>
      <c r="E421">
        <v>2</v>
      </c>
      <c r="F421">
        <v>18.100000000000001</v>
      </c>
      <c r="G421" t="s">
        <v>25</v>
      </c>
      <c r="H421" t="s">
        <v>24</v>
      </c>
      <c r="I421" t="s">
        <v>38</v>
      </c>
      <c r="J421" t="s">
        <v>50</v>
      </c>
      <c r="K421" t="s">
        <v>46</v>
      </c>
      <c r="L421">
        <v>0</v>
      </c>
      <c r="M421">
        <v>0</v>
      </c>
    </row>
    <row r="422" spans="1:13" x14ac:dyDescent="0.35">
      <c r="A422">
        <v>1384439</v>
      </c>
      <c r="B422" t="s">
        <v>22</v>
      </c>
      <c r="C422" s="1">
        <v>45249</v>
      </c>
      <c r="D422" t="s">
        <v>23</v>
      </c>
      <c r="E422">
        <v>2</v>
      </c>
      <c r="F422">
        <v>18.2</v>
      </c>
      <c r="G422" t="s">
        <v>25</v>
      </c>
      <c r="H422" t="s">
        <v>24</v>
      </c>
      <c r="I422" t="s">
        <v>38</v>
      </c>
      <c r="J422" t="s">
        <v>50</v>
      </c>
      <c r="K422" t="s">
        <v>46</v>
      </c>
      <c r="L422">
        <v>1</v>
      </c>
      <c r="M422">
        <v>0</v>
      </c>
    </row>
    <row r="423" spans="1:13" x14ac:dyDescent="0.35">
      <c r="A423">
        <v>1384439</v>
      </c>
      <c r="B423" t="s">
        <v>22</v>
      </c>
      <c r="C423" s="1">
        <v>45249</v>
      </c>
      <c r="D423" t="s">
        <v>23</v>
      </c>
      <c r="E423">
        <v>2</v>
      </c>
      <c r="F423">
        <v>18.3</v>
      </c>
      <c r="G423" t="s">
        <v>25</v>
      </c>
      <c r="H423" t="s">
        <v>24</v>
      </c>
      <c r="I423" t="s">
        <v>50</v>
      </c>
      <c r="J423" t="s">
        <v>38</v>
      </c>
      <c r="K423" t="s">
        <v>46</v>
      </c>
      <c r="L423">
        <v>0</v>
      </c>
      <c r="M423">
        <v>0</v>
      </c>
    </row>
    <row r="424" spans="1:13" x14ac:dyDescent="0.35">
      <c r="A424">
        <v>1384439</v>
      </c>
      <c r="B424" t="s">
        <v>22</v>
      </c>
      <c r="C424" s="1">
        <v>45249</v>
      </c>
      <c r="D424" t="s">
        <v>23</v>
      </c>
      <c r="E424">
        <v>2</v>
      </c>
      <c r="F424">
        <v>18.399999999999999</v>
      </c>
      <c r="G424" t="s">
        <v>25</v>
      </c>
      <c r="H424" t="s">
        <v>24</v>
      </c>
      <c r="I424" t="s">
        <v>50</v>
      </c>
      <c r="J424" t="s">
        <v>38</v>
      </c>
      <c r="K424" t="s">
        <v>46</v>
      </c>
      <c r="L424">
        <v>1</v>
      </c>
      <c r="M424">
        <v>0</v>
      </c>
    </row>
    <row r="425" spans="1:13" x14ac:dyDescent="0.35">
      <c r="A425">
        <v>1384439</v>
      </c>
      <c r="B425" t="s">
        <v>22</v>
      </c>
      <c r="C425" s="1">
        <v>45249</v>
      </c>
      <c r="D425" t="s">
        <v>23</v>
      </c>
      <c r="E425">
        <v>2</v>
      </c>
      <c r="F425">
        <v>18.5</v>
      </c>
      <c r="G425" t="s">
        <v>25</v>
      </c>
      <c r="H425" t="s">
        <v>24</v>
      </c>
      <c r="I425" t="s">
        <v>38</v>
      </c>
      <c r="J425" t="s">
        <v>50</v>
      </c>
      <c r="K425" t="s">
        <v>46</v>
      </c>
      <c r="L425">
        <v>1</v>
      </c>
      <c r="M425">
        <v>0</v>
      </c>
    </row>
    <row r="426" spans="1:13" x14ac:dyDescent="0.35">
      <c r="A426">
        <v>1384439</v>
      </c>
      <c r="B426" t="s">
        <v>22</v>
      </c>
      <c r="C426" s="1">
        <v>45249</v>
      </c>
      <c r="D426" t="s">
        <v>23</v>
      </c>
      <c r="E426">
        <v>2</v>
      </c>
      <c r="F426">
        <v>18.600000000000001</v>
      </c>
      <c r="G426" t="s">
        <v>25</v>
      </c>
      <c r="H426" t="s">
        <v>24</v>
      </c>
      <c r="I426" t="s">
        <v>50</v>
      </c>
      <c r="J426" t="s">
        <v>38</v>
      </c>
      <c r="K426" t="s">
        <v>46</v>
      </c>
      <c r="L426">
        <v>1</v>
      </c>
      <c r="M426">
        <v>0</v>
      </c>
    </row>
    <row r="427" spans="1:13" x14ac:dyDescent="0.35">
      <c r="A427">
        <v>1384439</v>
      </c>
      <c r="B427" t="s">
        <v>22</v>
      </c>
      <c r="C427" s="1">
        <v>45249</v>
      </c>
      <c r="D427" t="s">
        <v>23</v>
      </c>
      <c r="E427">
        <v>2</v>
      </c>
      <c r="F427">
        <v>19.100000000000001</v>
      </c>
      <c r="G427" t="s">
        <v>25</v>
      </c>
      <c r="H427" t="s">
        <v>24</v>
      </c>
      <c r="I427" t="s">
        <v>50</v>
      </c>
      <c r="J427" t="s">
        <v>38</v>
      </c>
      <c r="K427" t="s">
        <v>45</v>
      </c>
      <c r="L427">
        <v>1</v>
      </c>
      <c r="M427">
        <v>0</v>
      </c>
    </row>
    <row r="428" spans="1:13" x14ac:dyDescent="0.35">
      <c r="A428">
        <v>1384439</v>
      </c>
      <c r="B428" t="s">
        <v>22</v>
      </c>
      <c r="C428" s="1">
        <v>45249</v>
      </c>
      <c r="D428" t="s">
        <v>23</v>
      </c>
      <c r="E428">
        <v>2</v>
      </c>
      <c r="F428">
        <v>19.2</v>
      </c>
      <c r="G428" t="s">
        <v>25</v>
      </c>
      <c r="H428" t="s">
        <v>24</v>
      </c>
      <c r="I428" t="s">
        <v>38</v>
      </c>
      <c r="J428" t="s">
        <v>50</v>
      </c>
      <c r="K428" t="s">
        <v>45</v>
      </c>
      <c r="L428">
        <v>0</v>
      </c>
      <c r="M428">
        <v>0</v>
      </c>
    </row>
    <row r="429" spans="1:13" x14ac:dyDescent="0.35">
      <c r="A429">
        <v>1384439</v>
      </c>
      <c r="B429" t="s">
        <v>22</v>
      </c>
      <c r="C429" s="1">
        <v>45249</v>
      </c>
      <c r="D429" t="s">
        <v>23</v>
      </c>
      <c r="E429">
        <v>2</v>
      </c>
      <c r="F429">
        <v>19.3</v>
      </c>
      <c r="G429" t="s">
        <v>25</v>
      </c>
      <c r="H429" t="s">
        <v>24</v>
      </c>
      <c r="I429" t="s">
        <v>38</v>
      </c>
      <c r="J429" t="s">
        <v>50</v>
      </c>
      <c r="K429" t="s">
        <v>45</v>
      </c>
      <c r="L429">
        <v>1</v>
      </c>
      <c r="M429">
        <v>0</v>
      </c>
    </row>
    <row r="430" spans="1:13" x14ac:dyDescent="0.35">
      <c r="A430">
        <v>1384439</v>
      </c>
      <c r="B430" t="s">
        <v>22</v>
      </c>
      <c r="C430" s="1">
        <v>45249</v>
      </c>
      <c r="D430" t="s">
        <v>23</v>
      </c>
      <c r="E430">
        <v>2</v>
      </c>
      <c r="F430">
        <v>19.399999999999999</v>
      </c>
      <c r="G430" t="s">
        <v>25</v>
      </c>
      <c r="H430" t="s">
        <v>24</v>
      </c>
      <c r="I430" t="s">
        <v>50</v>
      </c>
      <c r="J430" t="s">
        <v>38</v>
      </c>
      <c r="K430" t="s">
        <v>45</v>
      </c>
      <c r="L430">
        <v>0</v>
      </c>
      <c r="M430">
        <v>0</v>
      </c>
    </row>
    <row r="431" spans="1:13" x14ac:dyDescent="0.35">
      <c r="A431">
        <v>1384439</v>
      </c>
      <c r="B431" t="s">
        <v>22</v>
      </c>
      <c r="C431" s="1">
        <v>45249</v>
      </c>
      <c r="D431" t="s">
        <v>23</v>
      </c>
      <c r="E431">
        <v>2</v>
      </c>
      <c r="F431">
        <v>19.5</v>
      </c>
      <c r="G431" t="s">
        <v>25</v>
      </c>
      <c r="H431" t="s">
        <v>24</v>
      </c>
      <c r="I431" t="s">
        <v>50</v>
      </c>
      <c r="J431" t="s">
        <v>38</v>
      </c>
      <c r="K431" t="s">
        <v>45</v>
      </c>
      <c r="L431">
        <v>2</v>
      </c>
      <c r="M431">
        <v>0</v>
      </c>
    </row>
    <row r="432" spans="1:13" x14ac:dyDescent="0.35">
      <c r="A432">
        <v>1384439</v>
      </c>
      <c r="B432" t="s">
        <v>22</v>
      </c>
      <c r="C432" s="1">
        <v>45249</v>
      </c>
      <c r="D432" t="s">
        <v>23</v>
      </c>
      <c r="E432">
        <v>2</v>
      </c>
      <c r="F432">
        <v>19.600000000000001</v>
      </c>
      <c r="G432" t="s">
        <v>25</v>
      </c>
      <c r="H432" t="s">
        <v>24</v>
      </c>
      <c r="I432" t="s">
        <v>50</v>
      </c>
      <c r="J432" t="s">
        <v>38</v>
      </c>
      <c r="K432" t="s">
        <v>45</v>
      </c>
      <c r="L432">
        <v>1</v>
      </c>
      <c r="M432">
        <v>0</v>
      </c>
    </row>
    <row r="433" spans="1:13" x14ac:dyDescent="0.35">
      <c r="A433">
        <v>1384439</v>
      </c>
      <c r="B433" t="s">
        <v>22</v>
      </c>
      <c r="C433" s="1">
        <v>45249</v>
      </c>
      <c r="D433" t="s">
        <v>23</v>
      </c>
      <c r="E433">
        <v>2</v>
      </c>
      <c r="F433">
        <v>20.100000000000001</v>
      </c>
      <c r="G433" t="s">
        <v>25</v>
      </c>
      <c r="H433" t="s">
        <v>24</v>
      </c>
      <c r="I433" t="s">
        <v>50</v>
      </c>
      <c r="J433" t="s">
        <v>38</v>
      </c>
      <c r="K433" t="s">
        <v>46</v>
      </c>
      <c r="L433">
        <v>0</v>
      </c>
      <c r="M433">
        <v>0</v>
      </c>
    </row>
    <row r="434" spans="1:13" x14ac:dyDescent="0.35">
      <c r="A434">
        <v>1384439</v>
      </c>
      <c r="B434" t="s">
        <v>22</v>
      </c>
      <c r="C434" s="1">
        <v>45249</v>
      </c>
      <c r="D434" t="s">
        <v>23</v>
      </c>
      <c r="E434">
        <v>2</v>
      </c>
      <c r="F434">
        <v>20.2</v>
      </c>
      <c r="G434" t="s">
        <v>25</v>
      </c>
      <c r="H434" t="s">
        <v>24</v>
      </c>
      <c r="I434" t="s">
        <v>50</v>
      </c>
      <c r="J434" t="s">
        <v>38</v>
      </c>
      <c r="K434" t="s">
        <v>46</v>
      </c>
      <c r="L434">
        <v>1</v>
      </c>
      <c r="M434">
        <v>0</v>
      </c>
    </row>
    <row r="435" spans="1:13" x14ac:dyDescent="0.35">
      <c r="A435">
        <v>1384439</v>
      </c>
      <c r="B435" t="s">
        <v>22</v>
      </c>
      <c r="C435" s="1">
        <v>45249</v>
      </c>
      <c r="D435" t="s">
        <v>23</v>
      </c>
      <c r="E435">
        <v>2</v>
      </c>
      <c r="F435">
        <v>20.3</v>
      </c>
      <c r="G435" t="s">
        <v>25</v>
      </c>
      <c r="H435" t="s">
        <v>24</v>
      </c>
      <c r="I435" t="s">
        <v>38</v>
      </c>
      <c r="J435" t="s">
        <v>50</v>
      </c>
      <c r="K435" t="s">
        <v>46</v>
      </c>
      <c r="L435">
        <v>4</v>
      </c>
      <c r="M435">
        <v>0</v>
      </c>
    </row>
    <row r="436" spans="1:13" x14ac:dyDescent="0.35">
      <c r="A436">
        <v>1384439</v>
      </c>
      <c r="B436" t="s">
        <v>22</v>
      </c>
      <c r="C436" s="1">
        <v>45249</v>
      </c>
      <c r="D436" t="s">
        <v>23</v>
      </c>
      <c r="E436">
        <v>2</v>
      </c>
      <c r="F436">
        <v>20.399999999999999</v>
      </c>
      <c r="G436" t="s">
        <v>25</v>
      </c>
      <c r="H436" t="s">
        <v>24</v>
      </c>
      <c r="I436" t="s">
        <v>38</v>
      </c>
      <c r="J436" t="s">
        <v>50</v>
      </c>
      <c r="K436" t="s">
        <v>46</v>
      </c>
      <c r="L436">
        <v>1</v>
      </c>
      <c r="M436">
        <v>0</v>
      </c>
    </row>
    <row r="437" spans="1:13" x14ac:dyDescent="0.35">
      <c r="A437">
        <v>1384439</v>
      </c>
      <c r="B437" t="s">
        <v>22</v>
      </c>
      <c r="C437" s="1">
        <v>45249</v>
      </c>
      <c r="D437" t="s">
        <v>23</v>
      </c>
      <c r="E437">
        <v>2</v>
      </c>
      <c r="F437">
        <v>20.5</v>
      </c>
      <c r="G437" t="s">
        <v>25</v>
      </c>
      <c r="H437" t="s">
        <v>24</v>
      </c>
      <c r="I437" t="s">
        <v>50</v>
      </c>
      <c r="J437" t="s">
        <v>38</v>
      </c>
      <c r="K437" t="s">
        <v>46</v>
      </c>
      <c r="L437">
        <v>0</v>
      </c>
      <c r="M437">
        <v>0</v>
      </c>
    </row>
    <row r="438" spans="1:13" x14ac:dyDescent="0.35">
      <c r="A438">
        <v>1384439</v>
      </c>
      <c r="B438" t="s">
        <v>22</v>
      </c>
      <c r="C438" s="1">
        <v>45249</v>
      </c>
      <c r="D438" t="s">
        <v>23</v>
      </c>
      <c r="E438">
        <v>2</v>
      </c>
      <c r="F438">
        <v>20.6</v>
      </c>
      <c r="G438" t="s">
        <v>25</v>
      </c>
      <c r="H438" t="s">
        <v>24</v>
      </c>
      <c r="I438" t="s">
        <v>50</v>
      </c>
      <c r="J438" t="s">
        <v>38</v>
      </c>
      <c r="K438" t="s">
        <v>46</v>
      </c>
      <c r="L438">
        <v>0</v>
      </c>
      <c r="M438">
        <v>0</v>
      </c>
    </row>
    <row r="439" spans="1:13" x14ac:dyDescent="0.35">
      <c r="A439">
        <v>1384439</v>
      </c>
      <c r="B439" t="s">
        <v>22</v>
      </c>
      <c r="C439" s="1">
        <v>45249</v>
      </c>
      <c r="D439" t="s">
        <v>23</v>
      </c>
      <c r="E439">
        <v>2</v>
      </c>
      <c r="F439">
        <v>21.1</v>
      </c>
      <c r="G439" t="s">
        <v>25</v>
      </c>
      <c r="H439" t="s">
        <v>24</v>
      </c>
      <c r="I439" t="s">
        <v>38</v>
      </c>
      <c r="J439" t="s">
        <v>50</v>
      </c>
      <c r="K439" t="s">
        <v>45</v>
      </c>
      <c r="L439">
        <v>0</v>
      </c>
      <c r="M439">
        <v>0</v>
      </c>
    </row>
    <row r="440" spans="1:13" x14ac:dyDescent="0.35">
      <c r="A440">
        <v>1384439</v>
      </c>
      <c r="B440" t="s">
        <v>22</v>
      </c>
      <c r="C440" s="1">
        <v>45249</v>
      </c>
      <c r="D440" t="s">
        <v>23</v>
      </c>
      <c r="E440">
        <v>2</v>
      </c>
      <c r="F440">
        <v>21.2</v>
      </c>
      <c r="G440" t="s">
        <v>25</v>
      </c>
      <c r="H440" t="s">
        <v>24</v>
      </c>
      <c r="I440" t="s">
        <v>38</v>
      </c>
      <c r="J440" t="s">
        <v>50</v>
      </c>
      <c r="K440" t="s">
        <v>45</v>
      </c>
      <c r="L440">
        <v>1</v>
      </c>
      <c r="M440">
        <v>0</v>
      </c>
    </row>
    <row r="441" spans="1:13" x14ac:dyDescent="0.35">
      <c r="A441">
        <v>1384439</v>
      </c>
      <c r="B441" t="s">
        <v>22</v>
      </c>
      <c r="C441" s="1">
        <v>45249</v>
      </c>
      <c r="D441" t="s">
        <v>23</v>
      </c>
      <c r="E441">
        <v>2</v>
      </c>
      <c r="F441">
        <v>21.3</v>
      </c>
      <c r="G441" t="s">
        <v>25</v>
      </c>
      <c r="H441" t="s">
        <v>24</v>
      </c>
      <c r="I441" t="s">
        <v>50</v>
      </c>
      <c r="J441" t="s">
        <v>38</v>
      </c>
      <c r="K441" t="s">
        <v>45</v>
      </c>
      <c r="L441">
        <v>4</v>
      </c>
      <c r="M441">
        <v>0</v>
      </c>
    </row>
    <row r="442" spans="1:13" x14ac:dyDescent="0.35">
      <c r="A442">
        <v>1384439</v>
      </c>
      <c r="B442" t="s">
        <v>22</v>
      </c>
      <c r="C442" s="1">
        <v>45249</v>
      </c>
      <c r="D442" t="s">
        <v>23</v>
      </c>
      <c r="E442">
        <v>2</v>
      </c>
      <c r="F442">
        <v>21.4</v>
      </c>
      <c r="G442" t="s">
        <v>25</v>
      </c>
      <c r="H442" t="s">
        <v>24</v>
      </c>
      <c r="I442" t="s">
        <v>50</v>
      </c>
      <c r="J442" t="s">
        <v>38</v>
      </c>
      <c r="K442" t="s">
        <v>45</v>
      </c>
      <c r="L442">
        <v>0</v>
      </c>
      <c r="M442">
        <v>0</v>
      </c>
    </row>
    <row r="443" spans="1:13" x14ac:dyDescent="0.35">
      <c r="A443">
        <v>1384439</v>
      </c>
      <c r="B443" t="s">
        <v>22</v>
      </c>
      <c r="C443" s="1">
        <v>45249</v>
      </c>
      <c r="D443" t="s">
        <v>23</v>
      </c>
      <c r="E443">
        <v>2</v>
      </c>
      <c r="F443">
        <v>21.5</v>
      </c>
      <c r="G443" t="s">
        <v>25</v>
      </c>
      <c r="H443" t="s">
        <v>24</v>
      </c>
      <c r="I443" t="s">
        <v>50</v>
      </c>
      <c r="J443" t="s">
        <v>38</v>
      </c>
      <c r="K443" t="s">
        <v>45</v>
      </c>
      <c r="L443">
        <v>1</v>
      </c>
      <c r="M443">
        <v>0</v>
      </c>
    </row>
    <row r="444" spans="1:13" x14ac:dyDescent="0.35">
      <c r="A444">
        <v>1384439</v>
      </c>
      <c r="B444" t="s">
        <v>22</v>
      </c>
      <c r="C444" s="1">
        <v>45249</v>
      </c>
      <c r="D444" t="s">
        <v>23</v>
      </c>
      <c r="E444">
        <v>2</v>
      </c>
      <c r="F444">
        <v>21.6</v>
      </c>
      <c r="G444" t="s">
        <v>25</v>
      </c>
      <c r="H444" t="s">
        <v>24</v>
      </c>
      <c r="I444" t="s">
        <v>38</v>
      </c>
      <c r="J444" t="s">
        <v>50</v>
      </c>
      <c r="K444" t="s">
        <v>45</v>
      </c>
      <c r="L444">
        <v>1</v>
      </c>
      <c r="M444">
        <v>0</v>
      </c>
    </row>
    <row r="445" spans="1:13" x14ac:dyDescent="0.35">
      <c r="A445">
        <v>1384439</v>
      </c>
      <c r="B445" t="s">
        <v>22</v>
      </c>
      <c r="C445" s="1">
        <v>45249</v>
      </c>
      <c r="D445" t="s">
        <v>23</v>
      </c>
      <c r="E445">
        <v>2</v>
      </c>
      <c r="F445">
        <v>22.1</v>
      </c>
      <c r="G445" t="s">
        <v>25</v>
      </c>
      <c r="H445" t="s">
        <v>24</v>
      </c>
      <c r="I445" t="s">
        <v>38</v>
      </c>
      <c r="J445" t="s">
        <v>50</v>
      </c>
      <c r="K445" t="s">
        <v>40</v>
      </c>
      <c r="L445">
        <v>1</v>
      </c>
      <c r="M445">
        <v>0</v>
      </c>
    </row>
    <row r="446" spans="1:13" x14ac:dyDescent="0.35">
      <c r="A446">
        <v>1384439</v>
      </c>
      <c r="B446" t="s">
        <v>22</v>
      </c>
      <c r="C446" s="1">
        <v>45249</v>
      </c>
      <c r="D446" t="s">
        <v>23</v>
      </c>
      <c r="E446">
        <v>2</v>
      </c>
      <c r="F446">
        <v>22.2</v>
      </c>
      <c r="G446" t="s">
        <v>25</v>
      </c>
      <c r="H446" t="s">
        <v>24</v>
      </c>
      <c r="I446" t="s">
        <v>50</v>
      </c>
      <c r="J446" t="s">
        <v>38</v>
      </c>
      <c r="K446" t="s">
        <v>40</v>
      </c>
      <c r="L446">
        <v>1</v>
      </c>
      <c r="M446">
        <v>0</v>
      </c>
    </row>
    <row r="447" spans="1:13" x14ac:dyDescent="0.35">
      <c r="A447">
        <v>1384439</v>
      </c>
      <c r="B447" t="s">
        <v>22</v>
      </c>
      <c r="C447" s="1">
        <v>45249</v>
      </c>
      <c r="D447" t="s">
        <v>23</v>
      </c>
      <c r="E447">
        <v>2</v>
      </c>
      <c r="F447">
        <v>22.3</v>
      </c>
      <c r="G447" t="s">
        <v>25</v>
      </c>
      <c r="H447" t="s">
        <v>24</v>
      </c>
      <c r="I447" t="s">
        <v>38</v>
      </c>
      <c r="J447" t="s">
        <v>50</v>
      </c>
      <c r="K447" t="s">
        <v>40</v>
      </c>
      <c r="L447">
        <v>1</v>
      </c>
      <c r="M447">
        <v>0</v>
      </c>
    </row>
    <row r="448" spans="1:13" x14ac:dyDescent="0.35">
      <c r="A448">
        <v>1384439</v>
      </c>
      <c r="B448" t="s">
        <v>22</v>
      </c>
      <c r="C448" s="1">
        <v>45249</v>
      </c>
      <c r="D448" t="s">
        <v>23</v>
      </c>
      <c r="E448">
        <v>2</v>
      </c>
      <c r="F448">
        <v>22.4</v>
      </c>
      <c r="G448" t="s">
        <v>25</v>
      </c>
      <c r="H448" t="s">
        <v>24</v>
      </c>
      <c r="I448" t="s">
        <v>50</v>
      </c>
      <c r="J448" t="s">
        <v>38</v>
      </c>
      <c r="K448" t="s">
        <v>40</v>
      </c>
      <c r="L448">
        <v>1</v>
      </c>
      <c r="M448">
        <v>0</v>
      </c>
    </row>
    <row r="449" spans="1:13" x14ac:dyDescent="0.35">
      <c r="A449">
        <v>1384439</v>
      </c>
      <c r="B449" t="s">
        <v>22</v>
      </c>
      <c r="C449" s="1">
        <v>45249</v>
      </c>
      <c r="D449" t="s">
        <v>23</v>
      </c>
      <c r="E449">
        <v>2</v>
      </c>
      <c r="F449">
        <v>22.5</v>
      </c>
      <c r="G449" t="s">
        <v>25</v>
      </c>
      <c r="H449" t="s">
        <v>24</v>
      </c>
      <c r="I449" t="s">
        <v>38</v>
      </c>
      <c r="J449" t="s">
        <v>50</v>
      </c>
      <c r="K449" t="s">
        <v>40</v>
      </c>
      <c r="L449">
        <v>0</v>
      </c>
      <c r="M449">
        <v>0</v>
      </c>
    </row>
    <row r="450" spans="1:13" x14ac:dyDescent="0.35">
      <c r="A450">
        <v>1384439</v>
      </c>
      <c r="B450" t="s">
        <v>22</v>
      </c>
      <c r="C450" s="1">
        <v>45249</v>
      </c>
      <c r="D450" t="s">
        <v>23</v>
      </c>
      <c r="E450">
        <v>2</v>
      </c>
      <c r="F450">
        <v>22.6</v>
      </c>
      <c r="G450" t="s">
        <v>25</v>
      </c>
      <c r="H450" t="s">
        <v>24</v>
      </c>
      <c r="I450" t="s">
        <v>38</v>
      </c>
      <c r="J450" t="s">
        <v>50</v>
      </c>
      <c r="K450" t="s">
        <v>40</v>
      </c>
      <c r="L450">
        <v>1</v>
      </c>
      <c r="M450">
        <v>0</v>
      </c>
    </row>
    <row r="451" spans="1:13" x14ac:dyDescent="0.35">
      <c r="A451">
        <v>1384439</v>
      </c>
      <c r="B451" t="s">
        <v>22</v>
      </c>
      <c r="C451" s="1">
        <v>45249</v>
      </c>
      <c r="D451" t="s">
        <v>23</v>
      </c>
      <c r="E451">
        <v>2</v>
      </c>
      <c r="F451">
        <v>23.1</v>
      </c>
      <c r="G451" t="s">
        <v>25</v>
      </c>
      <c r="H451" t="s">
        <v>24</v>
      </c>
      <c r="I451" t="s">
        <v>38</v>
      </c>
      <c r="J451" t="s">
        <v>50</v>
      </c>
      <c r="K451" t="s">
        <v>42</v>
      </c>
      <c r="L451">
        <v>4</v>
      </c>
      <c r="M451">
        <v>0</v>
      </c>
    </row>
    <row r="452" spans="1:13" x14ac:dyDescent="0.35">
      <c r="A452">
        <v>1384439</v>
      </c>
      <c r="B452" t="s">
        <v>22</v>
      </c>
      <c r="C452" s="1">
        <v>45249</v>
      </c>
      <c r="D452" t="s">
        <v>23</v>
      </c>
      <c r="E452">
        <v>2</v>
      </c>
      <c r="F452">
        <v>23.2</v>
      </c>
      <c r="G452" t="s">
        <v>25</v>
      </c>
      <c r="H452" t="s">
        <v>24</v>
      </c>
      <c r="I452" t="s">
        <v>38</v>
      </c>
      <c r="J452" t="s">
        <v>50</v>
      </c>
      <c r="K452" t="s">
        <v>42</v>
      </c>
      <c r="L452">
        <v>0</v>
      </c>
      <c r="M452">
        <v>0</v>
      </c>
    </row>
    <row r="453" spans="1:13" x14ac:dyDescent="0.35">
      <c r="A453">
        <v>1384439</v>
      </c>
      <c r="B453" t="s">
        <v>22</v>
      </c>
      <c r="C453" s="1">
        <v>45249</v>
      </c>
      <c r="D453" t="s">
        <v>23</v>
      </c>
      <c r="E453">
        <v>2</v>
      </c>
      <c r="F453">
        <v>23.3</v>
      </c>
      <c r="G453" t="s">
        <v>25</v>
      </c>
      <c r="H453" t="s">
        <v>24</v>
      </c>
      <c r="I453" t="s">
        <v>38</v>
      </c>
      <c r="J453" t="s">
        <v>50</v>
      </c>
      <c r="K453" t="s">
        <v>42</v>
      </c>
      <c r="L453">
        <v>0</v>
      </c>
      <c r="M453">
        <v>0</v>
      </c>
    </row>
    <row r="454" spans="1:13" x14ac:dyDescent="0.35">
      <c r="A454">
        <v>1384439</v>
      </c>
      <c r="B454" t="s">
        <v>22</v>
      </c>
      <c r="C454" s="1">
        <v>45249</v>
      </c>
      <c r="D454" t="s">
        <v>23</v>
      </c>
      <c r="E454">
        <v>2</v>
      </c>
      <c r="F454">
        <v>23.4</v>
      </c>
      <c r="G454" t="s">
        <v>25</v>
      </c>
      <c r="H454" t="s">
        <v>24</v>
      </c>
      <c r="I454" t="s">
        <v>38</v>
      </c>
      <c r="J454" t="s">
        <v>50</v>
      </c>
      <c r="K454" t="s">
        <v>42</v>
      </c>
      <c r="L454">
        <v>1</v>
      </c>
      <c r="M454">
        <v>0</v>
      </c>
    </row>
    <row r="455" spans="1:13" x14ac:dyDescent="0.35">
      <c r="A455">
        <v>1384439</v>
      </c>
      <c r="B455" t="s">
        <v>22</v>
      </c>
      <c r="C455" s="1">
        <v>45249</v>
      </c>
      <c r="D455" t="s">
        <v>23</v>
      </c>
      <c r="E455">
        <v>2</v>
      </c>
      <c r="F455">
        <v>23.5</v>
      </c>
      <c r="G455" t="s">
        <v>25</v>
      </c>
      <c r="H455" t="s">
        <v>24</v>
      </c>
      <c r="I455" t="s">
        <v>50</v>
      </c>
      <c r="J455" t="s">
        <v>38</v>
      </c>
      <c r="K455" t="s">
        <v>42</v>
      </c>
      <c r="L455">
        <v>0</v>
      </c>
      <c r="M455">
        <v>0</v>
      </c>
    </row>
    <row r="456" spans="1:13" x14ac:dyDescent="0.35">
      <c r="A456">
        <v>1384439</v>
      </c>
      <c r="B456" t="s">
        <v>22</v>
      </c>
      <c r="C456" s="1">
        <v>45249</v>
      </c>
      <c r="D456" t="s">
        <v>23</v>
      </c>
      <c r="E456">
        <v>2</v>
      </c>
      <c r="F456">
        <v>23.6</v>
      </c>
      <c r="G456" t="s">
        <v>25</v>
      </c>
      <c r="H456" t="s">
        <v>24</v>
      </c>
      <c r="I456" t="s">
        <v>50</v>
      </c>
      <c r="J456" t="s">
        <v>38</v>
      </c>
      <c r="K456" t="s">
        <v>42</v>
      </c>
      <c r="L456">
        <v>0</v>
      </c>
      <c r="M456">
        <v>0</v>
      </c>
    </row>
    <row r="457" spans="1:13" x14ac:dyDescent="0.35">
      <c r="A457">
        <v>1384439</v>
      </c>
      <c r="B457" t="s">
        <v>22</v>
      </c>
      <c r="C457" s="1">
        <v>45249</v>
      </c>
      <c r="D457" t="s">
        <v>23</v>
      </c>
      <c r="E457">
        <v>2</v>
      </c>
      <c r="F457">
        <v>24.1</v>
      </c>
      <c r="G457" t="s">
        <v>25</v>
      </c>
      <c r="H457" t="s">
        <v>24</v>
      </c>
      <c r="I457" t="s">
        <v>38</v>
      </c>
      <c r="J457" t="s">
        <v>50</v>
      </c>
      <c r="K457" t="s">
        <v>40</v>
      </c>
      <c r="L457">
        <v>4</v>
      </c>
      <c r="M457">
        <v>0</v>
      </c>
    </row>
    <row r="458" spans="1:13" x14ac:dyDescent="0.35">
      <c r="A458">
        <v>1384439</v>
      </c>
      <c r="B458" t="s">
        <v>22</v>
      </c>
      <c r="C458" s="1">
        <v>45249</v>
      </c>
      <c r="D458" t="s">
        <v>23</v>
      </c>
      <c r="E458">
        <v>2</v>
      </c>
      <c r="F458">
        <v>24.2</v>
      </c>
      <c r="G458" t="s">
        <v>25</v>
      </c>
      <c r="H458" t="s">
        <v>24</v>
      </c>
      <c r="I458" t="s">
        <v>38</v>
      </c>
      <c r="J458" t="s">
        <v>50</v>
      </c>
      <c r="K458" t="s">
        <v>40</v>
      </c>
      <c r="L458">
        <v>0</v>
      </c>
      <c r="M458">
        <v>0</v>
      </c>
    </row>
    <row r="459" spans="1:13" x14ac:dyDescent="0.35">
      <c r="A459">
        <v>1384439</v>
      </c>
      <c r="B459" t="s">
        <v>22</v>
      </c>
      <c r="C459" s="1">
        <v>45249</v>
      </c>
      <c r="D459" t="s">
        <v>23</v>
      </c>
      <c r="E459">
        <v>2</v>
      </c>
      <c r="F459">
        <v>24.3</v>
      </c>
      <c r="G459" t="s">
        <v>25</v>
      </c>
      <c r="H459" t="s">
        <v>24</v>
      </c>
      <c r="I459" t="s">
        <v>38</v>
      </c>
      <c r="J459" t="s">
        <v>50</v>
      </c>
      <c r="K459" t="s">
        <v>40</v>
      </c>
      <c r="L459">
        <v>1</v>
      </c>
      <c r="M459">
        <v>0</v>
      </c>
    </row>
    <row r="460" spans="1:13" x14ac:dyDescent="0.35">
      <c r="A460">
        <v>1384439</v>
      </c>
      <c r="B460" t="s">
        <v>22</v>
      </c>
      <c r="C460" s="1">
        <v>45249</v>
      </c>
      <c r="D460" t="s">
        <v>23</v>
      </c>
      <c r="E460">
        <v>2</v>
      </c>
      <c r="F460">
        <v>24.4</v>
      </c>
      <c r="G460" t="s">
        <v>25</v>
      </c>
      <c r="H460" t="s">
        <v>24</v>
      </c>
      <c r="I460" t="s">
        <v>50</v>
      </c>
      <c r="J460" t="s">
        <v>38</v>
      </c>
      <c r="K460" t="s">
        <v>40</v>
      </c>
      <c r="L460">
        <v>1</v>
      </c>
      <c r="M460">
        <v>0</v>
      </c>
    </row>
    <row r="461" spans="1:13" x14ac:dyDescent="0.35">
      <c r="A461">
        <v>1384439</v>
      </c>
      <c r="B461" t="s">
        <v>22</v>
      </c>
      <c r="C461" s="1">
        <v>45249</v>
      </c>
      <c r="D461" t="s">
        <v>23</v>
      </c>
      <c r="E461">
        <v>2</v>
      </c>
      <c r="F461">
        <v>24.5</v>
      </c>
      <c r="G461" t="s">
        <v>25</v>
      </c>
      <c r="H461" t="s">
        <v>24</v>
      </c>
      <c r="I461" t="s">
        <v>38</v>
      </c>
      <c r="J461" t="s">
        <v>50</v>
      </c>
      <c r="K461" t="s">
        <v>40</v>
      </c>
      <c r="L461">
        <v>1</v>
      </c>
      <c r="M461">
        <v>0</v>
      </c>
    </row>
    <row r="462" spans="1:13" x14ac:dyDescent="0.35">
      <c r="A462">
        <v>1384439</v>
      </c>
      <c r="B462" t="s">
        <v>22</v>
      </c>
      <c r="C462" s="1">
        <v>45249</v>
      </c>
      <c r="D462" t="s">
        <v>23</v>
      </c>
      <c r="E462">
        <v>2</v>
      </c>
      <c r="F462">
        <v>24.6</v>
      </c>
      <c r="G462" t="s">
        <v>25</v>
      </c>
      <c r="H462" t="s">
        <v>24</v>
      </c>
      <c r="I462" t="s">
        <v>50</v>
      </c>
      <c r="J462" t="s">
        <v>38</v>
      </c>
      <c r="K462" t="s">
        <v>40</v>
      </c>
      <c r="L462">
        <v>1</v>
      </c>
      <c r="M462">
        <v>0</v>
      </c>
    </row>
    <row r="463" spans="1:13" x14ac:dyDescent="0.35">
      <c r="A463">
        <v>1384439</v>
      </c>
      <c r="B463" t="s">
        <v>22</v>
      </c>
      <c r="C463" s="1">
        <v>45249</v>
      </c>
      <c r="D463" t="s">
        <v>23</v>
      </c>
      <c r="E463">
        <v>2</v>
      </c>
      <c r="F463">
        <v>25.1</v>
      </c>
      <c r="G463" t="s">
        <v>25</v>
      </c>
      <c r="H463" t="s">
        <v>24</v>
      </c>
      <c r="I463" t="s">
        <v>50</v>
      </c>
      <c r="J463" t="s">
        <v>38</v>
      </c>
      <c r="K463" t="s">
        <v>42</v>
      </c>
      <c r="L463">
        <v>4</v>
      </c>
      <c r="M463">
        <v>0</v>
      </c>
    </row>
    <row r="464" spans="1:13" x14ac:dyDescent="0.35">
      <c r="A464">
        <v>1384439</v>
      </c>
      <c r="B464" t="s">
        <v>22</v>
      </c>
      <c r="C464" s="1">
        <v>45249</v>
      </c>
      <c r="D464" t="s">
        <v>23</v>
      </c>
      <c r="E464">
        <v>2</v>
      </c>
      <c r="F464">
        <v>25.2</v>
      </c>
      <c r="G464" t="s">
        <v>25</v>
      </c>
      <c r="H464" t="s">
        <v>24</v>
      </c>
      <c r="I464" t="s">
        <v>50</v>
      </c>
      <c r="J464" t="s">
        <v>38</v>
      </c>
      <c r="K464" t="s">
        <v>42</v>
      </c>
      <c r="L464">
        <v>0</v>
      </c>
      <c r="M464">
        <v>0</v>
      </c>
    </row>
    <row r="465" spans="1:17" x14ac:dyDescent="0.35">
      <c r="A465">
        <v>1384439</v>
      </c>
      <c r="B465" t="s">
        <v>22</v>
      </c>
      <c r="C465" s="1">
        <v>45249</v>
      </c>
      <c r="D465" t="s">
        <v>23</v>
      </c>
      <c r="E465">
        <v>2</v>
      </c>
      <c r="F465">
        <v>25.3</v>
      </c>
      <c r="G465" t="s">
        <v>25</v>
      </c>
      <c r="H465" t="s">
        <v>24</v>
      </c>
      <c r="I465" t="s">
        <v>50</v>
      </c>
      <c r="J465" t="s">
        <v>38</v>
      </c>
      <c r="K465" t="s">
        <v>42</v>
      </c>
      <c r="L465">
        <v>0</v>
      </c>
      <c r="M465">
        <v>0</v>
      </c>
    </row>
    <row r="466" spans="1:17" x14ac:dyDescent="0.35">
      <c r="A466">
        <v>1384439</v>
      </c>
      <c r="B466" t="s">
        <v>22</v>
      </c>
      <c r="C466" s="1">
        <v>45249</v>
      </c>
      <c r="D466" t="s">
        <v>23</v>
      </c>
      <c r="E466">
        <v>2</v>
      </c>
      <c r="F466">
        <v>25.4</v>
      </c>
      <c r="G466" t="s">
        <v>25</v>
      </c>
      <c r="H466" t="s">
        <v>24</v>
      </c>
      <c r="I466" t="s">
        <v>50</v>
      </c>
      <c r="J466" t="s">
        <v>38</v>
      </c>
      <c r="K466" t="s">
        <v>42</v>
      </c>
      <c r="L466">
        <v>0</v>
      </c>
      <c r="M466">
        <v>0</v>
      </c>
    </row>
    <row r="467" spans="1:17" x14ac:dyDescent="0.35">
      <c r="A467">
        <v>1384439</v>
      </c>
      <c r="B467" t="s">
        <v>22</v>
      </c>
      <c r="C467" s="1">
        <v>45249</v>
      </c>
      <c r="D467" t="s">
        <v>23</v>
      </c>
      <c r="E467">
        <v>2</v>
      </c>
      <c r="F467">
        <v>25.5</v>
      </c>
      <c r="G467" t="s">
        <v>25</v>
      </c>
      <c r="H467" t="s">
        <v>24</v>
      </c>
      <c r="I467" t="s">
        <v>50</v>
      </c>
      <c r="J467" t="s">
        <v>38</v>
      </c>
      <c r="K467" t="s">
        <v>42</v>
      </c>
      <c r="L467">
        <v>1</v>
      </c>
      <c r="M467">
        <v>0</v>
      </c>
    </row>
    <row r="468" spans="1:17" x14ac:dyDescent="0.35">
      <c r="A468">
        <v>1384439</v>
      </c>
      <c r="B468" t="s">
        <v>22</v>
      </c>
      <c r="C468" s="1">
        <v>45249</v>
      </c>
      <c r="D468" t="s">
        <v>23</v>
      </c>
      <c r="E468">
        <v>2</v>
      </c>
      <c r="F468">
        <v>25.6</v>
      </c>
      <c r="G468" t="s">
        <v>25</v>
      </c>
      <c r="H468" t="s">
        <v>24</v>
      </c>
      <c r="I468" t="s">
        <v>38</v>
      </c>
      <c r="J468" t="s">
        <v>50</v>
      </c>
      <c r="K468" t="s">
        <v>42</v>
      </c>
      <c r="L468">
        <v>4</v>
      </c>
      <c r="M468">
        <v>0</v>
      </c>
    </row>
    <row r="469" spans="1:17" x14ac:dyDescent="0.35">
      <c r="A469">
        <v>1384439</v>
      </c>
      <c r="B469" t="s">
        <v>22</v>
      </c>
      <c r="C469" s="1">
        <v>45249</v>
      </c>
      <c r="D469" t="s">
        <v>23</v>
      </c>
      <c r="E469">
        <v>2</v>
      </c>
      <c r="F469">
        <v>26.1</v>
      </c>
      <c r="G469" t="s">
        <v>25</v>
      </c>
      <c r="H469" t="s">
        <v>24</v>
      </c>
      <c r="I469" t="s">
        <v>50</v>
      </c>
      <c r="J469" t="s">
        <v>38</v>
      </c>
      <c r="K469" t="s">
        <v>40</v>
      </c>
      <c r="L469">
        <v>0</v>
      </c>
      <c r="M469">
        <v>0</v>
      </c>
    </row>
    <row r="470" spans="1:17" x14ac:dyDescent="0.35">
      <c r="A470">
        <v>1384439</v>
      </c>
      <c r="B470" t="s">
        <v>22</v>
      </c>
      <c r="C470" s="1">
        <v>45249</v>
      </c>
      <c r="D470" t="s">
        <v>23</v>
      </c>
      <c r="E470">
        <v>2</v>
      </c>
      <c r="F470">
        <v>26.2</v>
      </c>
      <c r="G470" t="s">
        <v>25</v>
      </c>
      <c r="H470" t="s">
        <v>24</v>
      </c>
      <c r="I470" t="s">
        <v>50</v>
      </c>
      <c r="J470" t="s">
        <v>38</v>
      </c>
      <c r="K470" t="s">
        <v>40</v>
      </c>
      <c r="L470">
        <v>0</v>
      </c>
      <c r="M470">
        <v>0</v>
      </c>
    </row>
    <row r="471" spans="1:17" x14ac:dyDescent="0.35">
      <c r="A471">
        <v>1384439</v>
      </c>
      <c r="B471" t="s">
        <v>22</v>
      </c>
      <c r="C471" s="1">
        <v>45249</v>
      </c>
      <c r="D471" t="s">
        <v>23</v>
      </c>
      <c r="E471">
        <v>2</v>
      </c>
      <c r="F471">
        <v>26.3</v>
      </c>
      <c r="G471" t="s">
        <v>25</v>
      </c>
      <c r="H471" t="s">
        <v>24</v>
      </c>
      <c r="I471" t="s">
        <v>50</v>
      </c>
      <c r="J471" t="s">
        <v>38</v>
      </c>
      <c r="K471" t="s">
        <v>40</v>
      </c>
      <c r="L471">
        <v>1</v>
      </c>
      <c r="M471">
        <v>0</v>
      </c>
    </row>
    <row r="472" spans="1:17" x14ac:dyDescent="0.35">
      <c r="A472">
        <v>1384439</v>
      </c>
      <c r="B472" t="s">
        <v>22</v>
      </c>
      <c r="C472" s="1">
        <v>45249</v>
      </c>
      <c r="D472" t="s">
        <v>23</v>
      </c>
      <c r="E472">
        <v>2</v>
      </c>
      <c r="F472">
        <v>26.4</v>
      </c>
      <c r="G472" t="s">
        <v>25</v>
      </c>
      <c r="H472" t="s">
        <v>24</v>
      </c>
      <c r="I472" t="s">
        <v>38</v>
      </c>
      <c r="J472" t="s">
        <v>50</v>
      </c>
      <c r="K472" t="s">
        <v>40</v>
      </c>
      <c r="L472">
        <v>1</v>
      </c>
      <c r="M472">
        <v>0</v>
      </c>
    </row>
    <row r="473" spans="1:17" x14ac:dyDescent="0.35">
      <c r="A473">
        <v>1384439</v>
      </c>
      <c r="B473" t="s">
        <v>22</v>
      </c>
      <c r="C473" s="1">
        <v>45249</v>
      </c>
      <c r="D473" t="s">
        <v>23</v>
      </c>
      <c r="E473">
        <v>2</v>
      </c>
      <c r="F473">
        <v>26.5</v>
      </c>
      <c r="G473" t="s">
        <v>25</v>
      </c>
      <c r="H473" t="s">
        <v>24</v>
      </c>
      <c r="I473" t="s">
        <v>50</v>
      </c>
      <c r="J473" t="s">
        <v>38</v>
      </c>
      <c r="K473" t="s">
        <v>40</v>
      </c>
      <c r="L473">
        <v>1</v>
      </c>
      <c r="M473">
        <v>0</v>
      </c>
    </row>
    <row r="474" spans="1:17" x14ac:dyDescent="0.35">
      <c r="A474">
        <v>1384439</v>
      </c>
      <c r="B474" t="s">
        <v>22</v>
      </c>
      <c r="C474" s="1">
        <v>45249</v>
      </c>
      <c r="D474" t="s">
        <v>23</v>
      </c>
      <c r="E474">
        <v>2</v>
      </c>
      <c r="F474">
        <v>26.6</v>
      </c>
      <c r="G474" t="s">
        <v>25</v>
      </c>
      <c r="H474" t="s">
        <v>24</v>
      </c>
      <c r="I474" t="s">
        <v>38</v>
      </c>
      <c r="J474" t="s">
        <v>50</v>
      </c>
      <c r="K474" t="s">
        <v>40</v>
      </c>
      <c r="L474">
        <v>1</v>
      </c>
      <c r="M474">
        <v>0</v>
      </c>
    </row>
    <row r="475" spans="1:17" x14ac:dyDescent="0.35">
      <c r="A475">
        <v>1384439</v>
      </c>
      <c r="B475" t="s">
        <v>22</v>
      </c>
      <c r="C475" s="1">
        <v>45249</v>
      </c>
      <c r="D475" t="s">
        <v>23</v>
      </c>
      <c r="E475">
        <v>2</v>
      </c>
      <c r="F475">
        <v>27.1</v>
      </c>
      <c r="G475" t="s">
        <v>25</v>
      </c>
      <c r="H475" t="s">
        <v>24</v>
      </c>
      <c r="I475" t="s">
        <v>38</v>
      </c>
      <c r="J475" t="s">
        <v>50</v>
      </c>
      <c r="K475" t="s">
        <v>43</v>
      </c>
      <c r="L475">
        <v>4</v>
      </c>
      <c r="M475">
        <v>0</v>
      </c>
    </row>
    <row r="476" spans="1:17" x14ac:dyDescent="0.35">
      <c r="A476">
        <v>1384439</v>
      </c>
      <c r="B476" t="s">
        <v>22</v>
      </c>
      <c r="C476" s="1">
        <v>45249</v>
      </c>
      <c r="D476" t="s">
        <v>23</v>
      </c>
      <c r="E476">
        <v>2</v>
      </c>
      <c r="F476">
        <v>27.2</v>
      </c>
      <c r="G476" t="s">
        <v>25</v>
      </c>
      <c r="H476" t="s">
        <v>24</v>
      </c>
      <c r="I476" t="s">
        <v>38</v>
      </c>
      <c r="J476" t="s">
        <v>50</v>
      </c>
      <c r="K476" t="s">
        <v>43</v>
      </c>
      <c r="L476">
        <v>0</v>
      </c>
      <c r="M476">
        <v>0</v>
      </c>
    </row>
    <row r="477" spans="1:17" x14ac:dyDescent="0.35">
      <c r="A477">
        <v>1384439</v>
      </c>
      <c r="B477" t="s">
        <v>22</v>
      </c>
      <c r="C477" s="1">
        <v>45249</v>
      </c>
      <c r="D477" t="s">
        <v>23</v>
      </c>
      <c r="E477">
        <v>2</v>
      </c>
      <c r="F477">
        <v>27.3</v>
      </c>
      <c r="G477" t="s">
        <v>25</v>
      </c>
      <c r="H477" t="s">
        <v>24</v>
      </c>
      <c r="I477" t="s">
        <v>38</v>
      </c>
      <c r="J477" t="s">
        <v>50</v>
      </c>
      <c r="K477" t="s">
        <v>43</v>
      </c>
      <c r="L477">
        <v>4</v>
      </c>
      <c r="M477">
        <v>0</v>
      </c>
    </row>
    <row r="478" spans="1:17" x14ac:dyDescent="0.35">
      <c r="A478">
        <v>1384439</v>
      </c>
      <c r="B478" t="s">
        <v>22</v>
      </c>
      <c r="C478" s="1">
        <v>45249</v>
      </c>
      <c r="D478" t="s">
        <v>23</v>
      </c>
      <c r="E478">
        <v>2</v>
      </c>
      <c r="F478">
        <v>27.4</v>
      </c>
      <c r="G478" t="s">
        <v>25</v>
      </c>
      <c r="H478" t="s">
        <v>24</v>
      </c>
      <c r="I478" t="s">
        <v>38</v>
      </c>
      <c r="J478" t="s">
        <v>50</v>
      </c>
      <c r="K478" t="s">
        <v>43</v>
      </c>
      <c r="L478">
        <v>1</v>
      </c>
      <c r="M478">
        <v>0</v>
      </c>
    </row>
    <row r="479" spans="1:17" x14ac:dyDescent="0.35">
      <c r="A479">
        <v>1384439</v>
      </c>
      <c r="B479" t="s">
        <v>22</v>
      </c>
      <c r="C479" s="1">
        <v>45249</v>
      </c>
      <c r="D479" t="s">
        <v>23</v>
      </c>
      <c r="E479">
        <v>2</v>
      </c>
      <c r="F479">
        <v>27.5</v>
      </c>
      <c r="G479" t="s">
        <v>25</v>
      </c>
      <c r="H479" t="s">
        <v>24</v>
      </c>
      <c r="I479" t="s">
        <v>50</v>
      </c>
      <c r="J479" t="s">
        <v>38</v>
      </c>
      <c r="K479" t="s">
        <v>43</v>
      </c>
      <c r="L479">
        <v>0</v>
      </c>
      <c r="M479">
        <v>1</v>
      </c>
      <c r="Q479">
        <v>1</v>
      </c>
    </row>
    <row r="480" spans="1:17" x14ac:dyDescent="0.35">
      <c r="A480">
        <v>1384439</v>
      </c>
      <c r="B480" t="s">
        <v>22</v>
      </c>
      <c r="C480" s="1">
        <v>45249</v>
      </c>
      <c r="D480" t="s">
        <v>23</v>
      </c>
      <c r="E480">
        <v>2</v>
      </c>
      <c r="F480">
        <v>27.6</v>
      </c>
      <c r="G480" t="s">
        <v>25</v>
      </c>
      <c r="H480" t="s">
        <v>24</v>
      </c>
      <c r="I480" t="s">
        <v>38</v>
      </c>
      <c r="J480" t="s">
        <v>50</v>
      </c>
      <c r="K480" t="s">
        <v>43</v>
      </c>
      <c r="L480">
        <v>4</v>
      </c>
      <c r="M480">
        <v>0</v>
      </c>
    </row>
    <row r="481" spans="1:13" x14ac:dyDescent="0.35">
      <c r="A481">
        <v>1384439</v>
      </c>
      <c r="B481" t="s">
        <v>22</v>
      </c>
      <c r="C481" s="1">
        <v>45249</v>
      </c>
      <c r="D481" t="s">
        <v>23</v>
      </c>
      <c r="E481">
        <v>2</v>
      </c>
      <c r="F481">
        <v>28.1</v>
      </c>
      <c r="G481" t="s">
        <v>25</v>
      </c>
      <c r="H481" t="s">
        <v>24</v>
      </c>
      <c r="I481" t="s">
        <v>50</v>
      </c>
      <c r="J481" t="s">
        <v>38</v>
      </c>
      <c r="K481" t="s">
        <v>40</v>
      </c>
      <c r="L481">
        <v>1</v>
      </c>
      <c r="M481">
        <v>0</v>
      </c>
    </row>
    <row r="482" spans="1:13" x14ac:dyDescent="0.35">
      <c r="A482">
        <v>1384439</v>
      </c>
      <c r="B482" t="s">
        <v>22</v>
      </c>
      <c r="C482" s="1">
        <v>45249</v>
      </c>
      <c r="D482" t="s">
        <v>23</v>
      </c>
      <c r="E482">
        <v>2</v>
      </c>
      <c r="F482">
        <v>28.2</v>
      </c>
      <c r="G482" t="s">
        <v>25</v>
      </c>
      <c r="H482" t="s">
        <v>24</v>
      </c>
      <c r="I482" t="s">
        <v>38</v>
      </c>
      <c r="J482" t="s">
        <v>50</v>
      </c>
      <c r="K482" t="s">
        <v>40</v>
      </c>
      <c r="L482">
        <v>1</v>
      </c>
      <c r="M482">
        <v>0</v>
      </c>
    </row>
    <row r="483" spans="1:13" x14ac:dyDescent="0.35">
      <c r="A483">
        <v>1384439</v>
      </c>
      <c r="B483" t="s">
        <v>22</v>
      </c>
      <c r="C483" s="1">
        <v>45249</v>
      </c>
      <c r="D483" t="s">
        <v>23</v>
      </c>
      <c r="E483">
        <v>2</v>
      </c>
      <c r="F483">
        <v>28.3</v>
      </c>
      <c r="G483" t="s">
        <v>25</v>
      </c>
      <c r="H483" t="s">
        <v>24</v>
      </c>
      <c r="I483" t="s">
        <v>50</v>
      </c>
      <c r="J483" t="s">
        <v>38</v>
      </c>
      <c r="K483" t="s">
        <v>40</v>
      </c>
      <c r="L483">
        <v>0</v>
      </c>
      <c r="M483">
        <v>0</v>
      </c>
    </row>
    <row r="484" spans="1:13" x14ac:dyDescent="0.35">
      <c r="A484">
        <v>1384439</v>
      </c>
      <c r="B484" t="s">
        <v>22</v>
      </c>
      <c r="C484" s="1">
        <v>45249</v>
      </c>
      <c r="D484" t="s">
        <v>23</v>
      </c>
      <c r="E484">
        <v>2</v>
      </c>
      <c r="F484">
        <v>28.4</v>
      </c>
      <c r="G484" t="s">
        <v>25</v>
      </c>
      <c r="H484" t="s">
        <v>24</v>
      </c>
      <c r="I484" t="s">
        <v>50</v>
      </c>
      <c r="J484" t="s">
        <v>38</v>
      </c>
      <c r="K484" t="s">
        <v>40</v>
      </c>
      <c r="L484">
        <v>0</v>
      </c>
      <c r="M484">
        <v>0</v>
      </c>
    </row>
    <row r="485" spans="1:13" x14ac:dyDescent="0.35">
      <c r="A485">
        <v>1384439</v>
      </c>
      <c r="B485" t="s">
        <v>22</v>
      </c>
      <c r="C485" s="1">
        <v>45249</v>
      </c>
      <c r="D485" t="s">
        <v>23</v>
      </c>
      <c r="E485">
        <v>2</v>
      </c>
      <c r="F485">
        <v>28.5</v>
      </c>
      <c r="G485" t="s">
        <v>25</v>
      </c>
      <c r="H485" t="s">
        <v>24</v>
      </c>
      <c r="I485" t="s">
        <v>50</v>
      </c>
      <c r="J485" t="s">
        <v>38</v>
      </c>
      <c r="K485" t="s">
        <v>40</v>
      </c>
      <c r="L485">
        <v>1</v>
      </c>
      <c r="M485">
        <v>0</v>
      </c>
    </row>
    <row r="486" spans="1:13" x14ac:dyDescent="0.35">
      <c r="A486">
        <v>1384439</v>
      </c>
      <c r="B486" t="s">
        <v>22</v>
      </c>
      <c r="C486" s="1">
        <v>45249</v>
      </c>
      <c r="D486" t="s">
        <v>23</v>
      </c>
      <c r="E486">
        <v>2</v>
      </c>
      <c r="F486">
        <v>28.6</v>
      </c>
      <c r="G486" t="s">
        <v>25</v>
      </c>
      <c r="H486" t="s">
        <v>24</v>
      </c>
      <c r="I486" t="s">
        <v>38</v>
      </c>
      <c r="J486" t="s">
        <v>50</v>
      </c>
      <c r="K486" t="s">
        <v>40</v>
      </c>
      <c r="L486">
        <v>0</v>
      </c>
      <c r="M486">
        <v>0</v>
      </c>
    </row>
    <row r="487" spans="1:13" x14ac:dyDescent="0.35">
      <c r="A487">
        <v>1384439</v>
      </c>
      <c r="B487" t="s">
        <v>22</v>
      </c>
      <c r="C487" s="1">
        <v>45249</v>
      </c>
      <c r="D487" t="s">
        <v>23</v>
      </c>
      <c r="E487">
        <v>2</v>
      </c>
      <c r="F487">
        <v>29.1</v>
      </c>
      <c r="G487" t="s">
        <v>25</v>
      </c>
      <c r="H487" t="s">
        <v>24</v>
      </c>
      <c r="I487" t="s">
        <v>50</v>
      </c>
      <c r="J487" t="s">
        <v>38</v>
      </c>
      <c r="K487" t="s">
        <v>43</v>
      </c>
      <c r="L487">
        <v>0</v>
      </c>
      <c r="M487">
        <v>0</v>
      </c>
    </row>
    <row r="488" spans="1:13" x14ac:dyDescent="0.35">
      <c r="A488">
        <v>1384439</v>
      </c>
      <c r="B488" t="s">
        <v>22</v>
      </c>
      <c r="C488" s="1">
        <v>45249</v>
      </c>
      <c r="D488" t="s">
        <v>23</v>
      </c>
      <c r="E488">
        <v>2</v>
      </c>
      <c r="F488">
        <v>29.2</v>
      </c>
      <c r="G488" t="s">
        <v>25</v>
      </c>
      <c r="H488" t="s">
        <v>24</v>
      </c>
      <c r="I488" t="s">
        <v>50</v>
      </c>
      <c r="J488" t="s">
        <v>38</v>
      </c>
      <c r="K488" t="s">
        <v>43</v>
      </c>
      <c r="L488">
        <v>0</v>
      </c>
      <c r="M488">
        <v>0</v>
      </c>
    </row>
    <row r="489" spans="1:13" x14ac:dyDescent="0.35">
      <c r="A489">
        <v>1384439</v>
      </c>
      <c r="B489" t="s">
        <v>22</v>
      </c>
      <c r="C489" s="1">
        <v>45249</v>
      </c>
      <c r="D489" t="s">
        <v>23</v>
      </c>
      <c r="E489">
        <v>2</v>
      </c>
      <c r="F489">
        <v>29.3</v>
      </c>
      <c r="G489" t="s">
        <v>25</v>
      </c>
      <c r="H489" t="s">
        <v>24</v>
      </c>
      <c r="I489" t="s">
        <v>50</v>
      </c>
      <c r="J489" t="s">
        <v>38</v>
      </c>
      <c r="K489" t="s">
        <v>43</v>
      </c>
      <c r="L489">
        <v>1</v>
      </c>
      <c r="M489">
        <v>0</v>
      </c>
    </row>
    <row r="490" spans="1:13" x14ac:dyDescent="0.35">
      <c r="A490">
        <v>1384439</v>
      </c>
      <c r="B490" t="s">
        <v>22</v>
      </c>
      <c r="C490" s="1">
        <v>45249</v>
      </c>
      <c r="D490" t="s">
        <v>23</v>
      </c>
      <c r="E490">
        <v>2</v>
      </c>
      <c r="F490">
        <v>29.4</v>
      </c>
      <c r="G490" t="s">
        <v>25</v>
      </c>
      <c r="H490" t="s">
        <v>24</v>
      </c>
      <c r="I490" t="s">
        <v>38</v>
      </c>
      <c r="J490" t="s">
        <v>50</v>
      </c>
      <c r="K490" t="s">
        <v>43</v>
      </c>
      <c r="L490">
        <v>1</v>
      </c>
      <c r="M490">
        <v>0</v>
      </c>
    </row>
    <row r="491" spans="1:13" x14ac:dyDescent="0.35">
      <c r="A491">
        <v>1384439</v>
      </c>
      <c r="B491" t="s">
        <v>22</v>
      </c>
      <c r="C491" s="1">
        <v>45249</v>
      </c>
      <c r="D491" t="s">
        <v>23</v>
      </c>
      <c r="E491">
        <v>2</v>
      </c>
      <c r="F491">
        <v>29.5</v>
      </c>
      <c r="G491" t="s">
        <v>25</v>
      </c>
      <c r="H491" t="s">
        <v>24</v>
      </c>
      <c r="I491" t="s">
        <v>50</v>
      </c>
      <c r="J491" t="s">
        <v>38</v>
      </c>
      <c r="K491" t="s">
        <v>43</v>
      </c>
      <c r="L491">
        <v>0</v>
      </c>
      <c r="M491">
        <v>0</v>
      </c>
    </row>
    <row r="492" spans="1:13" x14ac:dyDescent="0.35">
      <c r="A492">
        <v>1384439</v>
      </c>
      <c r="B492" t="s">
        <v>22</v>
      </c>
      <c r="C492" s="1">
        <v>45249</v>
      </c>
      <c r="D492" t="s">
        <v>23</v>
      </c>
      <c r="E492">
        <v>2</v>
      </c>
      <c r="F492">
        <v>29.6</v>
      </c>
      <c r="G492" t="s">
        <v>25</v>
      </c>
      <c r="H492" t="s">
        <v>24</v>
      </c>
      <c r="I492" t="s">
        <v>50</v>
      </c>
      <c r="J492" t="s">
        <v>38</v>
      </c>
      <c r="K492" t="s">
        <v>43</v>
      </c>
      <c r="L492">
        <v>0</v>
      </c>
      <c r="M492">
        <v>0</v>
      </c>
    </row>
    <row r="493" spans="1:13" x14ac:dyDescent="0.35">
      <c r="A493">
        <v>1384439</v>
      </c>
      <c r="B493" t="s">
        <v>22</v>
      </c>
      <c r="C493" s="1">
        <v>45249</v>
      </c>
      <c r="D493" t="s">
        <v>23</v>
      </c>
      <c r="E493">
        <v>2</v>
      </c>
      <c r="F493">
        <v>30.1</v>
      </c>
      <c r="G493" t="s">
        <v>25</v>
      </c>
      <c r="H493" t="s">
        <v>24</v>
      </c>
      <c r="I493" t="s">
        <v>38</v>
      </c>
      <c r="J493" t="s">
        <v>50</v>
      </c>
      <c r="K493" t="s">
        <v>40</v>
      </c>
      <c r="L493">
        <v>1</v>
      </c>
      <c r="M493">
        <v>0</v>
      </c>
    </row>
    <row r="494" spans="1:13" x14ac:dyDescent="0.35">
      <c r="A494">
        <v>1384439</v>
      </c>
      <c r="B494" t="s">
        <v>22</v>
      </c>
      <c r="C494" s="1">
        <v>45249</v>
      </c>
      <c r="D494" t="s">
        <v>23</v>
      </c>
      <c r="E494">
        <v>2</v>
      </c>
      <c r="F494">
        <v>30.2</v>
      </c>
      <c r="G494" t="s">
        <v>25</v>
      </c>
      <c r="H494" t="s">
        <v>24</v>
      </c>
      <c r="I494" t="s">
        <v>50</v>
      </c>
      <c r="J494" t="s">
        <v>38</v>
      </c>
      <c r="K494" t="s">
        <v>40</v>
      </c>
      <c r="L494">
        <v>0</v>
      </c>
      <c r="M494">
        <v>0</v>
      </c>
    </row>
    <row r="495" spans="1:13" x14ac:dyDescent="0.35">
      <c r="A495">
        <v>1384439</v>
      </c>
      <c r="B495" t="s">
        <v>22</v>
      </c>
      <c r="C495" s="1">
        <v>45249</v>
      </c>
      <c r="D495" t="s">
        <v>23</v>
      </c>
      <c r="E495">
        <v>2</v>
      </c>
      <c r="F495">
        <v>30.3</v>
      </c>
      <c r="G495" t="s">
        <v>25</v>
      </c>
      <c r="H495" t="s">
        <v>24</v>
      </c>
      <c r="I495" t="s">
        <v>50</v>
      </c>
      <c r="J495" t="s">
        <v>38</v>
      </c>
      <c r="K495" t="s">
        <v>40</v>
      </c>
      <c r="L495">
        <v>0</v>
      </c>
      <c r="M495">
        <v>0</v>
      </c>
    </row>
    <row r="496" spans="1:13" x14ac:dyDescent="0.35">
      <c r="A496">
        <v>1384439</v>
      </c>
      <c r="B496" t="s">
        <v>22</v>
      </c>
      <c r="C496" s="1">
        <v>45249</v>
      </c>
      <c r="D496" t="s">
        <v>23</v>
      </c>
      <c r="E496">
        <v>2</v>
      </c>
      <c r="F496">
        <v>30.4</v>
      </c>
      <c r="G496" t="s">
        <v>25</v>
      </c>
      <c r="H496" t="s">
        <v>24</v>
      </c>
      <c r="I496" t="s">
        <v>50</v>
      </c>
      <c r="J496" t="s">
        <v>38</v>
      </c>
      <c r="K496" t="s">
        <v>40</v>
      </c>
      <c r="L496">
        <v>0</v>
      </c>
      <c r="M496">
        <v>0</v>
      </c>
    </row>
    <row r="497" spans="1:13" x14ac:dyDescent="0.35">
      <c r="A497">
        <v>1384439</v>
      </c>
      <c r="B497" t="s">
        <v>22</v>
      </c>
      <c r="C497" s="1">
        <v>45249</v>
      </c>
      <c r="D497" t="s">
        <v>23</v>
      </c>
      <c r="E497">
        <v>2</v>
      </c>
      <c r="F497">
        <v>30.5</v>
      </c>
      <c r="G497" t="s">
        <v>25</v>
      </c>
      <c r="H497" t="s">
        <v>24</v>
      </c>
      <c r="I497" t="s">
        <v>50</v>
      </c>
      <c r="J497" t="s">
        <v>38</v>
      </c>
      <c r="K497" t="s">
        <v>40</v>
      </c>
      <c r="L497">
        <v>0</v>
      </c>
      <c r="M497">
        <v>0</v>
      </c>
    </row>
    <row r="498" spans="1:13" x14ac:dyDescent="0.35">
      <c r="A498">
        <v>1384439</v>
      </c>
      <c r="B498" t="s">
        <v>22</v>
      </c>
      <c r="C498" s="1">
        <v>45249</v>
      </c>
      <c r="D498" t="s">
        <v>23</v>
      </c>
      <c r="E498">
        <v>2</v>
      </c>
      <c r="F498">
        <v>30.6</v>
      </c>
      <c r="G498" t="s">
        <v>25</v>
      </c>
      <c r="H498" t="s">
        <v>24</v>
      </c>
      <c r="I498" t="s">
        <v>50</v>
      </c>
      <c r="J498" t="s">
        <v>38</v>
      </c>
      <c r="K498" t="s">
        <v>40</v>
      </c>
      <c r="L498">
        <v>2</v>
      </c>
      <c r="M498">
        <v>0</v>
      </c>
    </row>
    <row r="499" spans="1:13" x14ac:dyDescent="0.35">
      <c r="A499">
        <v>1384439</v>
      </c>
      <c r="B499" t="s">
        <v>22</v>
      </c>
      <c r="C499" s="1">
        <v>45249</v>
      </c>
      <c r="D499" t="s">
        <v>23</v>
      </c>
      <c r="E499">
        <v>2</v>
      </c>
      <c r="F499">
        <v>31.1</v>
      </c>
      <c r="G499" t="s">
        <v>25</v>
      </c>
      <c r="H499" t="s">
        <v>24</v>
      </c>
      <c r="I499" t="s">
        <v>38</v>
      </c>
      <c r="J499" t="s">
        <v>50</v>
      </c>
      <c r="K499" t="s">
        <v>45</v>
      </c>
      <c r="L499">
        <v>0</v>
      </c>
      <c r="M499">
        <v>0</v>
      </c>
    </row>
    <row r="500" spans="1:13" x14ac:dyDescent="0.35">
      <c r="A500">
        <v>1384439</v>
      </c>
      <c r="B500" t="s">
        <v>22</v>
      </c>
      <c r="C500" s="1">
        <v>45249</v>
      </c>
      <c r="D500" t="s">
        <v>23</v>
      </c>
      <c r="E500">
        <v>2</v>
      </c>
      <c r="F500">
        <v>31.2</v>
      </c>
      <c r="G500" t="s">
        <v>25</v>
      </c>
      <c r="H500" t="s">
        <v>24</v>
      </c>
      <c r="I500" t="s">
        <v>38</v>
      </c>
      <c r="J500" t="s">
        <v>50</v>
      </c>
      <c r="K500" t="s">
        <v>45</v>
      </c>
      <c r="L500">
        <v>0</v>
      </c>
      <c r="M500">
        <v>0</v>
      </c>
    </row>
    <row r="501" spans="1:13" x14ac:dyDescent="0.35">
      <c r="A501">
        <v>1384439</v>
      </c>
      <c r="B501" t="s">
        <v>22</v>
      </c>
      <c r="C501" s="1">
        <v>45249</v>
      </c>
      <c r="D501" t="s">
        <v>23</v>
      </c>
      <c r="E501">
        <v>2</v>
      </c>
      <c r="F501">
        <v>31.3</v>
      </c>
      <c r="G501" t="s">
        <v>25</v>
      </c>
      <c r="H501" t="s">
        <v>24</v>
      </c>
      <c r="I501" t="s">
        <v>38</v>
      </c>
      <c r="J501" t="s">
        <v>50</v>
      </c>
      <c r="K501" t="s">
        <v>45</v>
      </c>
      <c r="L501">
        <v>1</v>
      </c>
      <c r="M501">
        <v>0</v>
      </c>
    </row>
    <row r="502" spans="1:13" x14ac:dyDescent="0.35">
      <c r="A502">
        <v>1384439</v>
      </c>
      <c r="B502" t="s">
        <v>22</v>
      </c>
      <c r="C502" s="1">
        <v>45249</v>
      </c>
      <c r="D502" t="s">
        <v>23</v>
      </c>
      <c r="E502">
        <v>2</v>
      </c>
      <c r="F502">
        <v>31.4</v>
      </c>
      <c r="G502" t="s">
        <v>25</v>
      </c>
      <c r="H502" t="s">
        <v>24</v>
      </c>
      <c r="I502" t="s">
        <v>50</v>
      </c>
      <c r="J502" t="s">
        <v>38</v>
      </c>
      <c r="K502" t="s">
        <v>45</v>
      </c>
      <c r="L502">
        <v>1</v>
      </c>
      <c r="M502">
        <v>0</v>
      </c>
    </row>
    <row r="503" spans="1:13" x14ac:dyDescent="0.35">
      <c r="A503">
        <v>1384439</v>
      </c>
      <c r="B503" t="s">
        <v>22</v>
      </c>
      <c r="C503" s="1">
        <v>45249</v>
      </c>
      <c r="D503" t="s">
        <v>23</v>
      </c>
      <c r="E503">
        <v>2</v>
      </c>
      <c r="F503">
        <v>31.5</v>
      </c>
      <c r="G503" t="s">
        <v>25</v>
      </c>
      <c r="H503" t="s">
        <v>24</v>
      </c>
      <c r="I503" t="s">
        <v>38</v>
      </c>
      <c r="J503" t="s">
        <v>50</v>
      </c>
      <c r="K503" t="s">
        <v>45</v>
      </c>
      <c r="L503">
        <v>0</v>
      </c>
      <c r="M503">
        <v>0</v>
      </c>
    </row>
    <row r="504" spans="1:13" x14ac:dyDescent="0.35">
      <c r="A504">
        <v>1384439</v>
      </c>
      <c r="B504" t="s">
        <v>22</v>
      </c>
      <c r="C504" s="1">
        <v>45249</v>
      </c>
      <c r="D504" t="s">
        <v>23</v>
      </c>
      <c r="E504">
        <v>2</v>
      </c>
      <c r="F504">
        <v>31.6</v>
      </c>
      <c r="G504" t="s">
        <v>25</v>
      </c>
      <c r="H504" t="s">
        <v>24</v>
      </c>
      <c r="I504" t="s">
        <v>38</v>
      </c>
      <c r="J504" t="s">
        <v>50</v>
      </c>
      <c r="K504" t="s">
        <v>45</v>
      </c>
      <c r="L504">
        <v>0</v>
      </c>
      <c r="M504">
        <v>0</v>
      </c>
    </row>
    <row r="505" spans="1:13" x14ac:dyDescent="0.35">
      <c r="A505">
        <v>1384439</v>
      </c>
      <c r="B505" t="s">
        <v>22</v>
      </c>
      <c r="C505" s="1">
        <v>45249</v>
      </c>
      <c r="D505" t="s">
        <v>23</v>
      </c>
      <c r="E505">
        <v>2</v>
      </c>
      <c r="F505">
        <v>32.1</v>
      </c>
      <c r="G505" t="s">
        <v>25</v>
      </c>
      <c r="H505" t="s">
        <v>24</v>
      </c>
      <c r="I505" t="s">
        <v>50</v>
      </c>
      <c r="J505" t="s">
        <v>38</v>
      </c>
      <c r="K505" t="s">
        <v>40</v>
      </c>
      <c r="L505">
        <v>1</v>
      </c>
      <c r="M505">
        <v>0</v>
      </c>
    </row>
    <row r="506" spans="1:13" x14ac:dyDescent="0.35">
      <c r="A506">
        <v>1384439</v>
      </c>
      <c r="B506" t="s">
        <v>22</v>
      </c>
      <c r="C506" s="1">
        <v>45249</v>
      </c>
      <c r="D506" t="s">
        <v>23</v>
      </c>
      <c r="E506">
        <v>2</v>
      </c>
      <c r="F506">
        <v>32.200000000000003</v>
      </c>
      <c r="G506" t="s">
        <v>25</v>
      </c>
      <c r="H506" t="s">
        <v>24</v>
      </c>
      <c r="I506" t="s">
        <v>38</v>
      </c>
      <c r="J506" t="s">
        <v>50</v>
      </c>
      <c r="K506" t="s">
        <v>40</v>
      </c>
      <c r="L506">
        <v>0</v>
      </c>
      <c r="M506">
        <v>0</v>
      </c>
    </row>
    <row r="507" spans="1:13" x14ac:dyDescent="0.35">
      <c r="A507">
        <v>1384439</v>
      </c>
      <c r="B507" t="s">
        <v>22</v>
      </c>
      <c r="C507" s="1">
        <v>45249</v>
      </c>
      <c r="D507" t="s">
        <v>23</v>
      </c>
      <c r="E507">
        <v>2</v>
      </c>
      <c r="F507">
        <v>32.299999999999997</v>
      </c>
      <c r="G507" t="s">
        <v>25</v>
      </c>
      <c r="H507" t="s">
        <v>24</v>
      </c>
      <c r="I507" t="s">
        <v>38</v>
      </c>
      <c r="J507" t="s">
        <v>50</v>
      </c>
      <c r="K507" t="s">
        <v>40</v>
      </c>
      <c r="L507">
        <v>1</v>
      </c>
      <c r="M507">
        <v>0</v>
      </c>
    </row>
    <row r="508" spans="1:13" x14ac:dyDescent="0.35">
      <c r="A508">
        <v>1384439</v>
      </c>
      <c r="B508" t="s">
        <v>22</v>
      </c>
      <c r="C508" s="1">
        <v>45249</v>
      </c>
      <c r="D508" t="s">
        <v>23</v>
      </c>
      <c r="E508">
        <v>2</v>
      </c>
      <c r="F508">
        <v>32.4</v>
      </c>
      <c r="G508" t="s">
        <v>25</v>
      </c>
      <c r="H508" t="s">
        <v>24</v>
      </c>
      <c r="I508" t="s">
        <v>50</v>
      </c>
      <c r="J508" t="s">
        <v>38</v>
      </c>
      <c r="K508" t="s">
        <v>40</v>
      </c>
      <c r="L508">
        <v>0</v>
      </c>
      <c r="M508">
        <v>0</v>
      </c>
    </row>
    <row r="509" spans="1:13" x14ac:dyDescent="0.35">
      <c r="A509">
        <v>1384439</v>
      </c>
      <c r="B509" t="s">
        <v>22</v>
      </c>
      <c r="C509" s="1">
        <v>45249</v>
      </c>
      <c r="D509" t="s">
        <v>23</v>
      </c>
      <c r="E509">
        <v>2</v>
      </c>
      <c r="F509">
        <v>32.5</v>
      </c>
      <c r="G509" t="s">
        <v>25</v>
      </c>
      <c r="H509" t="s">
        <v>24</v>
      </c>
      <c r="I509" t="s">
        <v>50</v>
      </c>
      <c r="J509" t="s">
        <v>38</v>
      </c>
      <c r="K509" t="s">
        <v>40</v>
      </c>
      <c r="L509">
        <v>0</v>
      </c>
      <c r="M509">
        <v>0</v>
      </c>
    </row>
    <row r="510" spans="1:13" x14ac:dyDescent="0.35">
      <c r="A510">
        <v>1384439</v>
      </c>
      <c r="B510" t="s">
        <v>22</v>
      </c>
      <c r="C510" s="1">
        <v>45249</v>
      </c>
      <c r="D510" t="s">
        <v>23</v>
      </c>
      <c r="E510">
        <v>2</v>
      </c>
      <c r="F510">
        <v>32.6</v>
      </c>
      <c r="G510" t="s">
        <v>25</v>
      </c>
      <c r="H510" t="s">
        <v>24</v>
      </c>
      <c r="I510" t="s">
        <v>50</v>
      </c>
      <c r="J510" t="s">
        <v>38</v>
      </c>
      <c r="K510" t="s">
        <v>40</v>
      </c>
      <c r="L510">
        <v>0</v>
      </c>
      <c r="M510">
        <v>0</v>
      </c>
    </row>
    <row r="511" spans="1:13" x14ac:dyDescent="0.35">
      <c r="A511">
        <v>1384439</v>
      </c>
      <c r="B511" t="s">
        <v>22</v>
      </c>
      <c r="C511" s="1">
        <v>45249</v>
      </c>
      <c r="D511" t="s">
        <v>23</v>
      </c>
      <c r="E511">
        <v>2</v>
      </c>
      <c r="F511">
        <v>33.1</v>
      </c>
      <c r="G511" t="s">
        <v>25</v>
      </c>
      <c r="H511" t="s">
        <v>24</v>
      </c>
      <c r="I511" t="s">
        <v>38</v>
      </c>
      <c r="J511" t="s">
        <v>50</v>
      </c>
      <c r="K511" t="s">
        <v>45</v>
      </c>
      <c r="L511">
        <v>4</v>
      </c>
      <c r="M511">
        <v>0</v>
      </c>
    </row>
    <row r="512" spans="1:13" x14ac:dyDescent="0.35">
      <c r="A512">
        <v>1384439</v>
      </c>
      <c r="B512" t="s">
        <v>22</v>
      </c>
      <c r="C512" s="1">
        <v>45249</v>
      </c>
      <c r="D512" t="s">
        <v>23</v>
      </c>
      <c r="E512">
        <v>2</v>
      </c>
      <c r="F512">
        <v>33.200000000000003</v>
      </c>
      <c r="G512" t="s">
        <v>25</v>
      </c>
      <c r="H512" t="s">
        <v>24</v>
      </c>
      <c r="I512" t="s">
        <v>38</v>
      </c>
      <c r="J512" t="s">
        <v>50</v>
      </c>
      <c r="K512" t="s">
        <v>45</v>
      </c>
      <c r="L512">
        <v>4</v>
      </c>
      <c r="M512">
        <v>0</v>
      </c>
    </row>
    <row r="513" spans="1:13" x14ac:dyDescent="0.35">
      <c r="A513">
        <v>1384439</v>
      </c>
      <c r="B513" t="s">
        <v>22</v>
      </c>
      <c r="C513" s="1">
        <v>45249</v>
      </c>
      <c r="D513" t="s">
        <v>23</v>
      </c>
      <c r="E513">
        <v>2</v>
      </c>
      <c r="F513">
        <v>33.299999999999997</v>
      </c>
      <c r="G513" t="s">
        <v>25</v>
      </c>
      <c r="H513" t="s">
        <v>24</v>
      </c>
      <c r="I513" t="s">
        <v>38</v>
      </c>
      <c r="J513" t="s">
        <v>50</v>
      </c>
      <c r="K513" t="s">
        <v>45</v>
      </c>
      <c r="L513">
        <v>2</v>
      </c>
      <c r="M513">
        <v>0</v>
      </c>
    </row>
    <row r="514" spans="1:13" x14ac:dyDescent="0.35">
      <c r="A514">
        <v>1384439</v>
      </c>
      <c r="B514" t="s">
        <v>22</v>
      </c>
      <c r="C514" s="1">
        <v>45249</v>
      </c>
      <c r="D514" t="s">
        <v>23</v>
      </c>
      <c r="E514">
        <v>2</v>
      </c>
      <c r="F514">
        <v>33.4</v>
      </c>
      <c r="G514" t="s">
        <v>25</v>
      </c>
      <c r="H514" t="s">
        <v>24</v>
      </c>
      <c r="I514" t="s">
        <v>38</v>
      </c>
      <c r="J514" t="s">
        <v>50</v>
      </c>
      <c r="K514" t="s">
        <v>45</v>
      </c>
      <c r="L514">
        <v>0</v>
      </c>
      <c r="M514">
        <v>0</v>
      </c>
    </row>
    <row r="515" spans="1:13" x14ac:dyDescent="0.35">
      <c r="A515">
        <v>1384439</v>
      </c>
      <c r="B515" t="s">
        <v>22</v>
      </c>
      <c r="C515" s="1">
        <v>45249</v>
      </c>
      <c r="D515" t="s">
        <v>23</v>
      </c>
      <c r="E515">
        <v>2</v>
      </c>
      <c r="F515">
        <v>33.5</v>
      </c>
      <c r="G515" t="s">
        <v>25</v>
      </c>
      <c r="H515" t="s">
        <v>24</v>
      </c>
      <c r="I515" t="s">
        <v>38</v>
      </c>
      <c r="J515" t="s">
        <v>50</v>
      </c>
      <c r="K515" t="s">
        <v>45</v>
      </c>
      <c r="L515">
        <v>1</v>
      </c>
      <c r="M515">
        <v>0</v>
      </c>
    </row>
    <row r="516" spans="1:13" x14ac:dyDescent="0.35">
      <c r="A516">
        <v>1384439</v>
      </c>
      <c r="B516" t="s">
        <v>22</v>
      </c>
      <c r="C516" s="1">
        <v>45249</v>
      </c>
      <c r="D516" t="s">
        <v>23</v>
      </c>
      <c r="E516">
        <v>2</v>
      </c>
      <c r="F516">
        <v>33.6</v>
      </c>
      <c r="G516" t="s">
        <v>25</v>
      </c>
      <c r="H516" t="s">
        <v>24</v>
      </c>
      <c r="I516" t="s">
        <v>50</v>
      </c>
      <c r="J516" t="s">
        <v>38</v>
      </c>
      <c r="K516" t="s">
        <v>45</v>
      </c>
      <c r="L516">
        <v>0</v>
      </c>
      <c r="M516">
        <v>0</v>
      </c>
    </row>
    <row r="517" spans="1:13" x14ac:dyDescent="0.35">
      <c r="A517">
        <v>1384439</v>
      </c>
      <c r="B517" t="s">
        <v>22</v>
      </c>
      <c r="C517" s="1">
        <v>45249</v>
      </c>
      <c r="D517" t="s">
        <v>23</v>
      </c>
      <c r="E517">
        <v>2</v>
      </c>
      <c r="F517">
        <v>34.1</v>
      </c>
      <c r="G517" t="s">
        <v>25</v>
      </c>
      <c r="H517" t="s">
        <v>24</v>
      </c>
      <c r="I517" t="s">
        <v>38</v>
      </c>
      <c r="J517" t="s">
        <v>50</v>
      </c>
      <c r="K517" t="s">
        <v>40</v>
      </c>
      <c r="L517">
        <v>6</v>
      </c>
      <c r="M517">
        <v>0</v>
      </c>
    </row>
    <row r="518" spans="1:13" x14ac:dyDescent="0.35">
      <c r="A518">
        <v>1384439</v>
      </c>
      <c r="B518" t="s">
        <v>22</v>
      </c>
      <c r="C518" s="1">
        <v>45249</v>
      </c>
      <c r="D518" t="s">
        <v>23</v>
      </c>
      <c r="E518">
        <v>2</v>
      </c>
      <c r="F518">
        <v>34.200000000000003</v>
      </c>
      <c r="G518" t="s">
        <v>25</v>
      </c>
      <c r="H518" t="s">
        <v>24</v>
      </c>
      <c r="I518" t="s">
        <v>38</v>
      </c>
      <c r="J518" t="s">
        <v>50</v>
      </c>
      <c r="K518" t="s">
        <v>40</v>
      </c>
      <c r="L518">
        <v>0</v>
      </c>
      <c r="M518">
        <v>0</v>
      </c>
    </row>
    <row r="519" spans="1:13" x14ac:dyDescent="0.35">
      <c r="A519">
        <v>1384439</v>
      </c>
      <c r="B519" t="s">
        <v>22</v>
      </c>
      <c r="C519" s="1">
        <v>45249</v>
      </c>
      <c r="D519" t="s">
        <v>23</v>
      </c>
      <c r="E519">
        <v>2</v>
      </c>
      <c r="F519">
        <v>34.299999999999997</v>
      </c>
      <c r="G519" t="s">
        <v>25</v>
      </c>
      <c r="H519" t="s">
        <v>24</v>
      </c>
      <c r="I519" t="s">
        <v>38</v>
      </c>
      <c r="J519" t="s">
        <v>50</v>
      </c>
      <c r="K519" t="s">
        <v>40</v>
      </c>
      <c r="L519">
        <v>0</v>
      </c>
      <c r="M519">
        <v>0</v>
      </c>
    </row>
    <row r="520" spans="1:13" x14ac:dyDescent="0.35">
      <c r="A520">
        <v>1384439</v>
      </c>
      <c r="B520" t="s">
        <v>22</v>
      </c>
      <c r="C520" s="1">
        <v>45249</v>
      </c>
      <c r="D520" t="s">
        <v>23</v>
      </c>
      <c r="E520">
        <v>2</v>
      </c>
      <c r="F520">
        <v>34.4</v>
      </c>
      <c r="G520" t="s">
        <v>25</v>
      </c>
      <c r="H520" t="s">
        <v>24</v>
      </c>
      <c r="I520" t="s">
        <v>38</v>
      </c>
      <c r="J520" t="s">
        <v>50</v>
      </c>
      <c r="K520" t="s">
        <v>40</v>
      </c>
      <c r="L520">
        <v>1</v>
      </c>
      <c r="M520">
        <v>0</v>
      </c>
    </row>
    <row r="521" spans="1:13" x14ac:dyDescent="0.35">
      <c r="A521">
        <v>1384439</v>
      </c>
      <c r="B521" t="s">
        <v>22</v>
      </c>
      <c r="C521" s="1">
        <v>45249</v>
      </c>
      <c r="D521" t="s">
        <v>23</v>
      </c>
      <c r="E521">
        <v>2</v>
      </c>
      <c r="F521">
        <v>34.5</v>
      </c>
      <c r="G521" t="s">
        <v>25</v>
      </c>
      <c r="H521" t="s">
        <v>24</v>
      </c>
      <c r="I521" t="s">
        <v>50</v>
      </c>
      <c r="J521" t="s">
        <v>38</v>
      </c>
      <c r="K521" t="s">
        <v>40</v>
      </c>
      <c r="L521">
        <v>0</v>
      </c>
      <c r="M521">
        <v>0</v>
      </c>
    </row>
    <row r="522" spans="1:13" x14ac:dyDescent="0.35">
      <c r="A522">
        <v>1384439</v>
      </c>
      <c r="B522" t="s">
        <v>22</v>
      </c>
      <c r="C522" s="1">
        <v>45249</v>
      </c>
      <c r="D522" t="s">
        <v>23</v>
      </c>
      <c r="E522">
        <v>2</v>
      </c>
      <c r="F522">
        <v>34.6</v>
      </c>
      <c r="G522" t="s">
        <v>25</v>
      </c>
      <c r="H522" t="s">
        <v>24</v>
      </c>
      <c r="I522" t="s">
        <v>50</v>
      </c>
      <c r="J522" t="s">
        <v>38</v>
      </c>
      <c r="K522" t="s">
        <v>40</v>
      </c>
      <c r="L522">
        <v>0</v>
      </c>
      <c r="M522">
        <v>0</v>
      </c>
    </row>
    <row r="523" spans="1:13" x14ac:dyDescent="0.35">
      <c r="A523">
        <v>1384439</v>
      </c>
      <c r="B523" t="s">
        <v>22</v>
      </c>
      <c r="C523" s="1">
        <v>45249</v>
      </c>
      <c r="D523" t="s">
        <v>23</v>
      </c>
      <c r="E523">
        <v>2</v>
      </c>
      <c r="F523">
        <v>35.1</v>
      </c>
      <c r="G523" t="s">
        <v>25</v>
      </c>
      <c r="H523" t="s">
        <v>24</v>
      </c>
      <c r="I523" t="s">
        <v>38</v>
      </c>
      <c r="J523" t="s">
        <v>50</v>
      </c>
      <c r="K523" t="s">
        <v>45</v>
      </c>
      <c r="L523">
        <v>1</v>
      </c>
      <c r="M523">
        <v>0</v>
      </c>
    </row>
    <row r="524" spans="1:13" x14ac:dyDescent="0.35">
      <c r="A524">
        <v>1384439</v>
      </c>
      <c r="B524" t="s">
        <v>22</v>
      </c>
      <c r="C524" s="1">
        <v>45249</v>
      </c>
      <c r="D524" t="s">
        <v>23</v>
      </c>
      <c r="E524">
        <v>2</v>
      </c>
      <c r="F524">
        <v>35.200000000000003</v>
      </c>
      <c r="G524" t="s">
        <v>25</v>
      </c>
      <c r="H524" t="s">
        <v>24</v>
      </c>
      <c r="I524" t="s">
        <v>50</v>
      </c>
      <c r="J524" t="s">
        <v>38</v>
      </c>
      <c r="K524" t="s">
        <v>45</v>
      </c>
      <c r="L524">
        <v>0</v>
      </c>
      <c r="M524">
        <v>0</v>
      </c>
    </row>
    <row r="525" spans="1:13" x14ac:dyDescent="0.35">
      <c r="A525">
        <v>1384439</v>
      </c>
      <c r="B525" t="s">
        <v>22</v>
      </c>
      <c r="C525" s="1">
        <v>45249</v>
      </c>
      <c r="D525" t="s">
        <v>23</v>
      </c>
      <c r="E525">
        <v>2</v>
      </c>
      <c r="F525">
        <v>35.299999999999997</v>
      </c>
      <c r="G525" t="s">
        <v>25</v>
      </c>
      <c r="H525" t="s">
        <v>24</v>
      </c>
      <c r="I525" t="s">
        <v>50</v>
      </c>
      <c r="J525" t="s">
        <v>38</v>
      </c>
      <c r="K525" t="s">
        <v>45</v>
      </c>
      <c r="L525">
        <v>0</v>
      </c>
      <c r="M525">
        <v>0</v>
      </c>
    </row>
    <row r="526" spans="1:13" x14ac:dyDescent="0.35">
      <c r="A526">
        <v>1384439</v>
      </c>
      <c r="B526" t="s">
        <v>22</v>
      </c>
      <c r="C526" s="1">
        <v>45249</v>
      </c>
      <c r="D526" t="s">
        <v>23</v>
      </c>
      <c r="E526">
        <v>2</v>
      </c>
      <c r="F526">
        <v>35.4</v>
      </c>
      <c r="G526" t="s">
        <v>25</v>
      </c>
      <c r="H526" t="s">
        <v>24</v>
      </c>
      <c r="I526" t="s">
        <v>50</v>
      </c>
      <c r="J526" t="s">
        <v>38</v>
      </c>
      <c r="K526" t="s">
        <v>45</v>
      </c>
      <c r="L526">
        <v>1</v>
      </c>
      <c r="M526">
        <v>0</v>
      </c>
    </row>
    <row r="527" spans="1:13" x14ac:dyDescent="0.35">
      <c r="A527">
        <v>1384439</v>
      </c>
      <c r="B527" t="s">
        <v>22</v>
      </c>
      <c r="C527" s="1">
        <v>45249</v>
      </c>
      <c r="D527" t="s">
        <v>23</v>
      </c>
      <c r="E527">
        <v>2</v>
      </c>
      <c r="F527">
        <v>35.5</v>
      </c>
      <c r="G527" t="s">
        <v>25</v>
      </c>
      <c r="H527" t="s">
        <v>24</v>
      </c>
      <c r="I527" t="s">
        <v>38</v>
      </c>
      <c r="J527" t="s">
        <v>50</v>
      </c>
      <c r="K527" t="s">
        <v>45</v>
      </c>
      <c r="L527">
        <v>0</v>
      </c>
      <c r="M527">
        <v>0</v>
      </c>
    </row>
    <row r="528" spans="1:13" x14ac:dyDescent="0.35">
      <c r="A528">
        <v>1384439</v>
      </c>
      <c r="B528" t="s">
        <v>22</v>
      </c>
      <c r="C528" s="1">
        <v>45249</v>
      </c>
      <c r="D528" t="s">
        <v>23</v>
      </c>
      <c r="E528">
        <v>2</v>
      </c>
      <c r="F528">
        <v>35.6</v>
      </c>
      <c r="G528" t="s">
        <v>25</v>
      </c>
      <c r="H528" t="s">
        <v>24</v>
      </c>
      <c r="I528" t="s">
        <v>38</v>
      </c>
      <c r="J528" t="s">
        <v>50</v>
      </c>
      <c r="K528" t="s">
        <v>45</v>
      </c>
      <c r="L528">
        <v>1</v>
      </c>
      <c r="M528">
        <v>0</v>
      </c>
    </row>
    <row r="529" spans="1:13" x14ac:dyDescent="0.35">
      <c r="A529">
        <v>1384439</v>
      </c>
      <c r="B529" t="s">
        <v>22</v>
      </c>
      <c r="C529" s="1">
        <v>45249</v>
      </c>
      <c r="D529" t="s">
        <v>23</v>
      </c>
      <c r="E529">
        <v>2</v>
      </c>
      <c r="F529">
        <v>36.1</v>
      </c>
      <c r="G529" t="s">
        <v>25</v>
      </c>
      <c r="H529" t="s">
        <v>24</v>
      </c>
      <c r="I529" t="s">
        <v>38</v>
      </c>
      <c r="J529" t="s">
        <v>50</v>
      </c>
      <c r="K529" t="s">
        <v>46</v>
      </c>
      <c r="L529">
        <v>1</v>
      </c>
      <c r="M529">
        <v>0</v>
      </c>
    </row>
    <row r="530" spans="1:13" x14ac:dyDescent="0.35">
      <c r="A530">
        <v>1384439</v>
      </c>
      <c r="B530" t="s">
        <v>22</v>
      </c>
      <c r="C530" s="1">
        <v>45249</v>
      </c>
      <c r="D530" t="s">
        <v>23</v>
      </c>
      <c r="E530">
        <v>2</v>
      </c>
      <c r="F530">
        <v>36.200000000000003</v>
      </c>
      <c r="G530" t="s">
        <v>25</v>
      </c>
      <c r="H530" t="s">
        <v>24</v>
      </c>
      <c r="I530" t="s">
        <v>50</v>
      </c>
      <c r="J530" t="s">
        <v>38</v>
      </c>
      <c r="K530" t="s">
        <v>46</v>
      </c>
      <c r="L530">
        <v>1</v>
      </c>
      <c r="M530">
        <v>0</v>
      </c>
    </row>
    <row r="531" spans="1:13" x14ac:dyDescent="0.35">
      <c r="A531">
        <v>1384439</v>
      </c>
      <c r="B531" t="s">
        <v>22</v>
      </c>
      <c r="C531" s="1">
        <v>45249</v>
      </c>
      <c r="D531" t="s">
        <v>23</v>
      </c>
      <c r="E531">
        <v>2</v>
      </c>
      <c r="F531">
        <v>36.299999999999997</v>
      </c>
      <c r="G531" t="s">
        <v>25</v>
      </c>
      <c r="H531" t="s">
        <v>24</v>
      </c>
      <c r="I531" t="s">
        <v>38</v>
      </c>
      <c r="J531" t="s">
        <v>50</v>
      </c>
      <c r="K531" t="s">
        <v>46</v>
      </c>
      <c r="L531">
        <v>6</v>
      </c>
      <c r="M531">
        <v>0</v>
      </c>
    </row>
    <row r="532" spans="1:13" x14ac:dyDescent="0.35">
      <c r="A532">
        <v>1384439</v>
      </c>
      <c r="B532" t="s">
        <v>22</v>
      </c>
      <c r="C532" s="1">
        <v>45249</v>
      </c>
      <c r="D532" t="s">
        <v>23</v>
      </c>
      <c r="E532">
        <v>2</v>
      </c>
      <c r="F532">
        <v>36.4</v>
      </c>
      <c r="G532" t="s">
        <v>25</v>
      </c>
      <c r="H532" t="s">
        <v>24</v>
      </c>
      <c r="I532" t="s">
        <v>38</v>
      </c>
      <c r="J532" t="s">
        <v>50</v>
      </c>
      <c r="K532" t="s">
        <v>46</v>
      </c>
      <c r="L532">
        <v>0</v>
      </c>
      <c r="M532">
        <v>0</v>
      </c>
    </row>
    <row r="533" spans="1:13" x14ac:dyDescent="0.35">
      <c r="A533">
        <v>1384439</v>
      </c>
      <c r="B533" t="s">
        <v>22</v>
      </c>
      <c r="C533" s="1">
        <v>45249</v>
      </c>
      <c r="D533" t="s">
        <v>23</v>
      </c>
      <c r="E533">
        <v>2</v>
      </c>
      <c r="F533">
        <v>36.5</v>
      </c>
      <c r="G533" t="s">
        <v>25</v>
      </c>
      <c r="H533" t="s">
        <v>24</v>
      </c>
      <c r="I533" t="s">
        <v>38</v>
      </c>
      <c r="J533" t="s">
        <v>50</v>
      </c>
      <c r="K533" t="s">
        <v>46</v>
      </c>
      <c r="L533">
        <v>0</v>
      </c>
      <c r="M533">
        <v>0</v>
      </c>
    </row>
    <row r="534" spans="1:13" x14ac:dyDescent="0.35">
      <c r="A534">
        <v>1384439</v>
      </c>
      <c r="B534" t="s">
        <v>22</v>
      </c>
      <c r="C534" s="1">
        <v>45249</v>
      </c>
      <c r="D534" t="s">
        <v>23</v>
      </c>
      <c r="E534">
        <v>2</v>
      </c>
      <c r="F534">
        <v>36.6</v>
      </c>
      <c r="G534" t="s">
        <v>25</v>
      </c>
      <c r="H534" t="s">
        <v>24</v>
      </c>
      <c r="I534" t="s">
        <v>38</v>
      </c>
      <c r="J534" t="s">
        <v>50</v>
      </c>
      <c r="K534" t="s">
        <v>46</v>
      </c>
      <c r="L534">
        <v>1</v>
      </c>
      <c r="M534">
        <v>0</v>
      </c>
    </row>
    <row r="535" spans="1:13" x14ac:dyDescent="0.35">
      <c r="A535">
        <v>1384439</v>
      </c>
      <c r="B535" t="s">
        <v>22</v>
      </c>
      <c r="C535" s="1">
        <v>45249</v>
      </c>
      <c r="D535" t="s">
        <v>23</v>
      </c>
      <c r="E535">
        <v>2</v>
      </c>
      <c r="F535">
        <v>37.1</v>
      </c>
      <c r="G535" t="s">
        <v>25</v>
      </c>
      <c r="H535" t="s">
        <v>24</v>
      </c>
      <c r="I535" t="s">
        <v>38</v>
      </c>
      <c r="J535" t="s">
        <v>50</v>
      </c>
      <c r="K535" t="s">
        <v>45</v>
      </c>
      <c r="L535">
        <v>1</v>
      </c>
      <c r="M535">
        <v>0</v>
      </c>
    </row>
    <row r="536" spans="1:13" x14ac:dyDescent="0.35">
      <c r="A536">
        <v>1384439</v>
      </c>
      <c r="B536" t="s">
        <v>22</v>
      </c>
      <c r="C536" s="1">
        <v>45249</v>
      </c>
      <c r="D536" t="s">
        <v>23</v>
      </c>
      <c r="E536">
        <v>2</v>
      </c>
      <c r="F536">
        <v>37.200000000000003</v>
      </c>
      <c r="G536" t="s">
        <v>25</v>
      </c>
      <c r="H536" t="s">
        <v>24</v>
      </c>
      <c r="I536" t="s">
        <v>50</v>
      </c>
      <c r="J536" t="s">
        <v>38</v>
      </c>
      <c r="K536" t="s">
        <v>45</v>
      </c>
      <c r="L536">
        <v>1</v>
      </c>
      <c r="M536">
        <v>0</v>
      </c>
    </row>
    <row r="537" spans="1:13" x14ac:dyDescent="0.35">
      <c r="A537">
        <v>1384439</v>
      </c>
      <c r="B537" t="s">
        <v>22</v>
      </c>
      <c r="C537" s="1">
        <v>45249</v>
      </c>
      <c r="D537" t="s">
        <v>23</v>
      </c>
      <c r="E537">
        <v>2</v>
      </c>
      <c r="F537">
        <v>37.299999999999997</v>
      </c>
      <c r="G537" t="s">
        <v>25</v>
      </c>
      <c r="H537" t="s">
        <v>24</v>
      </c>
      <c r="I537" t="s">
        <v>38</v>
      </c>
      <c r="J537" t="s">
        <v>50</v>
      </c>
      <c r="K537" t="s">
        <v>45</v>
      </c>
      <c r="L537">
        <v>6</v>
      </c>
      <c r="M537">
        <v>0</v>
      </c>
    </row>
    <row r="538" spans="1:13" x14ac:dyDescent="0.35">
      <c r="A538">
        <v>1384439</v>
      </c>
      <c r="B538" t="s">
        <v>22</v>
      </c>
      <c r="C538" s="1">
        <v>45249</v>
      </c>
      <c r="D538" t="s">
        <v>23</v>
      </c>
      <c r="E538">
        <v>2</v>
      </c>
      <c r="F538">
        <v>37.4</v>
      </c>
      <c r="G538" t="s">
        <v>25</v>
      </c>
      <c r="H538" t="s">
        <v>24</v>
      </c>
      <c r="I538" t="s">
        <v>38</v>
      </c>
      <c r="J538" t="s">
        <v>50</v>
      </c>
      <c r="K538" t="s">
        <v>45</v>
      </c>
      <c r="L538">
        <v>0</v>
      </c>
      <c r="M538">
        <v>0</v>
      </c>
    </row>
    <row r="539" spans="1:13" x14ac:dyDescent="0.35">
      <c r="A539">
        <v>1384439</v>
      </c>
      <c r="B539" t="s">
        <v>22</v>
      </c>
      <c r="C539" s="1">
        <v>45249</v>
      </c>
      <c r="D539" t="s">
        <v>23</v>
      </c>
      <c r="E539">
        <v>2</v>
      </c>
      <c r="F539">
        <v>37.5</v>
      </c>
      <c r="G539" t="s">
        <v>25</v>
      </c>
      <c r="H539" t="s">
        <v>24</v>
      </c>
      <c r="I539" t="s">
        <v>38</v>
      </c>
      <c r="J539" t="s">
        <v>50</v>
      </c>
      <c r="K539" t="s">
        <v>45</v>
      </c>
      <c r="L539">
        <v>1</v>
      </c>
      <c r="M539">
        <v>0</v>
      </c>
    </row>
    <row r="540" spans="1:13" x14ac:dyDescent="0.35">
      <c r="A540">
        <v>1384439</v>
      </c>
      <c r="B540" t="s">
        <v>22</v>
      </c>
      <c r="C540" s="1">
        <v>45249</v>
      </c>
      <c r="D540" t="s">
        <v>23</v>
      </c>
      <c r="E540">
        <v>2</v>
      </c>
      <c r="F540">
        <v>37.6</v>
      </c>
      <c r="G540" t="s">
        <v>25</v>
      </c>
      <c r="H540" t="s">
        <v>24</v>
      </c>
      <c r="I540" t="s">
        <v>50</v>
      </c>
      <c r="J540" t="s">
        <v>38</v>
      </c>
      <c r="K540" t="s">
        <v>45</v>
      </c>
      <c r="L540">
        <v>1</v>
      </c>
      <c r="M540">
        <v>0</v>
      </c>
    </row>
    <row r="541" spans="1:13" x14ac:dyDescent="0.35">
      <c r="A541">
        <v>1384439</v>
      </c>
      <c r="B541" t="s">
        <v>22</v>
      </c>
      <c r="C541" s="1">
        <v>45249</v>
      </c>
      <c r="D541" t="s">
        <v>23</v>
      </c>
      <c r="E541">
        <v>2</v>
      </c>
      <c r="F541">
        <v>38.1</v>
      </c>
      <c r="G541" t="s">
        <v>25</v>
      </c>
      <c r="H541" t="s">
        <v>24</v>
      </c>
      <c r="I541" t="s">
        <v>50</v>
      </c>
      <c r="J541" t="s">
        <v>38</v>
      </c>
      <c r="K541" t="s">
        <v>46</v>
      </c>
      <c r="L541">
        <v>1</v>
      </c>
      <c r="M541">
        <v>0</v>
      </c>
    </row>
    <row r="542" spans="1:13" x14ac:dyDescent="0.35">
      <c r="A542">
        <v>1384439</v>
      </c>
      <c r="B542" t="s">
        <v>22</v>
      </c>
      <c r="C542" s="1">
        <v>45249</v>
      </c>
      <c r="D542" t="s">
        <v>23</v>
      </c>
      <c r="E542">
        <v>2</v>
      </c>
      <c r="F542">
        <v>38.200000000000003</v>
      </c>
      <c r="G542" t="s">
        <v>25</v>
      </c>
      <c r="H542" t="s">
        <v>24</v>
      </c>
      <c r="I542" t="s">
        <v>38</v>
      </c>
      <c r="J542" t="s">
        <v>50</v>
      </c>
      <c r="K542" t="s">
        <v>46</v>
      </c>
      <c r="L542">
        <v>1</v>
      </c>
      <c r="M542">
        <v>0</v>
      </c>
    </row>
    <row r="543" spans="1:13" x14ac:dyDescent="0.35">
      <c r="A543">
        <v>1384439</v>
      </c>
      <c r="B543" t="s">
        <v>22</v>
      </c>
      <c r="C543" s="1">
        <v>45249</v>
      </c>
      <c r="D543" t="s">
        <v>23</v>
      </c>
      <c r="E543">
        <v>2</v>
      </c>
      <c r="F543">
        <v>38.299999999999997</v>
      </c>
      <c r="G543" t="s">
        <v>25</v>
      </c>
      <c r="H543" t="s">
        <v>24</v>
      </c>
      <c r="I543" t="s">
        <v>50</v>
      </c>
      <c r="J543" t="s">
        <v>38</v>
      </c>
      <c r="K543" t="s">
        <v>46</v>
      </c>
      <c r="L543">
        <v>0</v>
      </c>
      <c r="M543">
        <v>0</v>
      </c>
    </row>
    <row r="544" spans="1:13" x14ac:dyDescent="0.35">
      <c r="A544">
        <v>1384439</v>
      </c>
      <c r="B544" t="s">
        <v>22</v>
      </c>
      <c r="C544" s="1">
        <v>45249</v>
      </c>
      <c r="D544" t="s">
        <v>23</v>
      </c>
      <c r="E544">
        <v>2</v>
      </c>
      <c r="F544">
        <v>38.4</v>
      </c>
      <c r="G544" t="s">
        <v>25</v>
      </c>
      <c r="H544" t="s">
        <v>24</v>
      </c>
      <c r="I544" t="s">
        <v>50</v>
      </c>
      <c r="J544" t="s">
        <v>38</v>
      </c>
      <c r="K544" t="s">
        <v>46</v>
      </c>
      <c r="L544">
        <v>1</v>
      </c>
      <c r="M544">
        <v>0</v>
      </c>
    </row>
    <row r="545" spans="1:13" x14ac:dyDescent="0.35">
      <c r="A545">
        <v>1384439</v>
      </c>
      <c r="B545" t="s">
        <v>22</v>
      </c>
      <c r="C545" s="1">
        <v>45249</v>
      </c>
      <c r="D545" t="s">
        <v>23</v>
      </c>
      <c r="E545">
        <v>2</v>
      </c>
      <c r="F545">
        <v>38.5</v>
      </c>
      <c r="G545" t="s">
        <v>25</v>
      </c>
      <c r="H545" t="s">
        <v>24</v>
      </c>
      <c r="I545" t="s">
        <v>38</v>
      </c>
      <c r="J545" t="s">
        <v>50</v>
      </c>
      <c r="K545" t="s">
        <v>46</v>
      </c>
      <c r="L545">
        <v>1</v>
      </c>
      <c r="M545">
        <v>0</v>
      </c>
    </row>
    <row r="546" spans="1:13" x14ac:dyDescent="0.35">
      <c r="A546">
        <v>1384439</v>
      </c>
      <c r="B546" t="s">
        <v>22</v>
      </c>
      <c r="C546" s="1">
        <v>45249</v>
      </c>
      <c r="D546" t="s">
        <v>23</v>
      </c>
      <c r="E546">
        <v>2</v>
      </c>
      <c r="F546">
        <v>38.6</v>
      </c>
      <c r="G546" t="s">
        <v>25</v>
      </c>
      <c r="H546" t="s">
        <v>24</v>
      </c>
      <c r="I546" t="s">
        <v>50</v>
      </c>
      <c r="J546" t="s">
        <v>38</v>
      </c>
      <c r="K546" t="s">
        <v>46</v>
      </c>
      <c r="L546">
        <v>1</v>
      </c>
      <c r="M546">
        <v>0</v>
      </c>
    </row>
    <row r="547" spans="1:13" x14ac:dyDescent="0.35">
      <c r="A547">
        <v>1384439</v>
      </c>
      <c r="B547" t="s">
        <v>22</v>
      </c>
      <c r="C547" s="1">
        <v>45249</v>
      </c>
      <c r="D547" t="s">
        <v>23</v>
      </c>
      <c r="E547">
        <v>2</v>
      </c>
      <c r="F547">
        <v>39.1</v>
      </c>
      <c r="G547" t="s">
        <v>25</v>
      </c>
      <c r="H547" t="s">
        <v>24</v>
      </c>
      <c r="I547" t="s">
        <v>50</v>
      </c>
      <c r="J547" t="s">
        <v>38</v>
      </c>
      <c r="K547" t="s">
        <v>43</v>
      </c>
      <c r="L547">
        <v>1</v>
      </c>
      <c r="M547">
        <v>0</v>
      </c>
    </row>
    <row r="548" spans="1:13" x14ac:dyDescent="0.35">
      <c r="A548">
        <v>1384439</v>
      </c>
      <c r="B548" t="s">
        <v>22</v>
      </c>
      <c r="C548" s="1">
        <v>45249</v>
      </c>
      <c r="D548" t="s">
        <v>23</v>
      </c>
      <c r="E548">
        <v>2</v>
      </c>
      <c r="F548">
        <v>39.200000000000003</v>
      </c>
      <c r="G548" t="s">
        <v>25</v>
      </c>
      <c r="H548" t="s">
        <v>24</v>
      </c>
      <c r="I548" t="s">
        <v>38</v>
      </c>
      <c r="J548" t="s">
        <v>50</v>
      </c>
      <c r="K548" t="s">
        <v>43</v>
      </c>
      <c r="L548">
        <v>1</v>
      </c>
      <c r="M548">
        <v>0</v>
      </c>
    </row>
    <row r="549" spans="1:13" x14ac:dyDescent="0.35">
      <c r="A549">
        <v>1384439</v>
      </c>
      <c r="B549" t="s">
        <v>22</v>
      </c>
      <c r="C549" s="1">
        <v>45249</v>
      </c>
      <c r="D549" t="s">
        <v>23</v>
      </c>
      <c r="E549">
        <v>2</v>
      </c>
      <c r="F549">
        <v>39.299999999999997</v>
      </c>
      <c r="G549" t="s">
        <v>25</v>
      </c>
      <c r="H549" t="s">
        <v>24</v>
      </c>
      <c r="I549" t="s">
        <v>50</v>
      </c>
      <c r="J549" t="s">
        <v>38</v>
      </c>
      <c r="K549" t="s">
        <v>43</v>
      </c>
      <c r="L549">
        <v>0</v>
      </c>
      <c r="M549">
        <v>0</v>
      </c>
    </row>
    <row r="550" spans="1:13" x14ac:dyDescent="0.35">
      <c r="A550">
        <v>1384439</v>
      </c>
      <c r="B550" t="s">
        <v>22</v>
      </c>
      <c r="C550" s="1">
        <v>45249</v>
      </c>
      <c r="D550" t="s">
        <v>23</v>
      </c>
      <c r="E550">
        <v>2</v>
      </c>
      <c r="F550">
        <v>39.4</v>
      </c>
      <c r="G550" t="s">
        <v>25</v>
      </c>
      <c r="H550" t="s">
        <v>24</v>
      </c>
      <c r="I550" t="s">
        <v>50</v>
      </c>
      <c r="J550" t="s">
        <v>38</v>
      </c>
      <c r="K550" t="s">
        <v>43</v>
      </c>
      <c r="L550">
        <v>0</v>
      </c>
      <c r="M550">
        <v>0</v>
      </c>
    </row>
    <row r="551" spans="1:13" x14ac:dyDescent="0.35">
      <c r="A551">
        <v>1384439</v>
      </c>
      <c r="B551" t="s">
        <v>22</v>
      </c>
      <c r="C551" s="1">
        <v>45249</v>
      </c>
      <c r="D551" t="s">
        <v>23</v>
      </c>
      <c r="E551">
        <v>2</v>
      </c>
      <c r="F551">
        <v>39.5</v>
      </c>
      <c r="G551" t="s">
        <v>25</v>
      </c>
      <c r="H551" t="s">
        <v>24</v>
      </c>
      <c r="I551" t="s">
        <v>50</v>
      </c>
      <c r="J551" t="s">
        <v>38</v>
      </c>
      <c r="K551" t="s">
        <v>43</v>
      </c>
      <c r="L551">
        <v>0</v>
      </c>
      <c r="M551">
        <v>0</v>
      </c>
    </row>
    <row r="552" spans="1:13" x14ac:dyDescent="0.35">
      <c r="A552">
        <v>1384439</v>
      </c>
      <c r="B552" t="s">
        <v>22</v>
      </c>
      <c r="C552" s="1">
        <v>45249</v>
      </c>
      <c r="D552" t="s">
        <v>23</v>
      </c>
      <c r="E552">
        <v>2</v>
      </c>
      <c r="F552">
        <v>39.6</v>
      </c>
      <c r="G552" t="s">
        <v>25</v>
      </c>
      <c r="H552" t="s">
        <v>24</v>
      </c>
      <c r="I552" t="s">
        <v>50</v>
      </c>
      <c r="J552" t="s">
        <v>38</v>
      </c>
      <c r="K552" t="s">
        <v>43</v>
      </c>
      <c r="L552">
        <v>4</v>
      </c>
      <c r="M552">
        <v>0</v>
      </c>
    </row>
    <row r="553" spans="1:13" x14ac:dyDescent="0.35">
      <c r="A553">
        <v>1384439</v>
      </c>
      <c r="B553" t="s">
        <v>22</v>
      </c>
      <c r="C553" s="1">
        <v>45249</v>
      </c>
      <c r="D553" t="s">
        <v>23</v>
      </c>
      <c r="E553">
        <v>2</v>
      </c>
      <c r="F553">
        <v>40.1</v>
      </c>
      <c r="G553" t="s">
        <v>25</v>
      </c>
      <c r="H553" t="s">
        <v>24</v>
      </c>
      <c r="I553" t="s">
        <v>38</v>
      </c>
      <c r="J553" t="s">
        <v>50</v>
      </c>
      <c r="K553" t="s">
        <v>46</v>
      </c>
      <c r="L553">
        <v>1</v>
      </c>
      <c r="M553">
        <v>0</v>
      </c>
    </row>
    <row r="554" spans="1:13" x14ac:dyDescent="0.35">
      <c r="A554">
        <v>1384439</v>
      </c>
      <c r="B554" t="s">
        <v>22</v>
      </c>
      <c r="C554" s="1">
        <v>45249</v>
      </c>
      <c r="D554" t="s">
        <v>23</v>
      </c>
      <c r="E554">
        <v>2</v>
      </c>
      <c r="F554">
        <v>40.200000000000003</v>
      </c>
      <c r="G554" t="s">
        <v>25</v>
      </c>
      <c r="H554" t="s">
        <v>24</v>
      </c>
      <c r="I554" t="s">
        <v>50</v>
      </c>
      <c r="J554" t="s">
        <v>38</v>
      </c>
      <c r="K554" t="s">
        <v>46</v>
      </c>
      <c r="L554">
        <v>0</v>
      </c>
      <c r="M554">
        <v>0</v>
      </c>
    </row>
    <row r="555" spans="1:13" x14ac:dyDescent="0.35">
      <c r="A555">
        <v>1384439</v>
      </c>
      <c r="B555" t="s">
        <v>22</v>
      </c>
      <c r="C555" s="1">
        <v>45249</v>
      </c>
      <c r="D555" t="s">
        <v>23</v>
      </c>
      <c r="E555">
        <v>2</v>
      </c>
      <c r="F555">
        <v>40.299999999999997</v>
      </c>
      <c r="G555" t="s">
        <v>25</v>
      </c>
      <c r="H555" t="s">
        <v>24</v>
      </c>
      <c r="I555" t="s">
        <v>50</v>
      </c>
      <c r="J555" t="s">
        <v>38</v>
      </c>
      <c r="K555" t="s">
        <v>46</v>
      </c>
      <c r="L555">
        <v>4</v>
      </c>
      <c r="M555">
        <v>0</v>
      </c>
    </row>
    <row r="556" spans="1:13" x14ac:dyDescent="0.35">
      <c r="A556">
        <v>1384439</v>
      </c>
      <c r="B556" t="s">
        <v>22</v>
      </c>
      <c r="C556" s="1">
        <v>45249</v>
      </c>
      <c r="D556" t="s">
        <v>23</v>
      </c>
      <c r="E556">
        <v>2</v>
      </c>
      <c r="F556">
        <v>40.4</v>
      </c>
      <c r="G556" t="s">
        <v>25</v>
      </c>
      <c r="H556" t="s">
        <v>24</v>
      </c>
      <c r="I556" t="s">
        <v>50</v>
      </c>
      <c r="J556" t="s">
        <v>38</v>
      </c>
      <c r="K556" t="s">
        <v>46</v>
      </c>
      <c r="L556">
        <v>0</v>
      </c>
      <c r="M556">
        <v>0</v>
      </c>
    </row>
    <row r="557" spans="1:13" x14ac:dyDescent="0.35">
      <c r="A557">
        <v>1384439</v>
      </c>
      <c r="B557" t="s">
        <v>22</v>
      </c>
      <c r="C557" s="1">
        <v>45249</v>
      </c>
      <c r="D557" t="s">
        <v>23</v>
      </c>
      <c r="E557">
        <v>2</v>
      </c>
      <c r="F557">
        <v>40.5</v>
      </c>
      <c r="G557" t="s">
        <v>25</v>
      </c>
      <c r="H557" t="s">
        <v>24</v>
      </c>
      <c r="I557" t="s">
        <v>50</v>
      </c>
      <c r="J557" t="s">
        <v>38</v>
      </c>
      <c r="K557" t="s">
        <v>46</v>
      </c>
      <c r="L557">
        <v>0</v>
      </c>
      <c r="M557">
        <v>0</v>
      </c>
    </row>
    <row r="558" spans="1:13" x14ac:dyDescent="0.35">
      <c r="A558">
        <v>1384439</v>
      </c>
      <c r="B558" t="s">
        <v>22</v>
      </c>
      <c r="C558" s="1">
        <v>45249</v>
      </c>
      <c r="D558" t="s">
        <v>23</v>
      </c>
      <c r="E558">
        <v>2</v>
      </c>
      <c r="F558">
        <v>40.6</v>
      </c>
      <c r="G558" t="s">
        <v>25</v>
      </c>
      <c r="H558" t="s">
        <v>24</v>
      </c>
      <c r="I558" t="s">
        <v>50</v>
      </c>
      <c r="J558" t="s">
        <v>38</v>
      </c>
      <c r="K558" t="s">
        <v>46</v>
      </c>
      <c r="L558">
        <v>0</v>
      </c>
      <c r="M558">
        <v>0</v>
      </c>
    </row>
    <row r="559" spans="1:13" x14ac:dyDescent="0.35">
      <c r="A559">
        <v>1384439</v>
      </c>
      <c r="B559" t="s">
        <v>22</v>
      </c>
      <c r="C559" s="1">
        <v>45249</v>
      </c>
      <c r="D559" t="s">
        <v>23</v>
      </c>
      <c r="E559">
        <v>2</v>
      </c>
      <c r="F559">
        <v>41.1</v>
      </c>
      <c r="G559" t="s">
        <v>25</v>
      </c>
      <c r="H559" t="s">
        <v>24</v>
      </c>
      <c r="I559" t="s">
        <v>38</v>
      </c>
      <c r="J559" t="s">
        <v>50</v>
      </c>
      <c r="K559" t="s">
        <v>43</v>
      </c>
      <c r="L559">
        <v>1</v>
      </c>
      <c r="M559">
        <v>0</v>
      </c>
    </row>
    <row r="560" spans="1:13" x14ac:dyDescent="0.35">
      <c r="A560">
        <v>1384439</v>
      </c>
      <c r="B560" t="s">
        <v>22</v>
      </c>
      <c r="C560" s="1">
        <v>45249</v>
      </c>
      <c r="D560" t="s">
        <v>23</v>
      </c>
      <c r="E560">
        <v>2</v>
      </c>
      <c r="F560">
        <v>41.2</v>
      </c>
      <c r="G560" t="s">
        <v>25</v>
      </c>
      <c r="H560" t="s">
        <v>24</v>
      </c>
      <c r="I560" t="s">
        <v>50</v>
      </c>
      <c r="J560" t="s">
        <v>38</v>
      </c>
      <c r="K560" t="s">
        <v>43</v>
      </c>
      <c r="L560">
        <v>0</v>
      </c>
      <c r="M560">
        <v>0</v>
      </c>
    </row>
    <row r="561" spans="1:20" x14ac:dyDescent="0.35">
      <c r="A561">
        <v>1384439</v>
      </c>
      <c r="B561" t="s">
        <v>22</v>
      </c>
      <c r="C561" s="1">
        <v>45249</v>
      </c>
      <c r="D561" t="s">
        <v>23</v>
      </c>
      <c r="E561">
        <v>2</v>
      </c>
      <c r="F561">
        <v>41.3</v>
      </c>
      <c r="G561" t="s">
        <v>25</v>
      </c>
      <c r="H561" t="s">
        <v>24</v>
      </c>
      <c r="I561" t="s">
        <v>50</v>
      </c>
      <c r="J561" t="s">
        <v>38</v>
      </c>
      <c r="K561" t="s">
        <v>43</v>
      </c>
      <c r="L561">
        <v>0</v>
      </c>
      <c r="M561">
        <v>0</v>
      </c>
    </row>
    <row r="562" spans="1:20" x14ac:dyDescent="0.35">
      <c r="A562">
        <v>1384439</v>
      </c>
      <c r="B562" t="s">
        <v>22</v>
      </c>
      <c r="C562" s="1">
        <v>45249</v>
      </c>
      <c r="D562" t="s">
        <v>23</v>
      </c>
      <c r="E562">
        <v>2</v>
      </c>
      <c r="F562">
        <v>41.4</v>
      </c>
      <c r="G562" t="s">
        <v>25</v>
      </c>
      <c r="H562" t="s">
        <v>24</v>
      </c>
      <c r="I562" t="s">
        <v>50</v>
      </c>
      <c r="J562" t="s">
        <v>38</v>
      </c>
      <c r="K562" t="s">
        <v>43</v>
      </c>
      <c r="L562">
        <v>0</v>
      </c>
      <c r="M562">
        <v>0</v>
      </c>
    </row>
    <row r="563" spans="1:20" x14ac:dyDescent="0.35">
      <c r="A563">
        <v>1384439</v>
      </c>
      <c r="B563" t="s">
        <v>22</v>
      </c>
      <c r="C563" s="1">
        <v>45249</v>
      </c>
      <c r="D563" t="s">
        <v>23</v>
      </c>
      <c r="E563">
        <v>2</v>
      </c>
      <c r="F563">
        <v>41.5</v>
      </c>
      <c r="G563" t="s">
        <v>25</v>
      </c>
      <c r="H563" t="s">
        <v>24</v>
      </c>
      <c r="I563" t="s">
        <v>50</v>
      </c>
      <c r="J563" t="s">
        <v>38</v>
      </c>
      <c r="K563" t="s">
        <v>43</v>
      </c>
      <c r="L563">
        <v>0</v>
      </c>
      <c r="M563">
        <v>0</v>
      </c>
    </row>
    <row r="564" spans="1:20" x14ac:dyDescent="0.35">
      <c r="A564">
        <v>1384439</v>
      </c>
      <c r="B564" t="s">
        <v>22</v>
      </c>
      <c r="C564" s="1">
        <v>45249</v>
      </c>
      <c r="D564" t="s">
        <v>23</v>
      </c>
      <c r="E564">
        <v>2</v>
      </c>
      <c r="F564">
        <v>41.6</v>
      </c>
      <c r="G564" t="s">
        <v>25</v>
      </c>
      <c r="H564" t="s">
        <v>24</v>
      </c>
      <c r="I564" t="s">
        <v>50</v>
      </c>
      <c r="J564" t="s">
        <v>38</v>
      </c>
      <c r="K564" t="s">
        <v>43</v>
      </c>
      <c r="L564">
        <v>0</v>
      </c>
      <c r="M564">
        <v>0</v>
      </c>
    </row>
    <row r="565" spans="1:20" x14ac:dyDescent="0.35">
      <c r="A565">
        <v>1384439</v>
      </c>
      <c r="B565" t="s">
        <v>22</v>
      </c>
      <c r="C565" s="1">
        <v>45249</v>
      </c>
      <c r="D565" t="s">
        <v>23</v>
      </c>
      <c r="E565">
        <v>2</v>
      </c>
      <c r="F565">
        <v>42.1</v>
      </c>
      <c r="G565" t="s">
        <v>25</v>
      </c>
      <c r="H565" t="s">
        <v>24</v>
      </c>
      <c r="I565" t="s">
        <v>38</v>
      </c>
      <c r="J565" t="s">
        <v>50</v>
      </c>
      <c r="K565" t="s">
        <v>46</v>
      </c>
      <c r="L565">
        <v>2</v>
      </c>
      <c r="M565">
        <v>0</v>
      </c>
    </row>
    <row r="566" spans="1:20" x14ac:dyDescent="0.35">
      <c r="A566">
        <v>1384439</v>
      </c>
      <c r="B566" t="s">
        <v>22</v>
      </c>
      <c r="C566" s="1">
        <v>45249</v>
      </c>
      <c r="D566" t="s">
        <v>23</v>
      </c>
      <c r="E566">
        <v>2</v>
      </c>
      <c r="F566">
        <v>42.2</v>
      </c>
      <c r="G566" t="s">
        <v>25</v>
      </c>
      <c r="H566" t="s">
        <v>24</v>
      </c>
      <c r="I566" t="s">
        <v>38</v>
      </c>
      <c r="J566" t="s">
        <v>50</v>
      </c>
      <c r="K566" t="s">
        <v>46</v>
      </c>
      <c r="L566">
        <v>4</v>
      </c>
      <c r="M566">
        <v>0</v>
      </c>
    </row>
    <row r="567" spans="1:20" x14ac:dyDescent="0.35">
      <c r="A567">
        <v>1384439</v>
      </c>
      <c r="B567" t="s">
        <v>22</v>
      </c>
      <c r="C567" s="1">
        <v>45249</v>
      </c>
      <c r="D567" t="s">
        <v>23</v>
      </c>
      <c r="E567">
        <v>2</v>
      </c>
      <c r="F567">
        <v>42.3</v>
      </c>
      <c r="G567" t="s">
        <v>25</v>
      </c>
      <c r="H567" t="s">
        <v>24</v>
      </c>
      <c r="I567" t="s">
        <v>38</v>
      </c>
      <c r="J567" t="s">
        <v>50</v>
      </c>
      <c r="K567" t="s">
        <v>46</v>
      </c>
      <c r="L567">
        <v>1</v>
      </c>
      <c r="M567">
        <v>0</v>
      </c>
    </row>
    <row r="568" spans="1:20" x14ac:dyDescent="0.35">
      <c r="A568">
        <v>1384439</v>
      </c>
      <c r="B568" t="s">
        <v>22</v>
      </c>
      <c r="C568" s="1">
        <v>45249</v>
      </c>
      <c r="D568" t="s">
        <v>23</v>
      </c>
      <c r="E568">
        <v>2</v>
      </c>
      <c r="F568">
        <v>42.4</v>
      </c>
      <c r="G568" t="s">
        <v>25</v>
      </c>
      <c r="H568" t="s">
        <v>24</v>
      </c>
      <c r="I568" t="s">
        <v>50</v>
      </c>
      <c r="J568" t="s">
        <v>38</v>
      </c>
      <c r="K568" t="s">
        <v>46</v>
      </c>
      <c r="L568">
        <v>1</v>
      </c>
      <c r="M568">
        <v>0</v>
      </c>
    </row>
    <row r="569" spans="1:20" x14ac:dyDescent="0.35">
      <c r="A569">
        <v>1384439</v>
      </c>
      <c r="B569" t="s">
        <v>22</v>
      </c>
      <c r="C569" s="1">
        <v>45249</v>
      </c>
      <c r="D569" t="s">
        <v>23</v>
      </c>
      <c r="E569">
        <v>2</v>
      </c>
      <c r="F569">
        <v>42.5</v>
      </c>
      <c r="G569" t="s">
        <v>25</v>
      </c>
      <c r="H569" t="s">
        <v>24</v>
      </c>
      <c r="I569" t="s">
        <v>38</v>
      </c>
      <c r="J569" t="s">
        <v>50</v>
      </c>
      <c r="K569" t="s">
        <v>46</v>
      </c>
      <c r="L569">
        <v>0</v>
      </c>
      <c r="M569">
        <v>0</v>
      </c>
      <c r="S569" t="s">
        <v>30</v>
      </c>
      <c r="T569" t="s">
        <v>38</v>
      </c>
    </row>
    <row r="570" spans="1:20" x14ac:dyDescent="0.35">
      <c r="A570">
        <v>1384439</v>
      </c>
      <c r="B570" t="s">
        <v>22</v>
      </c>
      <c r="C570" s="1">
        <v>45249</v>
      </c>
      <c r="D570" t="s">
        <v>23</v>
      </c>
      <c r="E570">
        <v>2</v>
      </c>
      <c r="F570">
        <v>42.6</v>
      </c>
      <c r="G570" t="s">
        <v>25</v>
      </c>
      <c r="H570" t="s">
        <v>24</v>
      </c>
      <c r="I570" t="s">
        <v>32</v>
      </c>
      <c r="J570" t="s">
        <v>50</v>
      </c>
      <c r="K570" t="s">
        <v>46</v>
      </c>
      <c r="L570">
        <v>2</v>
      </c>
      <c r="M5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2"/>
  <sheetViews>
    <sheetView showGridLines="0" zoomScale="85" zoomScaleNormal="85" workbookViewId="0">
      <selection activeCell="R6" sqref="R6"/>
    </sheetView>
  </sheetViews>
  <sheetFormatPr defaultRowHeight="14.5" x14ac:dyDescent="0.35"/>
  <cols>
    <col min="1" max="1" width="17" bestFit="1" customWidth="1"/>
    <col min="2" max="2" width="18.26953125" bestFit="1" customWidth="1"/>
    <col min="3" max="3" width="20.7265625" bestFit="1" customWidth="1"/>
    <col min="9" max="9" width="17" bestFit="1" customWidth="1"/>
    <col min="10" max="10" width="18.26953125" bestFit="1" customWidth="1"/>
    <col min="11" max="11" width="20.7265625" bestFit="1" customWidth="1"/>
    <col min="12" max="12" width="13.54296875" customWidth="1"/>
    <col min="13" max="13" width="17.1796875" customWidth="1"/>
    <col min="14" max="14" width="16.36328125" customWidth="1"/>
    <col min="15" max="15" width="17.6328125" customWidth="1"/>
    <col min="16" max="16" width="17" customWidth="1"/>
    <col min="17" max="17" width="19.54296875" customWidth="1"/>
    <col min="18" max="18" width="14.08984375" customWidth="1"/>
  </cols>
  <sheetData>
    <row r="2" spans="1:18" x14ac:dyDescent="0.35">
      <c r="A2" s="2" t="s">
        <v>13</v>
      </c>
      <c r="B2" t="s">
        <v>55</v>
      </c>
    </row>
    <row r="4" spans="1:18" x14ac:dyDescent="0.35">
      <c r="A4" s="2" t="s">
        <v>52</v>
      </c>
      <c r="B4" t="s">
        <v>51</v>
      </c>
      <c r="C4" t="s">
        <v>54</v>
      </c>
    </row>
    <row r="5" spans="1:18" x14ac:dyDescent="0.35">
      <c r="A5" s="3" t="s">
        <v>48</v>
      </c>
      <c r="B5">
        <v>7</v>
      </c>
      <c r="C5">
        <v>3</v>
      </c>
      <c r="I5" s="9" t="s">
        <v>56</v>
      </c>
      <c r="J5" s="10" t="s">
        <v>57</v>
      </c>
      <c r="K5" s="10" t="s">
        <v>58</v>
      </c>
      <c r="L5" s="10" t="s">
        <v>59</v>
      </c>
      <c r="M5" s="10" t="s">
        <v>62</v>
      </c>
      <c r="N5" s="10" t="s">
        <v>63</v>
      </c>
      <c r="O5" s="10" t="s">
        <v>64</v>
      </c>
      <c r="P5" s="12" t="s">
        <v>67</v>
      </c>
      <c r="Q5" s="12" t="s">
        <v>65</v>
      </c>
      <c r="R5" s="12" t="s">
        <v>66</v>
      </c>
    </row>
    <row r="6" spans="1:18" x14ac:dyDescent="0.35">
      <c r="A6" s="3" t="s">
        <v>32</v>
      </c>
      <c r="B6">
        <v>2</v>
      </c>
      <c r="C6">
        <v>1</v>
      </c>
      <c r="I6" s="11" t="s">
        <v>48</v>
      </c>
      <c r="J6" s="12">
        <v>7</v>
      </c>
      <c r="K6" s="12">
        <v>3</v>
      </c>
      <c r="L6" s="12" t="s">
        <v>60</v>
      </c>
      <c r="M6" s="12">
        <v>241</v>
      </c>
      <c r="N6" s="15">
        <f>Table1[[#This Row],[Runs]]/Table1[[#This Row],[Team Runs]]</f>
        <v>2.9045643153526972E-2</v>
      </c>
      <c r="O6" s="15">
        <f>100*Table1[[#This Row],[Runs]]/Table1[[#This Row],[Balls]]</f>
        <v>233.33333333333334</v>
      </c>
      <c r="P6" s="15">
        <f>(Table1[[#This Row],[StrikeRate]]-MIN(Table1[StrikeRate]))/(MAX(Table1[StrikeRate])-MIN(Table1[StrikeRate]))</f>
        <v>1</v>
      </c>
      <c r="Q6" s="15">
        <f>(Table1[[#This Row],[Runs]]-MIN(Table1[Runs]))/(MAX(Table1[Runs])-MIN(Table1[Runs]))</f>
        <v>4.4117647058823532E-2</v>
      </c>
      <c r="R6" s="15">
        <f>(0.33*Table1[[#This Row],[RunsRatio]]+0.33*Table1[[#This Row],[Scaled_SR]]+0.33*Table1[[#This Row],[Scaled_Runs]])</f>
        <v>0.35414388577007572</v>
      </c>
    </row>
    <row r="7" spans="1:18" x14ac:dyDescent="0.35">
      <c r="A7" s="3" t="s">
        <v>43</v>
      </c>
      <c r="B7">
        <v>1</v>
      </c>
      <c r="C7">
        <v>3</v>
      </c>
      <c r="I7" s="11" t="s">
        <v>32</v>
      </c>
      <c r="J7" s="12">
        <v>2</v>
      </c>
      <c r="K7" s="12">
        <v>1</v>
      </c>
      <c r="L7" s="12" t="s">
        <v>60</v>
      </c>
      <c r="M7" s="12">
        <v>241</v>
      </c>
      <c r="N7" s="15">
        <f>Table1[[#This Row],[Runs]]/Table1[[#This Row],[Team Runs]]</f>
        <v>8.2987551867219917E-3</v>
      </c>
      <c r="O7" s="15">
        <f>100*Table1[[#This Row],[Runs]]/Table1[[#This Row],[Balls]]</f>
        <v>200</v>
      </c>
      <c r="P7" s="15">
        <f>(Table1[[#This Row],[StrikeRate]]-MIN(Table1[StrikeRate]))/(MAX(Table1[StrikeRate])-MIN(Table1[StrikeRate]))</f>
        <v>0.83333333333333326</v>
      </c>
      <c r="Q7" s="15">
        <f>(Table1[[#This Row],[Runs]]-MIN(Table1[Runs]))/(MAX(Table1[Runs])-MIN(Table1[Runs]))</f>
        <v>7.3529411764705881E-3</v>
      </c>
      <c r="R7" s="15">
        <f>(0.33*Table1[[#This Row],[RunsRatio]]+0.33*Table1[[#This Row],[Scaled_SR]]+0.33*Table1[[#This Row],[Scaled_Runs]])</f>
        <v>0.28016505979985351</v>
      </c>
    </row>
    <row r="8" spans="1:18" x14ac:dyDescent="0.35">
      <c r="A8" s="3" t="s">
        <v>35</v>
      </c>
      <c r="B8">
        <v>66</v>
      </c>
      <c r="C8">
        <v>107</v>
      </c>
      <c r="I8" s="11" t="s">
        <v>50</v>
      </c>
      <c r="J8" s="12">
        <v>58</v>
      </c>
      <c r="K8" s="12">
        <v>110</v>
      </c>
      <c r="L8" s="12" t="s">
        <v>60</v>
      </c>
      <c r="M8" s="12">
        <v>241</v>
      </c>
      <c r="N8" s="15">
        <f>Table1[[#This Row],[Runs]]/Table1[[#This Row],[Team Runs]]</f>
        <v>0.24066390041493776</v>
      </c>
      <c r="O8" s="15">
        <f>100*Table1[[#This Row],[Runs]]/Table1[[#This Row],[Balls]]</f>
        <v>52.727272727272727</v>
      </c>
      <c r="P8" s="15">
        <f>(Table1[[#This Row],[StrikeRate]]-MIN(Table1[StrikeRate]))/(MAX(Table1[StrikeRate])-MIN(Table1[StrikeRate]))</f>
        <v>9.6969696969696956E-2</v>
      </c>
      <c r="Q8" s="15">
        <f>(Table1[[#This Row],[Runs]]-MIN(Table1[Runs]))/(MAX(Table1[Runs])-MIN(Table1[Runs]))</f>
        <v>0.41911764705882354</v>
      </c>
      <c r="R8" s="15">
        <f>(0.33*Table1[[#This Row],[RunsRatio]]+0.33*Table1[[#This Row],[Scaled_SR]]+0.33*Table1[[#This Row],[Scaled_Runs]])</f>
        <v>0.24972791066634123</v>
      </c>
    </row>
    <row r="9" spans="1:18" x14ac:dyDescent="0.35">
      <c r="A9" s="3" t="s">
        <v>45</v>
      </c>
      <c r="B9">
        <v>10</v>
      </c>
      <c r="C9">
        <v>18</v>
      </c>
      <c r="I9" s="11" t="s">
        <v>37</v>
      </c>
      <c r="J9" s="12">
        <v>15</v>
      </c>
      <c r="K9" s="12">
        <v>15</v>
      </c>
      <c r="L9" s="12" t="s">
        <v>60</v>
      </c>
      <c r="M9" s="12">
        <v>241</v>
      </c>
      <c r="N9" s="15">
        <f>Table1[[#This Row],[Runs]]/Table1[[#This Row],[Team Runs]]</f>
        <v>6.2240663900414939E-2</v>
      </c>
      <c r="O9" s="15">
        <f>100*Table1[[#This Row],[Runs]]/Table1[[#This Row],[Balls]]</f>
        <v>100</v>
      </c>
      <c r="P9" s="15">
        <f>(Table1[[#This Row],[StrikeRate]]-MIN(Table1[StrikeRate]))/(MAX(Table1[StrikeRate])-MIN(Table1[StrikeRate]))</f>
        <v>0.33333333333333326</v>
      </c>
      <c r="Q9" s="15">
        <f>(Table1[[#This Row],[Runs]]-MIN(Table1[Runs]))/(MAX(Table1[Runs])-MIN(Table1[Runs]))</f>
        <v>0.10294117647058823</v>
      </c>
      <c r="R9" s="15">
        <f>(0.33*Table1[[#This Row],[RunsRatio]]+0.33*Table1[[#This Row],[Scaled_SR]]+0.33*Table1[[#This Row],[Scaled_Runs]])</f>
        <v>0.16451000732243104</v>
      </c>
    </row>
    <row r="10" spans="1:18" x14ac:dyDescent="0.35">
      <c r="A10" s="3" t="s">
        <v>50</v>
      </c>
      <c r="B10">
        <v>58</v>
      </c>
      <c r="C10">
        <v>110</v>
      </c>
      <c r="I10" s="11" t="s">
        <v>49</v>
      </c>
      <c r="J10" s="12">
        <v>4</v>
      </c>
      <c r="K10" s="12">
        <v>9</v>
      </c>
      <c r="L10" s="12" t="s">
        <v>60</v>
      </c>
      <c r="M10" s="12">
        <v>241</v>
      </c>
      <c r="N10" s="15">
        <f>Table1[[#This Row],[Runs]]/Table1[[#This Row],[Team Runs]]</f>
        <v>1.6597510373443983E-2</v>
      </c>
      <c r="O10" s="15">
        <f>100*Table1[[#This Row],[Runs]]/Table1[[#This Row],[Balls]]</f>
        <v>44.444444444444443</v>
      </c>
      <c r="P10" s="15">
        <f>(Table1[[#This Row],[StrikeRate]]-MIN(Table1[StrikeRate]))/(MAX(Table1[StrikeRate])-MIN(Table1[StrikeRate]))</f>
        <v>5.5555555555555539E-2</v>
      </c>
      <c r="Q10" s="15">
        <f>(Table1[[#This Row],[Runs]]-MIN(Table1[Runs]))/(MAX(Table1[Runs])-MIN(Table1[Runs]))</f>
        <v>2.2058823529411766E-2</v>
      </c>
      <c r="R10" s="15">
        <f>(0.33*Table1[[#This Row],[RunsRatio]]+0.33*Table1[[#This Row],[Scaled_SR]]+0.33*Table1[[#This Row],[Scaled_Runs]])</f>
        <v>3.1089923521275729E-2</v>
      </c>
    </row>
    <row r="11" spans="1:18" x14ac:dyDescent="0.35">
      <c r="A11" s="3" t="s">
        <v>42</v>
      </c>
      <c r="B11">
        <v>6</v>
      </c>
      <c r="C11">
        <v>10</v>
      </c>
      <c r="I11" s="11" t="s">
        <v>38</v>
      </c>
      <c r="J11" s="12">
        <v>137</v>
      </c>
      <c r="K11" s="12">
        <v>120</v>
      </c>
      <c r="L11" s="12" t="s">
        <v>60</v>
      </c>
      <c r="M11" s="12">
        <v>241</v>
      </c>
      <c r="N11" s="15">
        <f>Table1[[#This Row],[Runs]]/Table1[[#This Row],[Team Runs]]</f>
        <v>0.56846473029045641</v>
      </c>
      <c r="O11" s="15">
        <f>100*Table1[[#This Row],[Runs]]/Table1[[#This Row],[Balls]]</f>
        <v>114.16666666666667</v>
      </c>
      <c r="P11" s="15">
        <f>(Table1[[#This Row],[StrikeRate]]-MIN(Table1[StrikeRate]))/(MAX(Table1[StrikeRate])-MIN(Table1[StrikeRate]))</f>
        <v>0.40416666666666673</v>
      </c>
      <c r="Q11" s="15">
        <f>(Table1[[#This Row],[Runs]]-MIN(Table1[Runs]))/(MAX(Table1[Runs])-MIN(Table1[Runs]))</f>
        <v>1</v>
      </c>
      <c r="R11" s="15">
        <f>(0.33*Table1[[#This Row],[RunsRatio]]+0.33*Table1[[#This Row],[Scaled_SR]]+0.33*Table1[[#This Row],[Scaled_Runs]])</f>
        <v>0.65096836099585065</v>
      </c>
    </row>
    <row r="12" spans="1:18" x14ac:dyDescent="0.35">
      <c r="A12" s="3" t="s">
        <v>46</v>
      </c>
      <c r="B12">
        <v>9</v>
      </c>
      <c r="C12">
        <v>8</v>
      </c>
      <c r="I12" s="11" t="s">
        <v>43</v>
      </c>
      <c r="J12" s="12">
        <v>1</v>
      </c>
      <c r="K12" s="12">
        <v>3</v>
      </c>
      <c r="L12" s="12" t="s">
        <v>61</v>
      </c>
      <c r="M12" s="12">
        <v>240</v>
      </c>
      <c r="N12" s="15">
        <f>Table1[[#This Row],[Runs]]/Table1[[#This Row],[Team Runs]]</f>
        <v>4.1666666666666666E-3</v>
      </c>
      <c r="O12" s="15">
        <f>100*Table1[[#This Row],[Runs]]/Table1[[#This Row],[Balls]]</f>
        <v>33.333333333333336</v>
      </c>
      <c r="P12" s="15">
        <f>(Table1[[#This Row],[StrikeRate]]-MIN(Table1[StrikeRate]))/(MAX(Table1[StrikeRate])-MIN(Table1[StrikeRate]))</f>
        <v>0</v>
      </c>
      <c r="Q12" s="15">
        <f>(Table1[[#This Row],[Runs]]-MIN(Table1[Runs]))/(MAX(Table1[Runs])-MIN(Table1[Runs]))</f>
        <v>0</v>
      </c>
      <c r="R12" s="15">
        <f>(0.33*Table1[[#This Row],[RunsRatio]]+0.33*Table1[[#This Row],[Scaled_SR]]+0.33*Table1[[#This Row],[Scaled_Runs]])</f>
        <v>1.3750000000000001E-3</v>
      </c>
    </row>
    <row r="13" spans="1:18" x14ac:dyDescent="0.35">
      <c r="A13" s="3" t="s">
        <v>37</v>
      </c>
      <c r="B13">
        <v>15</v>
      </c>
      <c r="C13">
        <v>15</v>
      </c>
      <c r="I13" s="11" t="s">
        <v>35</v>
      </c>
      <c r="J13" s="12">
        <v>66</v>
      </c>
      <c r="K13" s="12">
        <v>107</v>
      </c>
      <c r="L13" s="12" t="s">
        <v>61</v>
      </c>
      <c r="M13" s="12">
        <v>240</v>
      </c>
      <c r="N13" s="15">
        <f>Table1[[#This Row],[Runs]]/Table1[[#This Row],[Team Runs]]</f>
        <v>0.27500000000000002</v>
      </c>
      <c r="O13" s="15">
        <f>100*Table1[[#This Row],[Runs]]/Table1[[#This Row],[Balls]]</f>
        <v>61.682242990654203</v>
      </c>
      <c r="P13" s="15">
        <f>(Table1[[#This Row],[StrikeRate]]-MIN(Table1[StrikeRate]))/(MAX(Table1[StrikeRate])-MIN(Table1[StrikeRate]))</f>
        <v>0.14174454828660432</v>
      </c>
      <c r="Q13" s="15">
        <f>(Table1[[#This Row],[Runs]]-MIN(Table1[Runs]))/(MAX(Table1[Runs])-MIN(Table1[Runs]))</f>
        <v>0.47794117647058826</v>
      </c>
      <c r="R13" s="15">
        <f>(0.33*Table1[[#This Row],[RunsRatio]]+0.33*Table1[[#This Row],[Scaled_SR]]+0.33*Table1[[#This Row],[Scaled_Runs]])</f>
        <v>0.29524628916987361</v>
      </c>
    </row>
    <row r="14" spans="1:18" x14ac:dyDescent="0.35">
      <c r="A14" s="3" t="s">
        <v>40</v>
      </c>
      <c r="B14">
        <v>9</v>
      </c>
      <c r="C14">
        <v>22</v>
      </c>
      <c r="I14" s="11" t="s">
        <v>45</v>
      </c>
      <c r="J14" s="12">
        <v>10</v>
      </c>
      <c r="K14" s="12">
        <v>18</v>
      </c>
      <c r="L14" s="12" t="s">
        <v>61</v>
      </c>
      <c r="M14" s="12">
        <v>240</v>
      </c>
      <c r="N14" s="15">
        <f>Table1[[#This Row],[Runs]]/Table1[[#This Row],[Team Runs]]</f>
        <v>4.1666666666666664E-2</v>
      </c>
      <c r="O14" s="15">
        <f>100*Table1[[#This Row],[Runs]]/Table1[[#This Row],[Balls]]</f>
        <v>55.555555555555557</v>
      </c>
      <c r="P14" s="15">
        <f>(Table1[[#This Row],[StrikeRate]]-MIN(Table1[StrikeRate]))/(MAX(Table1[StrikeRate])-MIN(Table1[StrikeRate]))</f>
        <v>0.1111111111111111</v>
      </c>
      <c r="Q14" s="15">
        <f>(Table1[[#This Row],[Runs]]-MIN(Table1[Runs]))/(MAX(Table1[Runs])-MIN(Table1[Runs]))</f>
        <v>6.6176470588235295E-2</v>
      </c>
      <c r="R14" s="15">
        <f>(0.33*Table1[[#This Row],[RunsRatio]]+0.33*Table1[[#This Row],[Scaled_SR]]+0.33*Table1[[#This Row],[Scaled_Runs]])</f>
        <v>7.225490196078431E-2</v>
      </c>
    </row>
    <row r="15" spans="1:18" x14ac:dyDescent="0.35">
      <c r="A15" s="3" t="s">
        <v>26</v>
      </c>
      <c r="B15">
        <v>47</v>
      </c>
      <c r="C15">
        <v>31</v>
      </c>
      <c r="I15" s="11" t="s">
        <v>42</v>
      </c>
      <c r="J15" s="12">
        <v>6</v>
      </c>
      <c r="K15" s="12">
        <v>10</v>
      </c>
      <c r="L15" s="12" t="s">
        <v>61</v>
      </c>
      <c r="M15" s="12">
        <v>240</v>
      </c>
      <c r="N15" s="15">
        <f>Table1[[#This Row],[Runs]]/Table1[[#This Row],[Team Runs]]</f>
        <v>2.5000000000000001E-2</v>
      </c>
      <c r="O15" s="15">
        <f>100*Table1[[#This Row],[Runs]]/Table1[[#This Row],[Balls]]</f>
        <v>60</v>
      </c>
      <c r="P15" s="15">
        <f>(Table1[[#This Row],[StrikeRate]]-MIN(Table1[StrikeRate]))/(MAX(Table1[StrikeRate])-MIN(Table1[StrikeRate]))</f>
        <v>0.13333333333333333</v>
      </c>
      <c r="Q15" s="15">
        <f>(Table1[[#This Row],[Runs]]-MIN(Table1[Runs]))/(MAX(Table1[Runs])-MIN(Table1[Runs]))</f>
        <v>3.6764705882352942E-2</v>
      </c>
      <c r="R15" s="15">
        <f>(0.33*Table1[[#This Row],[RunsRatio]]+0.33*Table1[[#This Row],[Scaled_SR]]+0.33*Table1[[#This Row],[Scaled_Runs]])</f>
        <v>6.4382352941176474E-2</v>
      </c>
    </row>
    <row r="16" spans="1:18" x14ac:dyDescent="0.35">
      <c r="A16" s="3" t="s">
        <v>41</v>
      </c>
      <c r="B16">
        <v>18</v>
      </c>
      <c r="C16">
        <v>28</v>
      </c>
      <c r="I16" s="11" t="s">
        <v>46</v>
      </c>
      <c r="J16" s="12">
        <v>9</v>
      </c>
      <c r="K16" s="12">
        <v>8</v>
      </c>
      <c r="L16" s="12" t="s">
        <v>61</v>
      </c>
      <c r="M16" s="12">
        <v>240</v>
      </c>
      <c r="N16" s="15">
        <f>Table1[[#This Row],[Runs]]/Table1[[#This Row],[Team Runs]]</f>
        <v>3.7499999999999999E-2</v>
      </c>
      <c r="O16" s="15">
        <f>100*Table1[[#This Row],[Runs]]/Table1[[#This Row],[Balls]]</f>
        <v>112.5</v>
      </c>
      <c r="P16" s="15">
        <f>(Table1[[#This Row],[StrikeRate]]-MIN(Table1[StrikeRate]))/(MAX(Table1[StrikeRate])-MIN(Table1[StrikeRate]))</f>
        <v>0.39583333333333326</v>
      </c>
      <c r="Q16" s="15">
        <f>(Table1[[#This Row],[Runs]]-MIN(Table1[Runs]))/(MAX(Table1[Runs])-MIN(Table1[Runs]))</f>
        <v>5.8823529411764705E-2</v>
      </c>
      <c r="R16" s="15">
        <f>(0.33*Table1[[#This Row],[RunsRatio]]+0.33*Table1[[#This Row],[Scaled_SR]]+0.33*Table1[[#This Row],[Scaled_Runs]])</f>
        <v>0.16241176470588234</v>
      </c>
    </row>
    <row r="17" spans="1:18" x14ac:dyDescent="0.35">
      <c r="A17" s="3" t="s">
        <v>27</v>
      </c>
      <c r="B17">
        <v>4</v>
      </c>
      <c r="C17">
        <v>7</v>
      </c>
      <c r="I17" s="11" t="s">
        <v>40</v>
      </c>
      <c r="J17" s="12">
        <v>9</v>
      </c>
      <c r="K17" s="12">
        <v>22</v>
      </c>
      <c r="L17" s="12" t="s">
        <v>61</v>
      </c>
      <c r="M17" s="12">
        <v>240</v>
      </c>
      <c r="N17" s="15">
        <f>Table1[[#This Row],[Runs]]/Table1[[#This Row],[Team Runs]]</f>
        <v>3.7499999999999999E-2</v>
      </c>
      <c r="O17" s="15">
        <f>100*Table1[[#This Row],[Runs]]/Table1[[#This Row],[Balls]]</f>
        <v>40.909090909090907</v>
      </c>
      <c r="P17" s="15">
        <f>(Table1[[#This Row],[StrikeRate]]-MIN(Table1[StrikeRate]))/(MAX(Table1[StrikeRate])-MIN(Table1[StrikeRate]))</f>
        <v>3.7878787878787852E-2</v>
      </c>
      <c r="Q17" s="15">
        <f>(Table1[[#This Row],[Runs]]-MIN(Table1[Runs]))/(MAX(Table1[Runs])-MIN(Table1[Runs]))</f>
        <v>5.8823529411764705E-2</v>
      </c>
      <c r="R17" s="15">
        <f>(0.33*Table1[[#This Row],[RunsRatio]]+0.33*Table1[[#This Row],[Scaled_SR]]+0.33*Table1[[#This Row],[Scaled_Runs]])</f>
        <v>4.4286764705882345E-2</v>
      </c>
    </row>
    <row r="18" spans="1:18" x14ac:dyDescent="0.35">
      <c r="A18" s="3" t="s">
        <v>49</v>
      </c>
      <c r="B18">
        <v>4</v>
      </c>
      <c r="C18">
        <v>9</v>
      </c>
      <c r="I18" s="11" t="s">
        <v>26</v>
      </c>
      <c r="J18" s="12">
        <v>47</v>
      </c>
      <c r="K18" s="12">
        <v>31</v>
      </c>
      <c r="L18" s="12" t="s">
        <v>61</v>
      </c>
      <c r="M18" s="12">
        <v>240</v>
      </c>
      <c r="N18" s="15">
        <f>Table1[[#This Row],[Runs]]/Table1[[#This Row],[Team Runs]]</f>
        <v>0.19583333333333333</v>
      </c>
      <c r="O18" s="15">
        <f>100*Table1[[#This Row],[Runs]]/Table1[[#This Row],[Balls]]</f>
        <v>151.61290322580646</v>
      </c>
      <c r="P18" s="15">
        <f>(Table1[[#This Row],[StrikeRate]]-MIN(Table1[StrikeRate]))/(MAX(Table1[StrikeRate])-MIN(Table1[StrikeRate]))</f>
        <v>0.59139784946236562</v>
      </c>
      <c r="Q18" s="15">
        <f>(Table1[[#This Row],[Runs]]-MIN(Table1[Runs]))/(MAX(Table1[Runs])-MIN(Table1[Runs]))</f>
        <v>0.33823529411764708</v>
      </c>
      <c r="R18" s="15">
        <f>(0.33*Table1[[#This Row],[RunsRatio]]+0.33*Table1[[#This Row],[Scaled_SR]]+0.33*Table1[[#This Row],[Scaled_Runs]])</f>
        <v>0.3714039373814042</v>
      </c>
    </row>
    <row r="19" spans="1:18" x14ac:dyDescent="0.35">
      <c r="A19" s="3" t="s">
        <v>34</v>
      </c>
      <c r="B19">
        <v>4</v>
      </c>
      <c r="C19">
        <v>3</v>
      </c>
      <c r="I19" s="11" t="s">
        <v>41</v>
      </c>
      <c r="J19" s="12">
        <v>18</v>
      </c>
      <c r="K19" s="12">
        <v>28</v>
      </c>
      <c r="L19" s="12" t="s">
        <v>61</v>
      </c>
      <c r="M19" s="12">
        <v>240</v>
      </c>
      <c r="N19" s="15">
        <f>Table1[[#This Row],[Runs]]/Table1[[#This Row],[Team Runs]]</f>
        <v>7.4999999999999997E-2</v>
      </c>
      <c r="O19" s="15">
        <f>100*Table1[[#This Row],[Runs]]/Table1[[#This Row],[Balls]]</f>
        <v>64.285714285714292</v>
      </c>
      <c r="P19" s="15">
        <f>(Table1[[#This Row],[StrikeRate]]-MIN(Table1[StrikeRate]))/(MAX(Table1[StrikeRate])-MIN(Table1[StrikeRate]))</f>
        <v>0.15476190476190477</v>
      </c>
      <c r="Q19" s="15">
        <f>(Table1[[#This Row],[Runs]]-MIN(Table1[Runs]))/(MAX(Table1[Runs])-MIN(Table1[Runs]))</f>
        <v>0.125</v>
      </c>
      <c r="R19" s="15">
        <f>(0.33*Table1[[#This Row],[RunsRatio]]+0.33*Table1[[#This Row],[Scaled_SR]]+0.33*Table1[[#This Row],[Scaled_Runs]])</f>
        <v>0.11707142857142858</v>
      </c>
    </row>
    <row r="20" spans="1:18" x14ac:dyDescent="0.35">
      <c r="A20" s="3" t="s">
        <v>38</v>
      </c>
      <c r="B20">
        <v>137</v>
      </c>
      <c r="C20">
        <v>120</v>
      </c>
      <c r="I20" s="11" t="s">
        <v>27</v>
      </c>
      <c r="J20" s="12">
        <v>4</v>
      </c>
      <c r="K20" s="12">
        <v>7</v>
      </c>
      <c r="L20" s="12" t="s">
        <v>61</v>
      </c>
      <c r="M20" s="12">
        <v>240</v>
      </c>
      <c r="N20" s="15">
        <f>Table1[[#This Row],[Runs]]/Table1[[#This Row],[Team Runs]]</f>
        <v>1.6666666666666666E-2</v>
      </c>
      <c r="O20" s="15">
        <f>100*Table1[[#This Row],[Runs]]/Table1[[#This Row],[Balls]]</f>
        <v>57.142857142857146</v>
      </c>
      <c r="P20" s="15">
        <f>(Table1[[#This Row],[StrikeRate]]-MIN(Table1[StrikeRate]))/(MAX(Table1[StrikeRate])-MIN(Table1[StrikeRate]))</f>
        <v>0.11904761904761905</v>
      </c>
      <c r="Q20" s="15">
        <f>(Table1[[#This Row],[Runs]]-MIN(Table1[Runs]))/(MAX(Table1[Runs])-MIN(Table1[Runs]))</f>
        <v>2.2058823529411766E-2</v>
      </c>
      <c r="R20" s="15">
        <f>(0.33*Table1[[#This Row],[RunsRatio]]+0.33*Table1[[#This Row],[Scaled_SR]]+0.33*Table1[[#This Row],[Scaled_Runs]])</f>
        <v>5.2065126050420171E-2</v>
      </c>
    </row>
    <row r="21" spans="1:18" x14ac:dyDescent="0.35">
      <c r="A21" s="3" t="s">
        <v>31</v>
      </c>
      <c r="B21">
        <v>54</v>
      </c>
      <c r="C21">
        <v>63</v>
      </c>
      <c r="I21" s="11" t="s">
        <v>34</v>
      </c>
      <c r="J21" s="12">
        <v>4</v>
      </c>
      <c r="K21" s="12">
        <v>3</v>
      </c>
      <c r="L21" s="12" t="s">
        <v>61</v>
      </c>
      <c r="M21" s="12">
        <v>240</v>
      </c>
      <c r="N21" s="15">
        <f>Table1[[#This Row],[Runs]]/Table1[[#This Row],[Team Runs]]</f>
        <v>1.6666666666666666E-2</v>
      </c>
      <c r="O21" s="15">
        <f>100*Table1[[#This Row],[Runs]]/Table1[[#This Row],[Balls]]</f>
        <v>133.33333333333334</v>
      </c>
      <c r="P21" s="15">
        <f>(Table1[[#This Row],[StrikeRate]]-MIN(Table1[StrikeRate]))/(MAX(Table1[StrikeRate])-MIN(Table1[StrikeRate]))</f>
        <v>0.5</v>
      </c>
      <c r="Q21" s="15">
        <f>(Table1[[#This Row],[Runs]]-MIN(Table1[Runs]))/(MAX(Table1[Runs])-MIN(Table1[Runs]))</f>
        <v>2.2058823529411766E-2</v>
      </c>
      <c r="R21" s="15">
        <f>(0.33*Table1[[#This Row],[RunsRatio]]+0.33*Table1[[#This Row],[Scaled_SR]]+0.33*Table1[[#This Row],[Scaled_Runs]])</f>
        <v>0.17777941176470591</v>
      </c>
    </row>
    <row r="22" spans="1:18" x14ac:dyDescent="0.35">
      <c r="A22" s="3" t="s">
        <v>53</v>
      </c>
      <c r="B22">
        <v>451</v>
      </c>
      <c r="C22">
        <v>558</v>
      </c>
      <c r="I22" s="13" t="s">
        <v>31</v>
      </c>
      <c r="J22" s="14">
        <v>54</v>
      </c>
      <c r="K22" s="14">
        <v>63</v>
      </c>
      <c r="L22" s="14" t="s">
        <v>61</v>
      </c>
      <c r="M22" s="12">
        <v>240</v>
      </c>
      <c r="N22" s="16">
        <f>Table1[[#This Row],[Runs]]/Table1[[#This Row],[Team Runs]]</f>
        <v>0.22500000000000001</v>
      </c>
      <c r="O22" s="16">
        <f>100*Table1[[#This Row],[Runs]]/Table1[[#This Row],[Balls]]</f>
        <v>85.714285714285708</v>
      </c>
      <c r="P22" s="15">
        <f>(Table1[[#This Row],[StrikeRate]]-MIN(Table1[StrikeRate]))/(MAX(Table1[StrikeRate])-MIN(Table1[StrikeRate]))</f>
        <v>0.26190476190476186</v>
      </c>
      <c r="Q22" s="15">
        <f>(Table1[[#This Row],[Runs]]-MIN(Table1[Runs]))/(MAX(Table1[Runs])-MIN(Table1[Runs]))</f>
        <v>0.38970588235294118</v>
      </c>
      <c r="R22" s="15">
        <f>(0.33*Table1[[#This Row],[RunsRatio]]+0.33*Table1[[#This Row],[Scaled_SR]]+0.33*Table1[[#This Row],[Scaled_Runs]])</f>
        <v>0.28928151260504203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17"/>
  <sheetViews>
    <sheetView showGridLines="0" workbookViewId="0">
      <selection activeCell="S8" sqref="S8"/>
    </sheetView>
  </sheetViews>
  <sheetFormatPr defaultRowHeight="14.5" x14ac:dyDescent="0.35"/>
  <cols>
    <col min="1" max="1" width="17" bestFit="1" customWidth="1"/>
    <col min="2" max="2" width="12.54296875" bestFit="1" customWidth="1"/>
    <col min="3" max="3" width="18.26953125" bestFit="1" customWidth="1"/>
    <col min="4" max="4" width="20.7265625" bestFit="1" customWidth="1"/>
    <col min="5" max="5" width="23.7265625" bestFit="1" customWidth="1"/>
    <col min="7" max="7" width="17" bestFit="1" customWidth="1"/>
    <col min="8" max="8" width="8.6328125" customWidth="1"/>
    <col min="9" max="9" width="11.1796875" customWidth="1"/>
    <col min="10" max="10" width="8.6328125" customWidth="1"/>
    <col min="11" max="11" width="10.6328125" customWidth="1"/>
    <col min="12" max="12" width="12.54296875" customWidth="1"/>
    <col min="13" max="13" width="9.36328125" customWidth="1"/>
    <col min="15" max="15" width="10.36328125" customWidth="1"/>
    <col min="16" max="16" width="15.453125" customWidth="1"/>
    <col min="17" max="17" width="10.36328125" customWidth="1"/>
    <col min="18" max="19" width="13.453125" customWidth="1"/>
    <col min="20" max="20" width="13.1796875" customWidth="1"/>
  </cols>
  <sheetData>
    <row r="3" spans="1:20" x14ac:dyDescent="0.35">
      <c r="A3" s="2" t="s">
        <v>52</v>
      </c>
      <c r="B3" t="s">
        <v>68</v>
      </c>
      <c r="C3" t="s">
        <v>51</v>
      </c>
      <c r="D3" t="s">
        <v>54</v>
      </c>
      <c r="E3" t="s">
        <v>69</v>
      </c>
    </row>
    <row r="4" spans="1:20" x14ac:dyDescent="0.35">
      <c r="A4" s="3" t="s">
        <v>36</v>
      </c>
      <c r="B4">
        <v>2</v>
      </c>
      <c r="C4">
        <v>42</v>
      </c>
      <c r="D4">
        <v>61</v>
      </c>
      <c r="E4">
        <v>1</v>
      </c>
    </row>
    <row r="5" spans="1:20" x14ac:dyDescent="0.35">
      <c r="A5" s="3" t="s">
        <v>32</v>
      </c>
      <c r="B5">
        <v>0</v>
      </c>
      <c r="C5">
        <v>35</v>
      </c>
      <c r="D5">
        <v>36</v>
      </c>
      <c r="E5">
        <v>1</v>
      </c>
      <c r="G5" s="6" t="s">
        <v>70</v>
      </c>
      <c r="H5" s="6" t="s">
        <v>59</v>
      </c>
      <c r="I5" s="6" t="s">
        <v>75</v>
      </c>
      <c r="J5" s="7" t="s">
        <v>71</v>
      </c>
      <c r="K5" s="7" t="s">
        <v>73</v>
      </c>
      <c r="L5" s="7" t="s">
        <v>74</v>
      </c>
      <c r="M5" s="7" t="s">
        <v>72</v>
      </c>
      <c r="N5" s="7" t="s">
        <v>57</v>
      </c>
      <c r="O5" s="7" t="s">
        <v>58</v>
      </c>
      <c r="P5" s="7" t="s">
        <v>80</v>
      </c>
      <c r="Q5" s="7" t="s">
        <v>76</v>
      </c>
      <c r="R5" s="8" t="s">
        <v>77</v>
      </c>
      <c r="S5" s="8" t="s">
        <v>79</v>
      </c>
      <c r="T5" s="7" t="s">
        <v>78</v>
      </c>
    </row>
    <row r="6" spans="1:20" x14ac:dyDescent="0.35">
      <c r="A6" s="3" t="s">
        <v>43</v>
      </c>
      <c r="B6">
        <v>5</v>
      </c>
      <c r="C6">
        <v>43</v>
      </c>
      <c r="D6">
        <v>54</v>
      </c>
      <c r="E6">
        <v>2</v>
      </c>
      <c r="G6" s="5" t="s">
        <v>36</v>
      </c>
      <c r="H6" s="5" t="s">
        <v>60</v>
      </c>
      <c r="I6" s="5">
        <v>10</v>
      </c>
      <c r="J6" s="4">
        <v>2</v>
      </c>
      <c r="K6" s="4">
        <v>42</v>
      </c>
      <c r="L6" s="4">
        <v>61</v>
      </c>
      <c r="M6" s="4">
        <v>1</v>
      </c>
      <c r="N6" s="4">
        <f>Table2[[#This Row],[Extras]] + Table2[[#This Row],[Bat_runs]]</f>
        <v>44</v>
      </c>
      <c r="O6" s="4">
        <f>INT(Table2[[#This Row],[Balls_extras]]/6)*6</f>
        <v>60</v>
      </c>
      <c r="P6" s="17">
        <f>(Table2[[#This Row],[Runs]]/Table2[[#This Row],[Balls]])*6</f>
        <v>4.3999999999999995</v>
      </c>
      <c r="Q6" s="17">
        <f>Table2[[#This Row],[Outs]]/10</f>
        <v>0.1</v>
      </c>
      <c r="R6" s="19">
        <f>(Table2[[#This Row],[Outs]]-MIN(Table2[Outs]))/(MAX(Table2[Outs])-MIN(Table2[Outs]))</f>
        <v>0.33333333333333331</v>
      </c>
      <c r="S6" s="19">
        <f>IF(Table2[[#This Row],[Balls]]&gt;=12, (MAX(Table2[Eco])-Table2[[#This Row],[Eco]])/(MAX(Table2[Eco])-MIN(Table2[Eco])),0)</f>
        <v>0.57777777777777795</v>
      </c>
      <c r="T6" s="19">
        <f>(0.33*Table2[[#This Row],[WkRatio]]+0.33*Table2[[#This Row],[Scaled_Wk]]+0.33*Table2[[#This Row],[Scaled_Econ]])</f>
        <v>0.33366666666666678</v>
      </c>
    </row>
    <row r="7" spans="1:20" x14ac:dyDescent="0.35">
      <c r="A7" s="3" t="s">
        <v>29</v>
      </c>
      <c r="B7">
        <v>1</v>
      </c>
      <c r="C7">
        <v>59</v>
      </c>
      <c r="D7">
        <v>61</v>
      </c>
      <c r="E7">
        <v>3</v>
      </c>
      <c r="G7" s="5" t="s">
        <v>32</v>
      </c>
      <c r="H7" s="5" t="s">
        <v>60</v>
      </c>
      <c r="I7" s="5">
        <v>10</v>
      </c>
      <c r="J7" s="4">
        <v>0</v>
      </c>
      <c r="K7" s="4">
        <v>35</v>
      </c>
      <c r="L7" s="4">
        <v>36</v>
      </c>
      <c r="M7" s="4">
        <v>1</v>
      </c>
      <c r="N7" s="4">
        <f>Table2[[#This Row],[Extras]] + Table2[[#This Row],[Bat_runs]]</f>
        <v>35</v>
      </c>
      <c r="O7" s="4">
        <f>INT(Table2[[#This Row],[Balls_extras]]/6)*6</f>
        <v>36</v>
      </c>
      <c r="P7" s="17">
        <f>(Table2[[#This Row],[Runs]]/Table2[[#This Row],[Balls]])*6</f>
        <v>5.833333333333333</v>
      </c>
      <c r="Q7" s="17">
        <f>Table2[[#This Row],[Outs]]/10</f>
        <v>0.1</v>
      </c>
      <c r="R7" s="18">
        <f>(Table2[[#This Row],[Outs]]-MIN(Table2[Outs]))/(MAX(Table2[Outs])-MIN(Table2[Outs]))</f>
        <v>0.33333333333333331</v>
      </c>
      <c r="S7" s="18">
        <f>IF(Table2[[#This Row],[Balls]]&gt;=12, (MAX(Table2[Eco])-Table2[[#This Row],[Eco]])/(MAX(Table2[Eco])-MIN(Table2[Eco])),0)</f>
        <v>0.2592592592592593</v>
      </c>
      <c r="T7" s="18">
        <f>(0.33*Table2[[#This Row],[WkRatio]]+0.33*Table2[[#This Row],[Scaled_Wk]]+0.33*Table2[[#This Row],[Scaled_Econ]])</f>
        <v>0.2285555555555556</v>
      </c>
    </row>
    <row r="8" spans="1:20" x14ac:dyDescent="0.35">
      <c r="A8" s="3" t="s">
        <v>45</v>
      </c>
      <c r="B8">
        <v>0</v>
      </c>
      <c r="C8">
        <v>56</v>
      </c>
      <c r="D8">
        <v>60</v>
      </c>
      <c r="G8" s="5" t="s">
        <v>29</v>
      </c>
      <c r="H8" s="5" t="s">
        <v>60</v>
      </c>
      <c r="I8" s="5">
        <v>10</v>
      </c>
      <c r="J8" s="4">
        <v>1</v>
      </c>
      <c r="K8" s="4">
        <v>59</v>
      </c>
      <c r="L8" s="4">
        <v>61</v>
      </c>
      <c r="M8" s="4">
        <v>3</v>
      </c>
      <c r="N8" s="4">
        <f>Table2[[#This Row],[Extras]] + Table2[[#This Row],[Bat_runs]]</f>
        <v>60</v>
      </c>
      <c r="O8" s="4">
        <f>INT(Table2[[#This Row],[Balls_extras]]/6)*6</f>
        <v>60</v>
      </c>
      <c r="P8" s="17">
        <f>(Table2[[#This Row],[Runs]]/Table2[[#This Row],[Balls]])*6</f>
        <v>6</v>
      </c>
      <c r="Q8" s="17">
        <f>Table2[[#This Row],[Outs]]/10</f>
        <v>0.3</v>
      </c>
      <c r="R8" s="18">
        <f>(Table2[[#This Row],[Outs]]-MIN(Table2[Outs]))/(MAX(Table2[Outs])-MIN(Table2[Outs]))</f>
        <v>1</v>
      </c>
      <c r="S8" s="18">
        <f>IF(Table2[[#This Row],[Balls]]&gt;=12, (MAX(Table2[Eco])-Table2[[#This Row],[Eco]])/(MAX(Table2[Eco])-MIN(Table2[Eco])),0)</f>
        <v>0.22222222222222221</v>
      </c>
      <c r="T8" s="18">
        <f>(0.33*Table2[[#This Row],[WkRatio]]+0.33*Table2[[#This Row],[Scaled_Wk]]+0.33*Table2[[#This Row],[Scaled_Econ]])</f>
        <v>0.50233333333333341</v>
      </c>
    </row>
    <row r="9" spans="1:20" x14ac:dyDescent="0.35">
      <c r="A9" s="3" t="s">
        <v>28</v>
      </c>
      <c r="B9">
        <v>4</v>
      </c>
      <c r="C9">
        <v>51</v>
      </c>
      <c r="D9">
        <v>63</v>
      </c>
      <c r="E9">
        <v>3</v>
      </c>
      <c r="G9" s="5" t="s">
        <v>28</v>
      </c>
      <c r="H9" s="5" t="s">
        <v>60</v>
      </c>
      <c r="I9" s="5">
        <v>10</v>
      </c>
      <c r="J9" s="4">
        <v>4</v>
      </c>
      <c r="K9" s="4">
        <v>51</v>
      </c>
      <c r="L9" s="4">
        <v>63</v>
      </c>
      <c r="M9" s="4">
        <v>3</v>
      </c>
      <c r="N9" s="4">
        <f>Table2[[#This Row],[Extras]] + Table2[[#This Row],[Bat_runs]]</f>
        <v>55</v>
      </c>
      <c r="O9" s="4">
        <f>INT(Table2[[#This Row],[Balls_extras]]/6)*6</f>
        <v>60</v>
      </c>
      <c r="P9" s="17">
        <f>(Table2[[#This Row],[Runs]]/Table2[[#This Row],[Balls]])*6</f>
        <v>5.5</v>
      </c>
      <c r="Q9" s="17">
        <f>Table2[[#This Row],[Outs]]/10</f>
        <v>0.3</v>
      </c>
      <c r="R9" s="18">
        <f>(Table2[[#This Row],[Outs]]-MIN(Table2[Outs]))/(MAX(Table2[Outs])-MIN(Table2[Outs]))</f>
        <v>1</v>
      </c>
      <c r="S9" s="18">
        <f>IF(Table2[[#This Row],[Balls]]&gt;=12, (MAX(Table2[Eco])-Table2[[#This Row],[Eco]])/(MAX(Table2[Eco])-MIN(Table2[Eco])),0)</f>
        <v>0.33333333333333331</v>
      </c>
      <c r="T9" s="18">
        <f>(0.33*Table2[[#This Row],[WkRatio]]+0.33*Table2[[#This Row],[Scaled_Wk]]+0.33*Table2[[#This Row],[Scaled_Econ]])</f>
        <v>0.53900000000000003</v>
      </c>
    </row>
    <row r="10" spans="1:20" x14ac:dyDescent="0.35">
      <c r="A10" s="3" t="s">
        <v>42</v>
      </c>
      <c r="B10">
        <v>11</v>
      </c>
      <c r="C10">
        <v>38</v>
      </c>
      <c r="D10">
        <v>45</v>
      </c>
      <c r="E10">
        <v>1</v>
      </c>
      <c r="G10" s="5" t="s">
        <v>37</v>
      </c>
      <c r="H10" s="5" t="s">
        <v>60</v>
      </c>
      <c r="I10" s="5">
        <v>10</v>
      </c>
      <c r="J10" s="4">
        <v>0</v>
      </c>
      <c r="K10" s="4">
        <v>5</v>
      </c>
      <c r="L10" s="4">
        <v>12</v>
      </c>
      <c r="M10" s="4">
        <v>0</v>
      </c>
      <c r="N10" s="4">
        <f>Table2[[#This Row],[Extras]] + Table2[[#This Row],[Bat_runs]]</f>
        <v>5</v>
      </c>
      <c r="O10" s="4">
        <f>INT(Table2[[#This Row],[Balls_extras]]/6)*6</f>
        <v>12</v>
      </c>
      <c r="P10" s="17">
        <f>(Table2[[#This Row],[Runs]]/Table2[[#This Row],[Balls]])*6</f>
        <v>2.5</v>
      </c>
      <c r="Q10" s="17">
        <f>Table2[[#This Row],[Outs]]/10</f>
        <v>0</v>
      </c>
      <c r="R10" s="18">
        <f>(Table2[[#This Row],[Outs]]-MIN(Table2[Outs]))/(MAX(Table2[Outs])-MIN(Table2[Outs]))</f>
        <v>0</v>
      </c>
      <c r="S10" s="18">
        <f>IF(Table2[[#This Row],[Balls]]&gt;=12, (MAX(Table2[Eco])-Table2[[#This Row],[Eco]])/(MAX(Table2[Eco])-MIN(Table2[Eco])),0)</f>
        <v>1</v>
      </c>
      <c r="T10" s="18">
        <f>(0.33*Table2[[#This Row],[WkRatio]]+0.33*Table2[[#This Row],[Scaled_Wk]]+0.33*Table2[[#This Row],[Scaled_Econ]])</f>
        <v>0.33</v>
      </c>
    </row>
    <row r="11" spans="1:20" x14ac:dyDescent="0.35">
      <c r="A11" s="3" t="s">
        <v>46</v>
      </c>
      <c r="B11">
        <v>0</v>
      </c>
      <c r="C11">
        <v>45</v>
      </c>
      <c r="D11">
        <v>42</v>
      </c>
      <c r="E11">
        <v>1</v>
      </c>
      <c r="G11" s="5" t="s">
        <v>33</v>
      </c>
      <c r="H11" s="5" t="s">
        <v>60</v>
      </c>
      <c r="I11" s="5">
        <v>10</v>
      </c>
      <c r="J11" s="4">
        <v>3</v>
      </c>
      <c r="K11" s="4">
        <v>32</v>
      </c>
      <c r="L11" s="4">
        <v>62</v>
      </c>
      <c r="M11" s="4">
        <v>2</v>
      </c>
      <c r="N11" s="4">
        <f>Table2[[#This Row],[Extras]] + Table2[[#This Row],[Bat_runs]]</f>
        <v>35</v>
      </c>
      <c r="O11" s="4">
        <f>INT(Table2[[#This Row],[Balls_extras]]/6)*6</f>
        <v>60</v>
      </c>
      <c r="P11" s="17">
        <f>(Table2[[#This Row],[Runs]]/Table2[[#This Row],[Balls]])*6</f>
        <v>3.5</v>
      </c>
      <c r="Q11" s="17">
        <f>Table2[[#This Row],[Outs]]/10</f>
        <v>0.2</v>
      </c>
      <c r="R11" s="18">
        <f>(Table2[[#This Row],[Outs]]-MIN(Table2[Outs]))/(MAX(Table2[Outs])-MIN(Table2[Outs]))</f>
        <v>0.66666666666666663</v>
      </c>
      <c r="S11" s="18">
        <f>IF(Table2[[#This Row],[Balls]]&gt;=12, (MAX(Table2[Eco])-Table2[[#This Row],[Eco]])/(MAX(Table2[Eco])-MIN(Table2[Eco])),0)</f>
        <v>0.77777777777777779</v>
      </c>
      <c r="T11" s="18">
        <f>(0.33*Table2[[#This Row],[WkRatio]]+0.33*Table2[[#This Row],[Scaled_Wk]]+0.33*Table2[[#This Row],[Scaled_Econ]])</f>
        <v>0.54266666666666674</v>
      </c>
    </row>
    <row r="12" spans="1:20" x14ac:dyDescent="0.35">
      <c r="A12" s="3" t="s">
        <v>37</v>
      </c>
      <c r="B12">
        <v>0</v>
      </c>
      <c r="C12">
        <v>5</v>
      </c>
      <c r="D12">
        <v>12</v>
      </c>
      <c r="G12" s="5" t="s">
        <v>38</v>
      </c>
      <c r="H12" s="5" t="s">
        <v>60</v>
      </c>
      <c r="I12" s="5">
        <v>10</v>
      </c>
      <c r="J12" s="4">
        <v>2</v>
      </c>
      <c r="K12" s="4">
        <v>4</v>
      </c>
      <c r="L12" s="4">
        <v>12</v>
      </c>
      <c r="M12" s="4">
        <v>0</v>
      </c>
      <c r="N12" s="4">
        <f>Table2[[#This Row],[Extras]] + Table2[[#This Row],[Bat_runs]]</f>
        <v>6</v>
      </c>
      <c r="O12" s="4">
        <f>INT(Table2[[#This Row],[Balls_extras]]/6)*6</f>
        <v>12</v>
      </c>
      <c r="P12" s="17">
        <f>(Table2[[#This Row],[Runs]]/Table2[[#This Row],[Balls]])*6</f>
        <v>3</v>
      </c>
      <c r="Q12" s="17">
        <f>Table2[[#This Row],[Outs]]/10</f>
        <v>0</v>
      </c>
      <c r="R12" s="18">
        <f>(Table2[[#This Row],[Outs]]-MIN(Table2[Outs]))/(MAX(Table2[Outs])-MIN(Table2[Outs]))</f>
        <v>0</v>
      </c>
      <c r="S12" s="18">
        <f>IF(Table2[[#This Row],[Balls]]&gt;=12, (MAX(Table2[Eco])-Table2[[#This Row],[Eco]])/(MAX(Table2[Eco])-MIN(Table2[Eco])),0)</f>
        <v>0.88888888888888884</v>
      </c>
      <c r="T12" s="18">
        <f>(0.33*Table2[[#This Row],[WkRatio]]+0.33*Table2[[#This Row],[Scaled_Wk]]+0.33*Table2[[#This Row],[Scaled_Econ]])</f>
        <v>0.29333333333333333</v>
      </c>
    </row>
    <row r="13" spans="1:20" x14ac:dyDescent="0.35">
      <c r="A13" s="3" t="s">
        <v>33</v>
      </c>
      <c r="B13">
        <v>3</v>
      </c>
      <c r="C13">
        <v>32</v>
      </c>
      <c r="D13">
        <v>62</v>
      </c>
      <c r="E13">
        <v>2</v>
      </c>
      <c r="G13" s="5" t="s">
        <v>43</v>
      </c>
      <c r="H13" s="5" t="s">
        <v>61</v>
      </c>
      <c r="I13" s="5">
        <v>4</v>
      </c>
      <c r="J13" s="4">
        <v>5</v>
      </c>
      <c r="K13" s="4">
        <v>43</v>
      </c>
      <c r="L13" s="4">
        <v>54</v>
      </c>
      <c r="M13" s="4">
        <v>2</v>
      </c>
      <c r="N13" s="4">
        <f>Table2[[#This Row],[Extras]] + Table2[[#This Row],[Bat_runs]]</f>
        <v>48</v>
      </c>
      <c r="O13" s="4">
        <f>INT(Table2[[#This Row],[Balls_extras]]/6)*6</f>
        <v>54</v>
      </c>
      <c r="P13" s="17">
        <f>(Table2[[#This Row],[Runs]]/Table2[[#This Row],[Balls]])*6</f>
        <v>5.333333333333333</v>
      </c>
      <c r="Q13" s="17">
        <f>Table2[[#This Row],[Outs]]/10</f>
        <v>0.2</v>
      </c>
      <c r="R13" s="18">
        <f>(Table2[[#This Row],[Outs]]-MIN(Table2[Outs]))/(MAX(Table2[Outs])-MIN(Table2[Outs]))</f>
        <v>0.66666666666666663</v>
      </c>
      <c r="S13" s="18">
        <f>IF(Table2[[#This Row],[Balls]]&gt;=12, (MAX(Table2[Eco])-Table2[[#This Row],[Eco]])/(MAX(Table2[Eco])-MIN(Table2[Eco])),0)</f>
        <v>0.37037037037037046</v>
      </c>
      <c r="T13" s="18">
        <f>(0.33*Table2[[#This Row],[WkRatio]]+0.33*Table2[[#This Row],[Scaled_Wk]]+0.33*Table2[[#This Row],[Scaled_Econ]])</f>
        <v>0.40822222222222226</v>
      </c>
    </row>
    <row r="14" spans="1:20" x14ac:dyDescent="0.35">
      <c r="A14" s="3" t="s">
        <v>40</v>
      </c>
      <c r="B14">
        <v>2</v>
      </c>
      <c r="C14">
        <v>41</v>
      </c>
      <c r="D14">
        <v>61</v>
      </c>
      <c r="G14" s="5" t="s">
        <v>45</v>
      </c>
      <c r="H14" s="5" t="s">
        <v>61</v>
      </c>
      <c r="I14" s="5">
        <v>4</v>
      </c>
      <c r="J14" s="4">
        <v>0</v>
      </c>
      <c r="K14" s="4">
        <v>56</v>
      </c>
      <c r="L14" s="4">
        <v>60</v>
      </c>
      <c r="M14" s="4">
        <v>0</v>
      </c>
      <c r="N14" s="4">
        <f>Table2[[#This Row],[Extras]] + Table2[[#This Row],[Bat_runs]]</f>
        <v>56</v>
      </c>
      <c r="O14" s="4">
        <f>INT(Table2[[#This Row],[Balls_extras]]/6)*6</f>
        <v>60</v>
      </c>
      <c r="P14" s="17">
        <f>(Table2[[#This Row],[Runs]]/Table2[[#This Row],[Balls]])*6</f>
        <v>5.6</v>
      </c>
      <c r="Q14" s="17">
        <f>Table2[[#This Row],[Outs]]/10</f>
        <v>0</v>
      </c>
      <c r="R14" s="18">
        <f>(Table2[[#This Row],[Outs]]-MIN(Table2[Outs]))/(MAX(Table2[Outs])-MIN(Table2[Outs]))</f>
        <v>0</v>
      </c>
      <c r="S14" s="18">
        <f>IF(Table2[[#This Row],[Balls]]&gt;=12, (MAX(Table2[Eco])-Table2[[#This Row],[Eco]])/(MAX(Table2[Eco])-MIN(Table2[Eco])),0)</f>
        <v>0.31111111111111117</v>
      </c>
      <c r="T14" s="18">
        <f>(0.33*Table2[[#This Row],[WkRatio]]+0.33*Table2[[#This Row],[Scaled_Wk]]+0.33*Table2[[#This Row],[Scaled_Econ]])</f>
        <v>0.1026666666666667</v>
      </c>
    </row>
    <row r="15" spans="1:20" x14ac:dyDescent="0.35">
      <c r="A15" s="3" t="s">
        <v>38</v>
      </c>
      <c r="B15">
        <v>2</v>
      </c>
      <c r="C15">
        <v>4</v>
      </c>
      <c r="D15">
        <v>12</v>
      </c>
      <c r="G15" s="5" t="s">
        <v>42</v>
      </c>
      <c r="H15" s="5" t="s">
        <v>61</v>
      </c>
      <c r="I15" s="5">
        <v>4</v>
      </c>
      <c r="J15" s="4">
        <v>11</v>
      </c>
      <c r="K15" s="4">
        <v>38</v>
      </c>
      <c r="L15" s="4">
        <v>45</v>
      </c>
      <c r="M15" s="4">
        <v>1</v>
      </c>
      <c r="N15" s="4">
        <f>Table2[[#This Row],[Extras]] + Table2[[#This Row],[Bat_runs]]</f>
        <v>49</v>
      </c>
      <c r="O15" s="4">
        <f>INT(Table2[[#This Row],[Balls_extras]]/6)*6</f>
        <v>42</v>
      </c>
      <c r="P15" s="17">
        <f>(Table2[[#This Row],[Runs]]/Table2[[#This Row],[Balls]])*6</f>
        <v>7</v>
      </c>
      <c r="Q15" s="17">
        <f>Table2[[#This Row],[Outs]]/10</f>
        <v>0.1</v>
      </c>
      <c r="R15" s="18">
        <f>(Table2[[#This Row],[Outs]]-MIN(Table2[Outs]))/(MAX(Table2[Outs])-MIN(Table2[Outs]))</f>
        <v>0.33333333333333331</v>
      </c>
      <c r="S15" s="18">
        <f>IF(Table2[[#This Row],[Balls]]&gt;=12, (MAX(Table2[Eco])-Table2[[#This Row],[Eco]])/(MAX(Table2[Eco])-MIN(Table2[Eco])),0)</f>
        <v>0</v>
      </c>
      <c r="T15" s="18">
        <f>(0.33*Table2[[#This Row],[WkRatio]]+0.33*Table2[[#This Row],[Scaled_Wk]]+0.33*Table2[[#This Row],[Scaled_Econ]])</f>
        <v>0.14300000000000002</v>
      </c>
    </row>
    <row r="16" spans="1:20" x14ac:dyDescent="0.35">
      <c r="A16" s="3" t="s">
        <v>53</v>
      </c>
      <c r="B16">
        <v>30</v>
      </c>
      <c r="C16">
        <v>451</v>
      </c>
      <c r="D16">
        <v>569</v>
      </c>
      <c r="E16">
        <v>14</v>
      </c>
      <c r="G16" s="5" t="s">
        <v>46</v>
      </c>
      <c r="H16" s="5" t="s">
        <v>61</v>
      </c>
      <c r="I16" s="5">
        <v>4</v>
      </c>
      <c r="J16" s="4">
        <v>0</v>
      </c>
      <c r="K16" s="4">
        <v>45</v>
      </c>
      <c r="L16" s="4">
        <v>42</v>
      </c>
      <c r="M16" s="4">
        <v>1</v>
      </c>
      <c r="N16" s="4">
        <f>Table2[[#This Row],[Extras]] + Table2[[#This Row],[Bat_runs]]</f>
        <v>45</v>
      </c>
      <c r="O16" s="4">
        <f>INT(Table2[[#This Row],[Balls_extras]]/6)*6</f>
        <v>42</v>
      </c>
      <c r="P16" s="17">
        <f>(Table2[[#This Row],[Runs]]/Table2[[#This Row],[Balls]])*6</f>
        <v>6.4285714285714288</v>
      </c>
      <c r="Q16" s="17">
        <f>Table2[[#This Row],[Outs]]/10</f>
        <v>0.1</v>
      </c>
      <c r="R16" s="18">
        <f>(Table2[[#This Row],[Outs]]-MIN(Table2[Outs]))/(MAX(Table2[Outs])-MIN(Table2[Outs]))</f>
        <v>0.33333333333333331</v>
      </c>
      <c r="S16" s="18">
        <f>IF(Table2[[#This Row],[Balls]]&gt;=12, (MAX(Table2[Eco])-Table2[[#This Row],[Eco]])/(MAX(Table2[Eco])-MIN(Table2[Eco])),0)</f>
        <v>0.12698412698412692</v>
      </c>
      <c r="T16" s="18">
        <f>(0.33*Table2[[#This Row],[WkRatio]]+0.33*Table2[[#This Row],[Scaled_Wk]]+0.33*Table2[[#This Row],[Scaled_Econ]])</f>
        <v>0.18490476190476191</v>
      </c>
    </row>
    <row r="17" spans="7:20" x14ac:dyDescent="0.35">
      <c r="G17" s="5" t="s">
        <v>40</v>
      </c>
      <c r="H17" s="5" t="s">
        <v>61</v>
      </c>
      <c r="I17" s="5">
        <v>4</v>
      </c>
      <c r="J17" s="4">
        <v>2</v>
      </c>
      <c r="K17" s="4">
        <v>41</v>
      </c>
      <c r="L17" s="4">
        <v>61</v>
      </c>
      <c r="M17" s="4">
        <v>0</v>
      </c>
      <c r="N17" s="4">
        <f>Table2[[#This Row],[Extras]] + Table2[[#This Row],[Bat_runs]]</f>
        <v>43</v>
      </c>
      <c r="O17" s="4">
        <f>INT(Table2[[#This Row],[Balls_extras]]/6)*6</f>
        <v>60</v>
      </c>
      <c r="P17" s="17">
        <f>(Table2[[#This Row],[Runs]]/Table2[[#This Row],[Balls]])*6</f>
        <v>4.3</v>
      </c>
      <c r="Q17" s="17">
        <f>Table2[[#This Row],[Outs]]/10</f>
        <v>0</v>
      </c>
      <c r="R17" s="18">
        <f>(Table2[[#This Row],[Outs]]-MIN(Table2[Outs]))/(MAX(Table2[Outs])-MIN(Table2[Outs]))</f>
        <v>0</v>
      </c>
      <c r="S17" s="20">
        <f>IF(Table2[[#This Row],[Balls]]&gt;=12, (MAX(Table2[Eco])-Table2[[#This Row],[Eco]])/(MAX(Table2[Eco])-MIN(Table2[Eco])),0)</f>
        <v>0.60000000000000009</v>
      </c>
      <c r="T17" s="20">
        <f>(0.33*Table2[[#This Row],[WkRatio]]+0.33*Table2[[#This Row],[Scaled_Wk]]+0.33*Table2[[#This Row],[Scaled_Econ]])</f>
        <v>0.19800000000000004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M26"/>
  <sheetViews>
    <sheetView showGridLines="0" tabSelected="1" workbookViewId="0">
      <selection activeCell="L6" sqref="L6"/>
    </sheetView>
  </sheetViews>
  <sheetFormatPr defaultRowHeight="14.5" x14ac:dyDescent="0.35"/>
  <cols>
    <col min="2" max="2" width="17" bestFit="1" customWidth="1"/>
    <col min="3" max="3" width="13.1796875" customWidth="1"/>
    <col min="6" max="6" width="17" bestFit="1" customWidth="1"/>
    <col min="7" max="7" width="14.08984375" customWidth="1"/>
    <col min="10" max="10" width="16.26953125" customWidth="1"/>
    <col min="11" max="12" width="10.26953125" customWidth="1"/>
    <col min="13" max="13" width="17.08984375" customWidth="1"/>
  </cols>
  <sheetData>
    <row r="5" spans="2:13" x14ac:dyDescent="0.35">
      <c r="B5" s="21" t="s">
        <v>70</v>
      </c>
      <c r="C5" s="21" t="s">
        <v>78</v>
      </c>
      <c r="F5" s="22" t="s">
        <v>56</v>
      </c>
      <c r="G5" s="22" t="s">
        <v>66</v>
      </c>
      <c r="J5" t="s">
        <v>81</v>
      </c>
      <c r="K5" t="s">
        <v>82</v>
      </c>
      <c r="L5" t="s">
        <v>83</v>
      </c>
      <c r="M5" t="s">
        <v>84</v>
      </c>
    </row>
    <row r="6" spans="2:13" x14ac:dyDescent="0.35">
      <c r="B6" s="4" t="s">
        <v>36</v>
      </c>
      <c r="C6" s="17">
        <f>(0.33*Table2[[#This Row],[WkRatio]]+0.33*Table2[[#This Row],[Scaled_Wk]]+0.33*Table2[[#This Row],[Scaled_Econ]])</f>
        <v>0.33366666666666678</v>
      </c>
      <c r="F6" s="12" t="s">
        <v>48</v>
      </c>
      <c r="G6" s="15">
        <f>(0.33*Table1[[#This Row],[RunsRatio]]+0.33*Table1[[#This Row],[Scaled_SR]]+0.33*Table1[[#This Row],[Scaled_Runs]])</f>
        <v>0.35414388577007572</v>
      </c>
      <c r="J6" s="12" t="s">
        <v>38</v>
      </c>
      <c r="K6" s="17">
        <f t="shared" ref="K6:K26" si="0">IFERROR(VLOOKUP(J6,$F$6:$G$22,2,0),0)</f>
        <v>0.65096836099585065</v>
      </c>
      <c r="L6" s="17">
        <f t="shared" ref="L6:L26" si="1">IFERROR(VLOOKUP(J6,$B$6:$C$17,2,0),0)</f>
        <v>0.29333333333333333</v>
      </c>
      <c r="M6" s="17">
        <f>MAX(Table4[[#This Row],[Bat]],Table4[[#This Row],[Bowl]])</f>
        <v>0.65096836099585065</v>
      </c>
    </row>
    <row r="7" spans="2:13" x14ac:dyDescent="0.35">
      <c r="B7" s="4" t="s">
        <v>32</v>
      </c>
      <c r="C7" s="17">
        <f>(0.33*Table2[[#This Row],[WkRatio]]+0.33*Table2[[#This Row],[Scaled_Wk]]+0.33*Table2[[#This Row],[Scaled_Econ]])</f>
        <v>0.2285555555555556</v>
      </c>
      <c r="F7" s="12" t="s">
        <v>32</v>
      </c>
      <c r="G7" s="15">
        <f>(0.33*Table1[[#This Row],[RunsRatio]]+0.33*Table1[[#This Row],[Scaled_SR]]+0.33*Table1[[#This Row],[Scaled_Runs]])</f>
        <v>0.28016505979985351</v>
      </c>
      <c r="J7" s="12" t="s">
        <v>33</v>
      </c>
      <c r="K7" s="17">
        <f t="shared" si="0"/>
        <v>0</v>
      </c>
      <c r="L7" s="17">
        <f t="shared" si="1"/>
        <v>0.54266666666666674</v>
      </c>
      <c r="M7" s="17">
        <f>MAX(Table4[[#This Row],[Bat]],Table4[[#This Row],[Bowl]])</f>
        <v>0.54266666666666674</v>
      </c>
    </row>
    <row r="8" spans="2:13" x14ac:dyDescent="0.35">
      <c r="B8" s="4" t="s">
        <v>29</v>
      </c>
      <c r="C8" s="17">
        <f>(0.33*Table2[[#This Row],[WkRatio]]+0.33*Table2[[#This Row],[Scaled_Wk]]+0.33*Table2[[#This Row],[Scaled_Econ]])</f>
        <v>0.50233333333333341</v>
      </c>
      <c r="F8" s="12" t="s">
        <v>50</v>
      </c>
      <c r="G8" s="15">
        <f>(0.33*Table1[[#This Row],[RunsRatio]]+0.33*Table1[[#This Row],[Scaled_SR]]+0.33*Table1[[#This Row],[Scaled_Runs]])</f>
        <v>0.24972791066634123</v>
      </c>
      <c r="J8" s="12" t="s">
        <v>28</v>
      </c>
      <c r="K8" s="17">
        <f t="shared" si="0"/>
        <v>0</v>
      </c>
      <c r="L8" s="17">
        <f t="shared" si="1"/>
        <v>0.53900000000000003</v>
      </c>
      <c r="M8" s="17">
        <f>MAX(Table4[[#This Row],[Bat]],Table4[[#This Row],[Bowl]])</f>
        <v>0.53900000000000003</v>
      </c>
    </row>
    <row r="9" spans="2:13" x14ac:dyDescent="0.35">
      <c r="B9" s="4" t="s">
        <v>28</v>
      </c>
      <c r="C9" s="17">
        <f>(0.33*Table2[[#This Row],[WkRatio]]+0.33*Table2[[#This Row],[Scaled_Wk]]+0.33*Table2[[#This Row],[Scaled_Econ]])</f>
        <v>0.53900000000000003</v>
      </c>
      <c r="F9" s="12" t="s">
        <v>37</v>
      </c>
      <c r="G9" s="15">
        <f>(0.33*Table1[[#This Row],[RunsRatio]]+0.33*Table1[[#This Row],[Scaled_SR]]+0.33*Table1[[#This Row],[Scaled_Runs]])</f>
        <v>0.16451000732243104</v>
      </c>
      <c r="J9" s="12" t="s">
        <v>29</v>
      </c>
      <c r="K9" s="17">
        <f t="shared" si="0"/>
        <v>0</v>
      </c>
      <c r="L9" s="17">
        <f t="shared" si="1"/>
        <v>0.50233333333333341</v>
      </c>
      <c r="M9" s="17">
        <f>MAX(Table4[[#This Row],[Bat]],Table4[[#This Row],[Bowl]])</f>
        <v>0.50233333333333341</v>
      </c>
    </row>
    <row r="10" spans="2:13" x14ac:dyDescent="0.35">
      <c r="B10" s="4" t="s">
        <v>37</v>
      </c>
      <c r="C10" s="17">
        <f>(0.33*Table2[[#This Row],[WkRatio]]+0.33*Table2[[#This Row],[Scaled_Wk]]+0.33*Table2[[#This Row],[Scaled_Econ]])</f>
        <v>0.33</v>
      </c>
      <c r="F10" s="12" t="s">
        <v>49</v>
      </c>
      <c r="G10" s="15">
        <f>(0.33*Table1[[#This Row],[RunsRatio]]+0.33*Table1[[#This Row],[Scaled_SR]]+0.33*Table1[[#This Row],[Scaled_Runs]])</f>
        <v>3.1089923521275729E-2</v>
      </c>
      <c r="J10" s="12" t="s">
        <v>43</v>
      </c>
      <c r="K10" s="17">
        <f t="shared" si="0"/>
        <v>1.3750000000000001E-3</v>
      </c>
      <c r="L10" s="17">
        <f t="shared" si="1"/>
        <v>0.40822222222222226</v>
      </c>
      <c r="M10" s="17">
        <f>MAX(Table4[[#This Row],[Bat]],Table4[[#This Row],[Bowl]])</f>
        <v>0.40822222222222226</v>
      </c>
    </row>
    <row r="11" spans="2:13" x14ac:dyDescent="0.35">
      <c r="B11" s="4" t="s">
        <v>33</v>
      </c>
      <c r="C11" s="17">
        <f>(0.33*Table2[[#This Row],[WkRatio]]+0.33*Table2[[#This Row],[Scaled_Wk]]+0.33*Table2[[#This Row],[Scaled_Econ]])</f>
        <v>0.54266666666666674</v>
      </c>
      <c r="F11" s="12" t="s">
        <v>38</v>
      </c>
      <c r="G11" s="15">
        <f>(0.33*Table1[[#This Row],[RunsRatio]]+0.33*Table1[[#This Row],[Scaled_SR]]+0.33*Table1[[#This Row],[Scaled_Runs]])</f>
        <v>0.65096836099585065</v>
      </c>
      <c r="J11" s="12" t="s">
        <v>26</v>
      </c>
      <c r="K11" s="17">
        <f t="shared" si="0"/>
        <v>0.3714039373814042</v>
      </c>
      <c r="L11" s="17">
        <f t="shared" si="1"/>
        <v>0</v>
      </c>
      <c r="M11" s="17">
        <f>MAX(Table4[[#This Row],[Bat]],Table4[[#This Row],[Bowl]])</f>
        <v>0.3714039373814042</v>
      </c>
    </row>
    <row r="12" spans="2:13" x14ac:dyDescent="0.35">
      <c r="B12" s="4" t="s">
        <v>38</v>
      </c>
      <c r="C12" s="17">
        <f>(0.33*Table2[[#This Row],[WkRatio]]+0.33*Table2[[#This Row],[Scaled_Wk]]+0.33*Table2[[#This Row],[Scaled_Econ]])</f>
        <v>0.29333333333333333</v>
      </c>
      <c r="F12" s="12" t="s">
        <v>43</v>
      </c>
      <c r="G12" s="15">
        <f>(0.33*Table1[[#This Row],[RunsRatio]]+0.33*Table1[[#This Row],[Scaled_SR]]+0.33*Table1[[#This Row],[Scaled_Runs]])</f>
        <v>1.3750000000000001E-3</v>
      </c>
      <c r="J12" s="12" t="s">
        <v>48</v>
      </c>
      <c r="K12" s="17">
        <f t="shared" si="0"/>
        <v>0.35414388577007572</v>
      </c>
      <c r="L12" s="17">
        <f t="shared" si="1"/>
        <v>0</v>
      </c>
      <c r="M12" s="17">
        <f>MAX(Table4[[#This Row],[Bat]],Table4[[#This Row],[Bowl]])</f>
        <v>0.35414388577007572</v>
      </c>
    </row>
    <row r="13" spans="2:13" x14ac:dyDescent="0.35">
      <c r="B13" s="4" t="s">
        <v>43</v>
      </c>
      <c r="C13" s="17">
        <f>(0.33*Table2[[#This Row],[WkRatio]]+0.33*Table2[[#This Row],[Scaled_Wk]]+0.33*Table2[[#This Row],[Scaled_Econ]])</f>
        <v>0.40822222222222226</v>
      </c>
      <c r="F13" s="12" t="s">
        <v>35</v>
      </c>
      <c r="G13" s="15">
        <f>(0.33*Table1[[#This Row],[RunsRatio]]+0.33*Table1[[#This Row],[Scaled_SR]]+0.33*Table1[[#This Row],[Scaled_Runs]])</f>
        <v>0.29524628916987361</v>
      </c>
      <c r="J13" s="12" t="s">
        <v>36</v>
      </c>
      <c r="K13" s="17">
        <f t="shared" si="0"/>
        <v>0</v>
      </c>
      <c r="L13" s="17">
        <f t="shared" si="1"/>
        <v>0.33366666666666678</v>
      </c>
      <c r="M13" s="17">
        <f>MAX(Table4[[#This Row],[Bat]],Table4[[#This Row],[Bowl]])</f>
        <v>0.33366666666666678</v>
      </c>
    </row>
    <row r="14" spans="2:13" x14ac:dyDescent="0.35">
      <c r="B14" s="4" t="s">
        <v>45</v>
      </c>
      <c r="C14" s="17">
        <f>(0.33*Table2[[#This Row],[WkRatio]]+0.33*Table2[[#This Row],[Scaled_Wk]]+0.33*Table2[[#This Row],[Scaled_Econ]])</f>
        <v>0.1026666666666667</v>
      </c>
      <c r="F14" s="12" t="s">
        <v>45</v>
      </c>
      <c r="G14" s="15">
        <f>(0.33*Table1[[#This Row],[RunsRatio]]+0.33*Table1[[#This Row],[Scaled_SR]]+0.33*Table1[[#This Row],[Scaled_Runs]])</f>
        <v>7.225490196078431E-2</v>
      </c>
      <c r="J14" s="12" t="s">
        <v>37</v>
      </c>
      <c r="K14" s="17">
        <f t="shared" si="0"/>
        <v>0.16451000732243104</v>
      </c>
      <c r="L14" s="17">
        <f t="shared" si="1"/>
        <v>0.33</v>
      </c>
      <c r="M14" s="17">
        <f>MAX(Table4[[#This Row],[Bat]],Table4[[#This Row],[Bowl]])</f>
        <v>0.33</v>
      </c>
    </row>
    <row r="15" spans="2:13" x14ac:dyDescent="0.35">
      <c r="B15" s="4" t="s">
        <v>42</v>
      </c>
      <c r="C15" s="17">
        <f>(0.33*Table2[[#This Row],[WkRatio]]+0.33*Table2[[#This Row],[Scaled_Wk]]+0.33*Table2[[#This Row],[Scaled_Econ]])</f>
        <v>0.14300000000000002</v>
      </c>
      <c r="F15" s="12" t="s">
        <v>42</v>
      </c>
      <c r="G15" s="15">
        <f>(0.33*Table1[[#This Row],[RunsRatio]]+0.33*Table1[[#This Row],[Scaled_SR]]+0.33*Table1[[#This Row],[Scaled_Runs]])</f>
        <v>6.4382352941176474E-2</v>
      </c>
      <c r="J15" s="12" t="s">
        <v>35</v>
      </c>
      <c r="K15" s="17">
        <f t="shared" si="0"/>
        <v>0.29524628916987361</v>
      </c>
      <c r="L15" s="17">
        <f t="shared" si="1"/>
        <v>0</v>
      </c>
      <c r="M15" s="17">
        <f>MAX(Table4[[#This Row],[Bat]],Table4[[#This Row],[Bowl]])</f>
        <v>0.29524628916987361</v>
      </c>
    </row>
    <row r="16" spans="2:13" x14ac:dyDescent="0.35">
      <c r="B16" s="4" t="s">
        <v>46</v>
      </c>
      <c r="C16" s="17">
        <f>(0.33*Table2[[#This Row],[WkRatio]]+0.33*Table2[[#This Row],[Scaled_Wk]]+0.33*Table2[[#This Row],[Scaled_Econ]])</f>
        <v>0.18490476190476191</v>
      </c>
      <c r="F16" s="12" t="s">
        <v>46</v>
      </c>
      <c r="G16" s="15">
        <f>(0.33*Table1[[#This Row],[RunsRatio]]+0.33*Table1[[#This Row],[Scaled_SR]]+0.33*Table1[[#This Row],[Scaled_Runs]])</f>
        <v>0.16241176470588234</v>
      </c>
      <c r="J16" s="12" t="s">
        <v>31</v>
      </c>
      <c r="K16" s="17">
        <f t="shared" si="0"/>
        <v>0.28928151260504203</v>
      </c>
      <c r="L16" s="17">
        <f t="shared" si="1"/>
        <v>0</v>
      </c>
      <c r="M16" s="17">
        <f>MAX(Table4[[#This Row],[Bat]],Table4[[#This Row],[Bowl]])</f>
        <v>0.28928151260504203</v>
      </c>
    </row>
    <row r="17" spans="2:13" x14ac:dyDescent="0.35">
      <c r="B17" s="4" t="s">
        <v>40</v>
      </c>
      <c r="C17" s="17">
        <f>(0.33*Table2[[#This Row],[WkRatio]]+0.33*Table2[[#This Row],[Scaled_Wk]]+0.33*Table2[[#This Row],[Scaled_Econ]])</f>
        <v>0.19800000000000004</v>
      </c>
      <c r="F17" s="12" t="s">
        <v>40</v>
      </c>
      <c r="G17" s="15">
        <f>(0.33*Table1[[#This Row],[RunsRatio]]+0.33*Table1[[#This Row],[Scaled_SR]]+0.33*Table1[[#This Row],[Scaled_Runs]])</f>
        <v>4.4286764705882345E-2</v>
      </c>
      <c r="J17" s="12" t="s">
        <v>32</v>
      </c>
      <c r="K17" s="17">
        <f t="shared" si="0"/>
        <v>0.28016505979985351</v>
      </c>
      <c r="L17" s="17">
        <f t="shared" si="1"/>
        <v>0.2285555555555556</v>
      </c>
      <c r="M17" s="17">
        <f>MAX(Table4[[#This Row],[Bat]],Table4[[#This Row],[Bowl]])</f>
        <v>0.28016505979985351</v>
      </c>
    </row>
    <row r="18" spans="2:13" x14ac:dyDescent="0.35">
      <c r="F18" s="12" t="s">
        <v>26</v>
      </c>
      <c r="G18" s="15">
        <f>(0.33*Table1[[#This Row],[RunsRatio]]+0.33*Table1[[#This Row],[Scaled_SR]]+0.33*Table1[[#This Row],[Scaled_Runs]])</f>
        <v>0.3714039373814042</v>
      </c>
      <c r="J18" s="12" t="s">
        <v>50</v>
      </c>
      <c r="K18" s="17">
        <f t="shared" si="0"/>
        <v>0.24972791066634123</v>
      </c>
      <c r="L18" s="17">
        <f t="shared" si="1"/>
        <v>0</v>
      </c>
      <c r="M18" s="17">
        <f>MAX(Table4[[#This Row],[Bat]],Table4[[#This Row],[Bowl]])</f>
        <v>0.24972791066634123</v>
      </c>
    </row>
    <row r="19" spans="2:13" x14ac:dyDescent="0.35">
      <c r="F19" s="12" t="s">
        <v>41</v>
      </c>
      <c r="G19" s="15">
        <f>(0.33*Table1[[#This Row],[RunsRatio]]+0.33*Table1[[#This Row],[Scaled_SR]]+0.33*Table1[[#This Row],[Scaled_Runs]])</f>
        <v>0.11707142857142858</v>
      </c>
      <c r="J19" s="12" t="s">
        <v>40</v>
      </c>
      <c r="K19" s="17">
        <f t="shared" si="0"/>
        <v>4.4286764705882345E-2</v>
      </c>
      <c r="L19" s="17">
        <f t="shared" si="1"/>
        <v>0.19800000000000004</v>
      </c>
      <c r="M19" s="17">
        <f>MAX(Table4[[#This Row],[Bat]],Table4[[#This Row],[Bowl]])</f>
        <v>0.19800000000000004</v>
      </c>
    </row>
    <row r="20" spans="2:13" x14ac:dyDescent="0.35">
      <c r="F20" s="12" t="s">
        <v>27</v>
      </c>
      <c r="G20" s="15">
        <f>(0.33*Table1[[#This Row],[RunsRatio]]+0.33*Table1[[#This Row],[Scaled_SR]]+0.33*Table1[[#This Row],[Scaled_Runs]])</f>
        <v>5.2065126050420171E-2</v>
      </c>
      <c r="J20" s="12" t="s">
        <v>46</v>
      </c>
      <c r="K20" s="17">
        <f t="shared" si="0"/>
        <v>0.16241176470588234</v>
      </c>
      <c r="L20" s="17">
        <f t="shared" si="1"/>
        <v>0.18490476190476191</v>
      </c>
      <c r="M20" s="17">
        <f>MAX(Table4[[#This Row],[Bat]],Table4[[#This Row],[Bowl]])</f>
        <v>0.18490476190476191</v>
      </c>
    </row>
    <row r="21" spans="2:13" x14ac:dyDescent="0.35">
      <c r="F21" s="12" t="s">
        <v>34</v>
      </c>
      <c r="G21" s="15">
        <f>(0.33*Table1[[#This Row],[RunsRatio]]+0.33*Table1[[#This Row],[Scaled_SR]]+0.33*Table1[[#This Row],[Scaled_Runs]])</f>
        <v>0.17777941176470591</v>
      </c>
      <c r="J21" s="12" t="s">
        <v>34</v>
      </c>
      <c r="K21" s="17">
        <f t="shared" si="0"/>
        <v>0.17777941176470591</v>
      </c>
      <c r="L21" s="17">
        <f t="shared" si="1"/>
        <v>0</v>
      </c>
      <c r="M21" s="17">
        <f>MAX(Table4[[#This Row],[Bat]],Table4[[#This Row],[Bowl]])</f>
        <v>0.17777941176470591</v>
      </c>
    </row>
    <row r="22" spans="2:13" x14ac:dyDescent="0.35">
      <c r="F22" s="12" t="s">
        <v>31</v>
      </c>
      <c r="G22" s="15">
        <f>(0.33*Table1[[#This Row],[RunsRatio]]+0.33*Table1[[#This Row],[Scaled_SR]]+0.33*Table1[[#This Row],[Scaled_Runs]])</f>
        <v>0.28928151260504203</v>
      </c>
      <c r="J22" s="12" t="s">
        <v>42</v>
      </c>
      <c r="K22" s="17">
        <f t="shared" si="0"/>
        <v>6.4382352941176474E-2</v>
      </c>
      <c r="L22" s="17">
        <f t="shared" si="1"/>
        <v>0.14300000000000002</v>
      </c>
      <c r="M22" s="17">
        <f>MAX(Table4[[#This Row],[Bat]],Table4[[#This Row],[Bowl]])</f>
        <v>0.14300000000000002</v>
      </c>
    </row>
    <row r="23" spans="2:13" x14ac:dyDescent="0.35">
      <c r="J23" s="12" t="s">
        <v>41</v>
      </c>
      <c r="K23" s="17">
        <f t="shared" si="0"/>
        <v>0.11707142857142858</v>
      </c>
      <c r="L23" s="17">
        <f t="shared" si="1"/>
        <v>0</v>
      </c>
      <c r="M23" s="17">
        <f>MAX(Table4[[#This Row],[Bat]],Table4[[#This Row],[Bowl]])</f>
        <v>0.11707142857142858</v>
      </c>
    </row>
    <row r="24" spans="2:13" x14ac:dyDescent="0.35">
      <c r="J24" s="12" t="s">
        <v>45</v>
      </c>
      <c r="K24" s="17">
        <f t="shared" si="0"/>
        <v>7.225490196078431E-2</v>
      </c>
      <c r="L24" s="17">
        <f t="shared" si="1"/>
        <v>0.1026666666666667</v>
      </c>
      <c r="M24" s="17">
        <f>MAX(Table4[[#This Row],[Bat]],Table4[[#This Row],[Bowl]])</f>
        <v>0.1026666666666667</v>
      </c>
    </row>
    <row r="25" spans="2:13" x14ac:dyDescent="0.35">
      <c r="J25" s="12" t="s">
        <v>27</v>
      </c>
      <c r="K25" s="17">
        <f t="shared" si="0"/>
        <v>5.2065126050420171E-2</v>
      </c>
      <c r="L25" s="17">
        <f t="shared" si="1"/>
        <v>0</v>
      </c>
      <c r="M25" s="17">
        <f>MAX(Table4[[#This Row],[Bat]],Table4[[#This Row],[Bowl]])</f>
        <v>5.2065126050420171E-2</v>
      </c>
    </row>
    <row r="26" spans="2:13" x14ac:dyDescent="0.35">
      <c r="J26" s="12" t="s">
        <v>49</v>
      </c>
      <c r="K26" s="17">
        <f t="shared" si="0"/>
        <v>3.1089923521275729E-2</v>
      </c>
      <c r="L26" s="17">
        <f t="shared" si="1"/>
        <v>0</v>
      </c>
      <c r="M26" s="17">
        <f>MAX(Table4[[#This Row],[Bat]],Table4[[#This Row],[Bowl]])</f>
        <v>3.1089923521275729E-2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6:J33"/>
  <sheetViews>
    <sheetView showGridLines="0" topLeftCell="A16" workbookViewId="0">
      <selection activeCell="A26" sqref="A26"/>
    </sheetView>
  </sheetViews>
  <sheetFormatPr defaultRowHeight="14.5" x14ac:dyDescent="0.35"/>
  <cols>
    <col min="2" max="2" width="9.7265625" customWidth="1"/>
    <col min="3" max="3" width="23.1796875" bestFit="1" customWidth="1"/>
    <col min="4" max="4" width="15.36328125" customWidth="1"/>
    <col min="5" max="5" width="13.81640625" customWidth="1"/>
    <col min="6" max="6" width="15.90625" bestFit="1" customWidth="1"/>
    <col min="10" max="10" width="15.90625" customWidth="1"/>
  </cols>
  <sheetData>
    <row r="26" spans="3:10" ht="23.5" x14ac:dyDescent="0.55000000000000004">
      <c r="C26" s="25" t="s">
        <v>88</v>
      </c>
      <c r="J26" t="s">
        <v>85</v>
      </c>
    </row>
    <row r="28" spans="3:10" x14ac:dyDescent="0.35">
      <c r="C28" s="23" t="s">
        <v>81</v>
      </c>
      <c r="D28" s="24" t="s">
        <v>82</v>
      </c>
      <c r="E28" s="24" t="s">
        <v>83</v>
      </c>
      <c r="F28" s="24" t="s">
        <v>84</v>
      </c>
      <c r="J28" t="s">
        <v>86</v>
      </c>
    </row>
    <row r="29" spans="3:10" x14ac:dyDescent="0.35">
      <c r="C29" s="12" t="s">
        <v>38</v>
      </c>
      <c r="D29" s="15">
        <v>0.65096836099585065</v>
      </c>
      <c r="E29" s="15">
        <v>0.29333333333333333</v>
      </c>
      <c r="F29" s="15">
        <v>0.65096836099585065</v>
      </c>
    </row>
    <row r="30" spans="3:10" x14ac:dyDescent="0.35">
      <c r="C30" s="12" t="s">
        <v>33</v>
      </c>
      <c r="D30" s="15">
        <v>0</v>
      </c>
      <c r="E30" s="15">
        <v>0.54266666666666674</v>
      </c>
      <c r="F30" s="15">
        <v>0.54266666666666674</v>
      </c>
      <c r="J30" t="s">
        <v>87</v>
      </c>
    </row>
    <row r="31" spans="3:10" x14ac:dyDescent="0.35">
      <c r="C31" s="12" t="s">
        <v>28</v>
      </c>
      <c r="D31" s="15">
        <v>0</v>
      </c>
      <c r="E31" s="15">
        <v>0.53900000000000003</v>
      </c>
      <c r="F31" s="15">
        <v>0.53900000000000003</v>
      </c>
    </row>
    <row r="32" spans="3:10" x14ac:dyDescent="0.35">
      <c r="C32" s="12" t="s">
        <v>29</v>
      </c>
      <c r="D32" s="15">
        <v>0</v>
      </c>
      <c r="E32" s="15">
        <v>0.50233333333333341</v>
      </c>
      <c r="F32" s="15">
        <v>0.50233333333333341</v>
      </c>
    </row>
    <row r="33" spans="3:6" x14ac:dyDescent="0.35">
      <c r="C33" s="12" t="s">
        <v>43</v>
      </c>
      <c r="D33" s="15">
        <v>1.3750000000000001E-3</v>
      </c>
      <c r="E33" s="15">
        <v>0.40822222222222226</v>
      </c>
      <c r="F33" s="15">
        <v>0.40822222222222226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1384439</vt:lpstr>
      <vt:lpstr>Batting Rating</vt:lpstr>
      <vt:lpstr>Bowling Rating</vt:lpstr>
      <vt:lpstr>Match Rating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Ramzan, Amaan SITILTD-PTIY/CCI</dc:creator>
  <cp:lastModifiedBy>Ramzan, Amaan SITILTD-PTIY/CCI</cp:lastModifiedBy>
  <dcterms:created xsi:type="dcterms:W3CDTF">2024-05-10T12:17:50Z</dcterms:created>
  <dcterms:modified xsi:type="dcterms:W3CDTF">2024-09-02T10:09:18Z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cb1e24-a0e2-4a4c-9340-733297c9cd7c_Enabled">
    <vt:lpwstr>true</vt:lpwstr>
  </property>
  <property fmtid="{D5CDD505-2E9C-101B-9397-08002B2CF9AE}" pid="3" name="MSIP_Label_d0cb1e24-a0e2-4a4c-9340-733297c9cd7c_SetDate">
    <vt:lpwstr>2024-05-10T12:17:50Z</vt:lpwstr>
  </property>
  <property fmtid="{D5CDD505-2E9C-101B-9397-08002B2CF9AE}" pid="4" name="MSIP_Label_d0cb1e24-a0e2-4a4c-9340-733297c9cd7c_Method">
    <vt:lpwstr>Standard</vt:lpwstr>
  </property>
  <property fmtid="{D5CDD505-2E9C-101B-9397-08002B2CF9AE}" pid="5" name="MSIP_Label_d0cb1e24-a0e2-4a4c-9340-733297c9cd7c_Name">
    <vt:lpwstr>Internal</vt:lpwstr>
  </property>
  <property fmtid="{D5CDD505-2E9C-101B-9397-08002B2CF9AE}" pid="6" name="MSIP_Label_d0cb1e24-a0e2-4a4c-9340-733297c9cd7c_SiteId">
    <vt:lpwstr>db1e96a8-a3da-442a-930b-235cac24cd5c</vt:lpwstr>
  </property>
  <property fmtid="{D5CDD505-2E9C-101B-9397-08002B2CF9AE}" pid="7" name="MSIP_Label_d0cb1e24-a0e2-4a4c-9340-733297c9cd7c_ActionId">
    <vt:lpwstr>acb6df34-5186-489d-8185-61aefc340f3b</vt:lpwstr>
  </property>
  <property fmtid="{D5CDD505-2E9C-101B-9397-08002B2CF9AE}" pid="8" name="MSIP_Label_d0cb1e24-a0e2-4a4c-9340-733297c9cd7c_ContentBits">
    <vt:lpwstr>0</vt:lpwstr>
  </property>
</Properties>
</file>