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my.shell.com/personal/amaan_ramzan_shell_com/Documents/"/>
    </mc:Choice>
  </mc:AlternateContent>
  <xr:revisionPtr revIDLastSave="126" documentId="13_ncr:40009_{198970D0-0D06-4C73-AC50-8C4420976F9F}" xr6:coauthVersionLast="47" xr6:coauthVersionMax="47" xr10:uidLastSave="{94F7B90D-17C6-490B-83D2-DCA3DEC399E5}"/>
  <bookViews>
    <workbookView xWindow="28680" yWindow="810" windowWidth="29040" windowHeight="15720" activeTab="4" xr2:uid="{00000000-000D-0000-FFFF-FFFF00000000}"/>
  </bookViews>
  <sheets>
    <sheet name="2024 IPL Final Analysis " sheetId="1" r:id="rId1"/>
    <sheet name="Batting Rating" sheetId="8" r:id="rId2"/>
    <sheet name="Bowling Rating" sheetId="9" r:id="rId3"/>
    <sheet name="Match Rating" sheetId="10" r:id="rId4"/>
    <sheet name="Accuracy" sheetId="6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0" l="1"/>
  <c r="O24" i="10"/>
  <c r="O23" i="10"/>
  <c r="O25" i="10"/>
  <c r="O8" i="10"/>
  <c r="N6" i="10"/>
  <c r="O6" i="10" s="1"/>
  <c r="N10" i="10"/>
  <c r="N11" i="10"/>
  <c r="N13" i="10"/>
  <c r="N15" i="10"/>
  <c r="N16" i="10"/>
  <c r="N17" i="10"/>
  <c r="N18" i="10"/>
  <c r="N19" i="10"/>
  <c r="N20" i="10"/>
  <c r="N21" i="10"/>
  <c r="N22" i="10"/>
  <c r="N24" i="10"/>
  <c r="N23" i="10"/>
  <c r="N25" i="10"/>
  <c r="N7" i="10"/>
  <c r="O7" i="10" s="1"/>
  <c r="N8" i="10"/>
  <c r="N9" i="10"/>
  <c r="N12" i="10"/>
  <c r="N14" i="10"/>
  <c r="N26" i="10"/>
  <c r="M6" i="10"/>
  <c r="M10" i="10"/>
  <c r="O10" i="10" s="1"/>
  <c r="M11" i="10"/>
  <c r="O11" i="10" s="1"/>
  <c r="M13" i="10"/>
  <c r="O13" i="10" s="1"/>
  <c r="M15" i="10"/>
  <c r="O15" i="10" s="1"/>
  <c r="M16" i="10"/>
  <c r="O16" i="10" s="1"/>
  <c r="M17" i="10"/>
  <c r="O17" i="10" s="1"/>
  <c r="M18" i="10"/>
  <c r="M19" i="10"/>
  <c r="O19" i="10" s="1"/>
  <c r="M20" i="10"/>
  <c r="O20" i="10" s="1"/>
  <c r="M21" i="10"/>
  <c r="O21" i="10" s="1"/>
  <c r="M22" i="10"/>
  <c r="O22" i="10" s="1"/>
  <c r="M24" i="10"/>
  <c r="M23" i="10"/>
  <c r="M25" i="10"/>
  <c r="M7" i="10"/>
  <c r="M8" i="10"/>
  <c r="M9" i="10"/>
  <c r="O9" i="10" s="1"/>
  <c r="M12" i="10"/>
  <c r="O12" i="10" s="1"/>
  <c r="M14" i="10"/>
  <c r="O14" i="10" s="1"/>
  <c r="M26" i="10"/>
  <c r="O26" i="10" s="1"/>
  <c r="R5" i="9"/>
  <c r="R7" i="9"/>
  <c r="R6" i="9"/>
  <c r="R4" i="9"/>
  <c r="R8" i="9"/>
  <c r="R9" i="9"/>
  <c r="R13" i="9"/>
  <c r="R14" i="9"/>
  <c r="R12" i="9"/>
  <c r="R15" i="9"/>
  <c r="R10" i="9"/>
  <c r="R11" i="9"/>
  <c r="Q5" i="9"/>
  <c r="Q7" i="9"/>
  <c r="Q6" i="9"/>
  <c r="Q4" i="9"/>
  <c r="Q8" i="9"/>
  <c r="Q13" i="9"/>
  <c r="Q14" i="9"/>
  <c r="T14" i="9" s="1"/>
  <c r="Q12" i="9"/>
  <c r="Q15" i="9"/>
  <c r="Q10" i="9"/>
  <c r="Q11" i="9"/>
  <c r="Q9" i="9"/>
  <c r="O5" i="9"/>
  <c r="O14" i="9"/>
  <c r="S14" i="9" s="1"/>
  <c r="O12" i="9"/>
  <c r="O7" i="9"/>
  <c r="O6" i="9"/>
  <c r="O15" i="9"/>
  <c r="S15" i="9" s="1"/>
  <c r="O4" i="9"/>
  <c r="O10" i="9"/>
  <c r="O11" i="9"/>
  <c r="O8" i="9"/>
  <c r="O13" i="9"/>
  <c r="O9" i="9"/>
  <c r="N5" i="9"/>
  <c r="N14" i="9"/>
  <c r="N12" i="9"/>
  <c r="N7" i="9"/>
  <c r="N6" i="9"/>
  <c r="N15" i="9"/>
  <c r="N4" i="9"/>
  <c r="N10" i="9"/>
  <c r="N11" i="9"/>
  <c r="N8" i="9"/>
  <c r="N13" i="9"/>
  <c r="N9" i="9"/>
  <c r="O20" i="8"/>
  <c r="O22" i="8"/>
  <c r="O14" i="8"/>
  <c r="O23" i="8"/>
  <c r="O17" i="8"/>
  <c r="O21" i="8"/>
  <c r="O16" i="8"/>
  <c r="O13" i="8"/>
  <c r="O19" i="8"/>
  <c r="O18" i="8"/>
  <c r="O24" i="8"/>
  <c r="O11" i="8"/>
  <c r="O12" i="8"/>
  <c r="O15" i="8"/>
  <c r="O10" i="8"/>
  <c r="M20" i="8"/>
  <c r="M22" i="8"/>
  <c r="M14" i="8"/>
  <c r="M23" i="8"/>
  <c r="M17" i="8"/>
  <c r="M21" i="8"/>
  <c r="M16" i="8"/>
  <c r="M13" i="8"/>
  <c r="M19" i="8"/>
  <c r="M18" i="8"/>
  <c r="M24" i="8"/>
  <c r="M11" i="8"/>
  <c r="M12" i="8"/>
  <c r="M15" i="8"/>
  <c r="M10" i="8"/>
  <c r="L20" i="8"/>
  <c r="L22" i="8"/>
  <c r="L14" i="8"/>
  <c r="L23" i="8"/>
  <c r="L17" i="8"/>
  <c r="L21" i="8"/>
  <c r="L16" i="8"/>
  <c r="L13" i="8"/>
  <c r="L19" i="8"/>
  <c r="L18" i="8"/>
  <c r="L24" i="8"/>
  <c r="L11" i="8"/>
  <c r="L12" i="8"/>
  <c r="L15" i="8"/>
  <c r="L10" i="8"/>
  <c r="N22" i="8" l="1"/>
  <c r="P22" i="8" s="1"/>
  <c r="S9" i="9"/>
  <c r="T9" i="9" s="1"/>
  <c r="S11" i="9"/>
  <c r="T11" i="9" s="1"/>
  <c r="S13" i="9"/>
  <c r="T13" i="9" s="1"/>
  <c r="T15" i="9"/>
  <c r="P5" i="9"/>
  <c r="N16" i="8"/>
  <c r="P16" i="8" s="1"/>
  <c r="N20" i="8"/>
  <c r="P20" i="8" s="1"/>
  <c r="N14" i="8"/>
  <c r="P14" i="8" s="1"/>
  <c r="N23" i="8"/>
  <c r="P23" i="8" s="1"/>
  <c r="P9" i="9"/>
  <c r="P13" i="9"/>
  <c r="P8" i="9"/>
  <c r="P10" i="9"/>
  <c r="P6" i="9"/>
  <c r="P11" i="9"/>
  <c r="P7" i="9"/>
  <c r="P15" i="9"/>
  <c r="P4" i="9"/>
  <c r="P12" i="9"/>
  <c r="P14" i="9"/>
  <c r="N15" i="8"/>
  <c r="P15" i="8" s="1"/>
  <c r="N12" i="8"/>
  <c r="P12" i="8" s="1"/>
  <c r="N13" i="8"/>
  <c r="P13" i="8" s="1"/>
  <c r="N24" i="8"/>
  <c r="P24" i="8" s="1"/>
  <c r="N18" i="8"/>
  <c r="P18" i="8" s="1"/>
  <c r="N19" i="8"/>
  <c r="P19" i="8" s="1"/>
  <c r="N21" i="8"/>
  <c r="P21" i="8" s="1"/>
  <c r="N10" i="8"/>
  <c r="P10" i="8" s="1"/>
  <c r="N11" i="8"/>
  <c r="P11" i="8" s="1"/>
  <c r="N17" i="8"/>
  <c r="P17" i="8" s="1"/>
  <c r="S5" i="9" l="1"/>
  <c r="T5" i="9" s="1"/>
  <c r="S6" i="9"/>
  <c r="T6" i="9" s="1"/>
  <c r="S4" i="9"/>
  <c r="T4" i="9" s="1"/>
  <c r="S12" i="9"/>
  <c r="T12" i="9" s="1"/>
  <c r="S7" i="9"/>
  <c r="T7" i="9" s="1"/>
  <c r="S10" i="9"/>
  <c r="T10" i="9" s="1"/>
  <c r="S8" i="9"/>
  <c r="T8" i="9" s="1"/>
</calcChain>
</file>

<file path=xl/sharedStrings.xml><?xml version="1.0" encoding="utf-8"?>
<sst xmlns="http://schemas.openxmlformats.org/spreadsheetml/2006/main" count="959" uniqueCount="78">
  <si>
    <t>Sunrisers Hyderabad</t>
  </si>
  <si>
    <t>Kolkata Knight Riders</t>
  </si>
  <si>
    <t>MA Starc</t>
  </si>
  <si>
    <t>Abhishek Sharma</t>
  </si>
  <si>
    <t>TM Head</t>
  </si>
  <si>
    <t>RA Tripathi</t>
  </si>
  <si>
    <t>AK Markram</t>
  </si>
  <si>
    <t>Nithish Kumar Reddy</t>
  </si>
  <si>
    <t>H Klaasen</t>
  </si>
  <si>
    <t>Shahbaz Ahmed</t>
  </si>
  <si>
    <t>Abdul Samad</t>
  </si>
  <si>
    <t>PJ Cummins</t>
  </si>
  <si>
    <t>JD Unadkat</t>
  </si>
  <si>
    <t>B Kumar</t>
  </si>
  <si>
    <t>T Natarajan</t>
  </si>
  <si>
    <t>Rahmanullah Gurbaz</t>
  </si>
  <si>
    <t>SP Narine</t>
  </si>
  <si>
    <t>VR Iyer</t>
  </si>
  <si>
    <t>SS Iyer</t>
  </si>
  <si>
    <t>AD Russell</t>
  </si>
  <si>
    <t>VG Arora</t>
  </si>
  <si>
    <t>Harshit Rana</t>
  </si>
  <si>
    <t>CV Varun</t>
  </si>
  <si>
    <t>ball</t>
  </si>
  <si>
    <t>bowled</t>
  </si>
  <si>
    <t>caught</t>
  </si>
  <si>
    <t>lbw</t>
  </si>
  <si>
    <t>Row Labels</t>
  </si>
  <si>
    <t>Grand Total</t>
  </si>
  <si>
    <t>innings</t>
  </si>
  <si>
    <t>batting_team</t>
  </si>
  <si>
    <t>striker</t>
  </si>
  <si>
    <t>non-striker</t>
  </si>
  <si>
    <t>bowler</t>
  </si>
  <si>
    <t>runs_off_bat</t>
  </si>
  <si>
    <t>extras</t>
  </si>
  <si>
    <t>wides</t>
  </si>
  <si>
    <t>noballs</t>
  </si>
  <si>
    <t>byes</t>
  </si>
  <si>
    <t>legbyes</t>
  </si>
  <si>
    <t>penalty</t>
  </si>
  <si>
    <t>wicket_type</t>
  </si>
  <si>
    <t>player_dismissed</t>
  </si>
  <si>
    <t>other_wicket_type</t>
  </si>
  <si>
    <t>other_player_dismissed</t>
  </si>
  <si>
    <t>Sum of runs_off_bat</t>
  </si>
  <si>
    <t>Count of runs_off_bat2</t>
  </si>
  <si>
    <t>(blank)</t>
  </si>
  <si>
    <t>Batter</t>
  </si>
  <si>
    <t>Runs</t>
  </si>
  <si>
    <t>Balls</t>
  </si>
  <si>
    <t>Team Runs</t>
  </si>
  <si>
    <t>RunsRatio</t>
  </si>
  <si>
    <t>StrikeRate</t>
  </si>
  <si>
    <t>Scaled_SR</t>
  </si>
  <si>
    <t>Scaled_Runs</t>
  </si>
  <si>
    <t>Bat_Rating</t>
  </si>
  <si>
    <t>Team</t>
  </si>
  <si>
    <t>SRH</t>
  </si>
  <si>
    <t>KKR</t>
  </si>
  <si>
    <t>Sum of extras</t>
  </si>
  <si>
    <t>Count of player_dismissed</t>
  </si>
  <si>
    <t>Bowler</t>
  </si>
  <si>
    <t>Extras</t>
  </si>
  <si>
    <t>Wickets</t>
  </si>
  <si>
    <t>Bat_runs</t>
  </si>
  <si>
    <t>Balls_extras</t>
  </si>
  <si>
    <t>Eco</t>
  </si>
  <si>
    <t>TeamWkts</t>
  </si>
  <si>
    <t>TeamName</t>
  </si>
  <si>
    <t>WkRatio</t>
  </si>
  <si>
    <t>Scaled_Wk</t>
  </si>
  <si>
    <t>Scaled_Eco</t>
  </si>
  <si>
    <t>Bowl_Rating</t>
  </si>
  <si>
    <t>Player</t>
  </si>
  <si>
    <t>Bat</t>
  </si>
  <si>
    <t>Bowl</t>
  </si>
  <si>
    <t>Total_Rating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</si>
</sst>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2" fontId="0" fillId="0" borderId="19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5"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3</xdr:row>
      <xdr:rowOff>28575</xdr:rowOff>
    </xdr:from>
    <xdr:to>
      <xdr:col>15</xdr:col>
      <xdr:colOff>334696</xdr:colOff>
      <xdr:row>21</xdr:row>
      <xdr:rowOff>9977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29A7B4-57ED-0A64-431E-BA87AB1BA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0275" y="571500"/>
          <a:ext cx="9469171" cy="323577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zan, Amaan SIPC-PTIY/CCI" refreshedDate="45440.62010763889" createdVersion="8" refreshedVersion="8" minRefreshableVersion="3" recordCount="184" xr:uid="{00000000-000A-0000-FFFF-FFFF12000000}">
  <cacheSource type="worksheet">
    <worksheetSource ref="A1:Q185" sheet="2024 IPL Final Analysis "/>
  </cacheSource>
  <cacheFields count="17">
    <cacheField name="innings" numFmtId="0">
      <sharedItems containsSemiMixedTypes="0" containsString="0" containsNumber="1" containsInteger="1" minValue="1" maxValue="2"/>
    </cacheField>
    <cacheField name="ball" numFmtId="0">
      <sharedItems containsSemiMixedTypes="0" containsString="0" containsNumber="1" minValue="0.1" maxValue="18.3"/>
    </cacheField>
    <cacheField name="batting_team" numFmtId="0">
      <sharedItems/>
    </cacheField>
    <cacheField name="striker" numFmtId="0">
      <sharedItems count="15">
        <s v="Abhishek Sharma"/>
        <s v="RA Tripathi"/>
        <s v="TM Head"/>
        <s v="AK Markram"/>
        <s v="Nithish Kumar Reddy"/>
        <s v="H Klaasen"/>
        <s v="Shahbaz Ahmed"/>
        <s v="Abdul Samad"/>
        <s v="PJ Cummins"/>
        <s v="JD Unadkat"/>
        <s v="B Kumar"/>
        <s v="Rahmanullah Gurbaz"/>
        <s v="SP Narine"/>
        <s v="VR Iyer"/>
        <s v="SS Iyer"/>
      </sharedItems>
    </cacheField>
    <cacheField name="non-striker" numFmtId="0">
      <sharedItems/>
    </cacheField>
    <cacheField name="bowler" numFmtId="0">
      <sharedItems count="12">
        <s v="MA Starc"/>
        <s v="VG Arora"/>
        <s v="Harshit Rana"/>
        <s v="SP Narine"/>
        <s v="AD Russell"/>
        <s v="CV Varun"/>
        <s v="B Kumar"/>
        <s v="PJ Cummins"/>
        <s v="T Natarajan"/>
        <s v="Shahbaz Ahmed"/>
        <s v="JD Unadkat"/>
        <s v="AK Markram"/>
      </sharedItems>
    </cacheField>
    <cacheField name="runs_off_bat" numFmtId="0">
      <sharedItems containsSemiMixedTypes="0" containsString="0" containsNumber="1" containsInteger="1" minValue="0" maxValue="6"/>
    </cacheField>
    <cacheField name="extras" numFmtId="0">
      <sharedItems containsSemiMixedTypes="0" containsString="0" containsNumber="1" containsInteger="1" minValue="0" maxValue="4"/>
    </cacheField>
    <cacheField name="wides" numFmtId="0">
      <sharedItems containsString="0" containsBlank="1" containsNumber="1" containsInteger="1" minValue="1" maxValue="2" count="3">
        <m/>
        <n v="1"/>
        <n v="2"/>
      </sharedItems>
    </cacheField>
    <cacheField name="noballs" numFmtId="0">
      <sharedItems containsNonDate="0" containsString="0" containsBlank="1" count="1">
        <m/>
      </sharedItems>
    </cacheField>
    <cacheField name="byes" numFmtId="0">
      <sharedItems containsString="0" containsBlank="1" containsNumber="1" containsInteger="1" minValue="1" maxValue="4"/>
    </cacheField>
    <cacheField name="legbyes" numFmtId="0">
      <sharedItems containsString="0" containsBlank="1" containsNumber="1" containsInteger="1" minValue="1" maxValue="2"/>
    </cacheField>
    <cacheField name="penalty" numFmtId="0">
      <sharedItems containsNonDate="0" containsString="0" containsBlank="1" count="1">
        <m/>
      </sharedItems>
    </cacheField>
    <cacheField name="wicket_type" numFmtId="0">
      <sharedItems containsBlank="1"/>
    </cacheField>
    <cacheField name="player_dismissed" numFmtId="0">
      <sharedItems containsBlank="1"/>
    </cacheField>
    <cacheField name="other_wicket_type" numFmtId="0">
      <sharedItems containsNonDate="0" containsString="0" containsBlank="1"/>
    </cacheField>
    <cacheField name="other_player_dismiss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zan, Amaan SIPC-PTIY/CCI" refreshedDate="45440.689723495372" createdVersion="8" refreshedVersion="8" minRefreshableVersion="3" recordCount="185" xr:uid="{00000000-000A-0000-FFFF-FFFF0F000000}">
  <cacheSource type="worksheet">
    <worksheetSource ref="A1:Q1048576" sheet="2024 IPL Final Analysis "/>
  </cacheSource>
  <cacheFields count="17">
    <cacheField name="innings" numFmtId="0">
      <sharedItems containsString="0" containsBlank="1" containsNumber="1" containsInteger="1" minValue="1" maxValue="2"/>
    </cacheField>
    <cacheField name="ball" numFmtId="0">
      <sharedItems containsString="0" containsBlank="1" containsNumber="1" minValue="0.1" maxValue="18.3"/>
    </cacheField>
    <cacheField name="batting_team" numFmtId="0">
      <sharedItems containsBlank="1"/>
    </cacheField>
    <cacheField name="striker" numFmtId="0">
      <sharedItems containsBlank="1"/>
    </cacheField>
    <cacheField name="non-striker" numFmtId="0">
      <sharedItems containsBlank="1"/>
    </cacheField>
    <cacheField name="bowler" numFmtId="0">
      <sharedItems containsBlank="1"/>
    </cacheField>
    <cacheField name="runs_off_bat" numFmtId="0">
      <sharedItems containsString="0" containsBlank="1" containsNumber="1" containsInteger="1" minValue="0" maxValue="6"/>
    </cacheField>
    <cacheField name="extras" numFmtId="0">
      <sharedItems containsString="0" containsBlank="1" containsNumber="1" containsInteger="1" minValue="0" maxValue="4"/>
    </cacheField>
    <cacheField name="wides" numFmtId="0">
      <sharedItems containsString="0" containsBlank="1" containsNumber="1" containsInteger="1" minValue="1" maxValue="2"/>
    </cacheField>
    <cacheField name="noballs" numFmtId="0">
      <sharedItems containsNonDate="0" containsString="0" containsBlank="1"/>
    </cacheField>
    <cacheField name="byes" numFmtId="0">
      <sharedItems containsString="0" containsBlank="1" containsNumber="1" containsInteger="1" minValue="1" maxValue="4"/>
    </cacheField>
    <cacheField name="legbyes" numFmtId="0">
      <sharedItems containsString="0" containsBlank="1" containsNumber="1" containsInteger="1" minValue="1" maxValue="2"/>
    </cacheField>
    <cacheField name="penalty" numFmtId="0">
      <sharedItems containsNonDate="0" containsString="0" containsBlank="1"/>
    </cacheField>
    <cacheField name="wicket_type" numFmtId="0">
      <sharedItems containsBlank="1"/>
    </cacheField>
    <cacheField name="player_dismissed" numFmtId="0">
      <sharedItems containsBlank="1"/>
    </cacheField>
    <cacheField name="other_wicket_type" numFmtId="0">
      <sharedItems containsNonDate="0" containsString="0" containsBlank="1"/>
    </cacheField>
    <cacheField name="other_player_dismiss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n v="1"/>
    <n v="0.1"/>
    <s v="Sunrisers Hyderabad"/>
    <x v="0"/>
    <s v="TM Head"/>
    <x v="0"/>
    <n v="0"/>
    <n v="0"/>
    <x v="0"/>
    <x v="0"/>
    <m/>
    <m/>
    <x v="0"/>
    <m/>
    <m/>
    <m/>
    <m/>
  </r>
  <r>
    <n v="1"/>
    <n v="0.2"/>
    <s v="Sunrisers Hyderabad"/>
    <x v="0"/>
    <s v="TM Head"/>
    <x v="0"/>
    <n v="0"/>
    <n v="0"/>
    <x v="0"/>
    <x v="0"/>
    <m/>
    <m/>
    <x v="0"/>
    <m/>
    <m/>
    <m/>
    <m/>
  </r>
  <r>
    <n v="1"/>
    <n v="0.3"/>
    <s v="Sunrisers Hyderabad"/>
    <x v="0"/>
    <s v="TM Head"/>
    <x v="0"/>
    <n v="0"/>
    <n v="0"/>
    <x v="0"/>
    <x v="0"/>
    <m/>
    <m/>
    <x v="0"/>
    <m/>
    <m/>
    <m/>
    <m/>
  </r>
  <r>
    <n v="1"/>
    <n v="0.4"/>
    <s v="Sunrisers Hyderabad"/>
    <x v="0"/>
    <s v="TM Head"/>
    <x v="0"/>
    <n v="2"/>
    <n v="0"/>
    <x v="0"/>
    <x v="0"/>
    <m/>
    <m/>
    <x v="0"/>
    <m/>
    <m/>
    <m/>
    <m/>
  </r>
  <r>
    <n v="1"/>
    <n v="0.5"/>
    <s v="Sunrisers Hyderabad"/>
    <x v="0"/>
    <s v="TM Head"/>
    <x v="0"/>
    <n v="0"/>
    <n v="0"/>
    <x v="0"/>
    <x v="0"/>
    <m/>
    <m/>
    <x v="0"/>
    <s v="bowled"/>
    <s v="Abhishek Sharma"/>
    <m/>
    <m/>
  </r>
  <r>
    <n v="1"/>
    <n v="0.6"/>
    <s v="Sunrisers Hyderabad"/>
    <x v="1"/>
    <s v="TM Head"/>
    <x v="0"/>
    <n v="1"/>
    <n v="0"/>
    <x v="0"/>
    <x v="0"/>
    <m/>
    <m/>
    <x v="0"/>
    <m/>
    <m/>
    <m/>
    <m/>
  </r>
  <r>
    <n v="1"/>
    <n v="1.1000000000000001"/>
    <s v="Sunrisers Hyderabad"/>
    <x v="1"/>
    <s v="TM Head"/>
    <x v="1"/>
    <n v="0"/>
    <n v="0"/>
    <x v="0"/>
    <x v="0"/>
    <m/>
    <m/>
    <x v="0"/>
    <m/>
    <m/>
    <m/>
    <m/>
  </r>
  <r>
    <n v="1"/>
    <n v="1.2"/>
    <s v="Sunrisers Hyderabad"/>
    <x v="1"/>
    <s v="TM Head"/>
    <x v="1"/>
    <n v="0"/>
    <n v="0"/>
    <x v="0"/>
    <x v="0"/>
    <m/>
    <m/>
    <x v="0"/>
    <m/>
    <m/>
    <m/>
    <m/>
  </r>
  <r>
    <n v="1"/>
    <n v="1.3"/>
    <s v="Sunrisers Hyderabad"/>
    <x v="1"/>
    <s v="TM Head"/>
    <x v="1"/>
    <n v="0"/>
    <n v="0"/>
    <x v="0"/>
    <x v="0"/>
    <m/>
    <m/>
    <x v="0"/>
    <m/>
    <m/>
    <m/>
    <m/>
  </r>
  <r>
    <n v="1"/>
    <n v="1.4"/>
    <s v="Sunrisers Hyderabad"/>
    <x v="1"/>
    <s v="TM Head"/>
    <x v="1"/>
    <n v="0"/>
    <n v="2"/>
    <x v="0"/>
    <x v="0"/>
    <m/>
    <n v="2"/>
    <x v="0"/>
    <m/>
    <m/>
    <m/>
    <m/>
  </r>
  <r>
    <n v="1"/>
    <n v="1.5"/>
    <s v="Sunrisers Hyderabad"/>
    <x v="1"/>
    <s v="TM Head"/>
    <x v="1"/>
    <n v="1"/>
    <n v="0"/>
    <x v="0"/>
    <x v="0"/>
    <m/>
    <m/>
    <x v="0"/>
    <m/>
    <m/>
    <m/>
    <m/>
  </r>
  <r>
    <n v="1"/>
    <n v="1.6"/>
    <s v="Sunrisers Hyderabad"/>
    <x v="2"/>
    <s v="RA Tripathi"/>
    <x v="1"/>
    <n v="0"/>
    <n v="0"/>
    <x v="0"/>
    <x v="0"/>
    <m/>
    <m/>
    <x v="0"/>
    <s v="caught"/>
    <s v="TM Head"/>
    <m/>
    <m/>
  </r>
  <r>
    <n v="1"/>
    <n v="2.1"/>
    <s v="Sunrisers Hyderabad"/>
    <x v="1"/>
    <s v="AK Markram"/>
    <x v="0"/>
    <n v="4"/>
    <n v="0"/>
    <x v="0"/>
    <x v="0"/>
    <m/>
    <m/>
    <x v="0"/>
    <m/>
    <m/>
    <m/>
    <m/>
  </r>
  <r>
    <n v="1"/>
    <n v="2.2000000000000002"/>
    <s v="Sunrisers Hyderabad"/>
    <x v="1"/>
    <s v="AK Markram"/>
    <x v="0"/>
    <n v="1"/>
    <n v="0"/>
    <x v="0"/>
    <x v="0"/>
    <m/>
    <m/>
    <x v="0"/>
    <m/>
    <m/>
    <m/>
    <m/>
  </r>
  <r>
    <n v="1"/>
    <n v="2.2999999999999998"/>
    <s v="Sunrisers Hyderabad"/>
    <x v="3"/>
    <s v="RA Tripathi"/>
    <x v="0"/>
    <n v="0"/>
    <n v="0"/>
    <x v="0"/>
    <x v="0"/>
    <m/>
    <m/>
    <x v="0"/>
    <m/>
    <m/>
    <m/>
    <m/>
  </r>
  <r>
    <n v="1"/>
    <n v="2.4"/>
    <s v="Sunrisers Hyderabad"/>
    <x v="3"/>
    <s v="RA Tripathi"/>
    <x v="0"/>
    <n v="4"/>
    <n v="0"/>
    <x v="0"/>
    <x v="0"/>
    <m/>
    <m/>
    <x v="0"/>
    <m/>
    <m/>
    <m/>
    <m/>
  </r>
  <r>
    <n v="1"/>
    <n v="2.5"/>
    <s v="Sunrisers Hyderabad"/>
    <x v="3"/>
    <s v="RA Tripathi"/>
    <x v="0"/>
    <n v="0"/>
    <n v="0"/>
    <x v="0"/>
    <x v="0"/>
    <m/>
    <m/>
    <x v="0"/>
    <m/>
    <m/>
    <m/>
    <m/>
  </r>
  <r>
    <n v="1"/>
    <n v="2.6"/>
    <s v="Sunrisers Hyderabad"/>
    <x v="3"/>
    <s v="RA Tripathi"/>
    <x v="0"/>
    <n v="0"/>
    <n v="0"/>
    <x v="0"/>
    <x v="0"/>
    <m/>
    <m/>
    <x v="0"/>
    <m/>
    <m/>
    <m/>
    <m/>
  </r>
  <r>
    <n v="1"/>
    <n v="3.1"/>
    <s v="Sunrisers Hyderabad"/>
    <x v="1"/>
    <s v="AK Markram"/>
    <x v="1"/>
    <n v="0"/>
    <n v="1"/>
    <x v="1"/>
    <x v="0"/>
    <m/>
    <m/>
    <x v="0"/>
    <m/>
    <m/>
    <m/>
    <m/>
  </r>
  <r>
    <n v="1"/>
    <n v="3.2"/>
    <s v="Sunrisers Hyderabad"/>
    <x v="1"/>
    <s v="AK Markram"/>
    <x v="1"/>
    <n v="0"/>
    <n v="1"/>
    <x v="1"/>
    <x v="0"/>
    <m/>
    <m/>
    <x v="0"/>
    <m/>
    <m/>
    <m/>
    <m/>
  </r>
  <r>
    <n v="1"/>
    <n v="3.3"/>
    <s v="Sunrisers Hyderabad"/>
    <x v="1"/>
    <s v="AK Markram"/>
    <x v="1"/>
    <n v="1"/>
    <n v="0"/>
    <x v="0"/>
    <x v="0"/>
    <m/>
    <m/>
    <x v="0"/>
    <m/>
    <m/>
    <m/>
    <m/>
  </r>
  <r>
    <n v="1"/>
    <n v="3.4"/>
    <s v="Sunrisers Hyderabad"/>
    <x v="3"/>
    <s v="RA Tripathi"/>
    <x v="1"/>
    <n v="0"/>
    <n v="0"/>
    <x v="0"/>
    <x v="0"/>
    <m/>
    <m/>
    <x v="0"/>
    <m/>
    <m/>
    <m/>
    <m/>
  </r>
  <r>
    <n v="1"/>
    <n v="3.5"/>
    <s v="Sunrisers Hyderabad"/>
    <x v="3"/>
    <s v="RA Tripathi"/>
    <x v="1"/>
    <n v="1"/>
    <n v="0"/>
    <x v="0"/>
    <x v="0"/>
    <m/>
    <m/>
    <x v="0"/>
    <m/>
    <m/>
    <m/>
    <m/>
  </r>
  <r>
    <n v="1"/>
    <n v="3.6"/>
    <s v="Sunrisers Hyderabad"/>
    <x v="1"/>
    <s v="AK Markram"/>
    <x v="1"/>
    <n v="0"/>
    <n v="0"/>
    <x v="0"/>
    <x v="0"/>
    <m/>
    <m/>
    <x v="0"/>
    <m/>
    <m/>
    <m/>
    <m/>
  </r>
  <r>
    <n v="1"/>
    <n v="3.7"/>
    <s v="Sunrisers Hyderabad"/>
    <x v="1"/>
    <s v="AK Markram"/>
    <x v="1"/>
    <n v="0"/>
    <n v="1"/>
    <x v="1"/>
    <x v="0"/>
    <m/>
    <m/>
    <x v="0"/>
    <m/>
    <m/>
    <m/>
    <m/>
  </r>
  <r>
    <n v="1"/>
    <n v="3.8"/>
    <s v="Sunrisers Hyderabad"/>
    <x v="1"/>
    <s v="AK Markram"/>
    <x v="1"/>
    <n v="1"/>
    <n v="0"/>
    <x v="0"/>
    <x v="0"/>
    <m/>
    <m/>
    <x v="0"/>
    <m/>
    <m/>
    <m/>
    <m/>
  </r>
  <r>
    <n v="1"/>
    <n v="3.9"/>
    <s v="Sunrisers Hyderabad"/>
    <x v="3"/>
    <s v="RA Tripathi"/>
    <x v="1"/>
    <n v="0"/>
    <n v="0"/>
    <x v="0"/>
    <x v="0"/>
    <m/>
    <m/>
    <x v="0"/>
    <m/>
    <m/>
    <m/>
    <m/>
  </r>
  <r>
    <n v="1"/>
    <n v="4.0999999999999996"/>
    <s v="Sunrisers Hyderabad"/>
    <x v="1"/>
    <s v="AK Markram"/>
    <x v="0"/>
    <n v="0"/>
    <n v="0"/>
    <x v="0"/>
    <x v="0"/>
    <m/>
    <m/>
    <x v="0"/>
    <m/>
    <m/>
    <m/>
    <m/>
  </r>
  <r>
    <n v="1"/>
    <n v="4.2"/>
    <s v="Sunrisers Hyderabad"/>
    <x v="1"/>
    <s v="AK Markram"/>
    <x v="0"/>
    <n v="0"/>
    <n v="0"/>
    <x v="0"/>
    <x v="0"/>
    <m/>
    <m/>
    <x v="0"/>
    <s v="caught"/>
    <s v="RA Tripathi"/>
    <m/>
    <m/>
  </r>
  <r>
    <n v="1"/>
    <n v="4.3"/>
    <s v="Sunrisers Hyderabad"/>
    <x v="4"/>
    <s v="AK Markram"/>
    <x v="0"/>
    <n v="1"/>
    <n v="0"/>
    <x v="0"/>
    <x v="0"/>
    <m/>
    <m/>
    <x v="0"/>
    <m/>
    <m/>
    <m/>
    <m/>
  </r>
  <r>
    <n v="1"/>
    <n v="4.4000000000000004"/>
    <s v="Sunrisers Hyderabad"/>
    <x v="3"/>
    <s v="Nithish Kumar Reddy"/>
    <x v="0"/>
    <n v="1"/>
    <n v="0"/>
    <x v="0"/>
    <x v="0"/>
    <m/>
    <m/>
    <x v="0"/>
    <m/>
    <m/>
    <m/>
    <m/>
  </r>
  <r>
    <n v="1"/>
    <n v="4.5"/>
    <s v="Sunrisers Hyderabad"/>
    <x v="4"/>
    <s v="AK Markram"/>
    <x v="0"/>
    <n v="0"/>
    <n v="0"/>
    <x v="0"/>
    <x v="0"/>
    <m/>
    <m/>
    <x v="0"/>
    <m/>
    <m/>
    <m/>
    <m/>
  </r>
  <r>
    <n v="1"/>
    <n v="4.5999999999999996"/>
    <s v="Sunrisers Hyderabad"/>
    <x v="4"/>
    <s v="AK Markram"/>
    <x v="0"/>
    <n v="0"/>
    <n v="0"/>
    <x v="0"/>
    <x v="0"/>
    <m/>
    <m/>
    <x v="0"/>
    <m/>
    <m/>
    <m/>
    <m/>
  </r>
  <r>
    <n v="1"/>
    <n v="5.0999999999999996"/>
    <s v="Sunrisers Hyderabad"/>
    <x v="3"/>
    <s v="Nithish Kumar Reddy"/>
    <x v="1"/>
    <n v="0"/>
    <n v="1"/>
    <x v="1"/>
    <x v="0"/>
    <m/>
    <m/>
    <x v="0"/>
    <m/>
    <m/>
    <m/>
    <m/>
  </r>
  <r>
    <n v="1"/>
    <n v="5.2"/>
    <s v="Sunrisers Hyderabad"/>
    <x v="3"/>
    <s v="Nithish Kumar Reddy"/>
    <x v="1"/>
    <n v="4"/>
    <n v="0"/>
    <x v="0"/>
    <x v="0"/>
    <m/>
    <m/>
    <x v="0"/>
    <m/>
    <m/>
    <m/>
    <m/>
  </r>
  <r>
    <n v="1"/>
    <n v="5.3"/>
    <s v="Sunrisers Hyderabad"/>
    <x v="3"/>
    <s v="Nithish Kumar Reddy"/>
    <x v="1"/>
    <n v="4"/>
    <n v="0"/>
    <x v="0"/>
    <x v="0"/>
    <m/>
    <m/>
    <x v="0"/>
    <m/>
    <m/>
    <m/>
    <m/>
  </r>
  <r>
    <n v="1"/>
    <n v="5.4"/>
    <s v="Sunrisers Hyderabad"/>
    <x v="3"/>
    <s v="Nithish Kumar Reddy"/>
    <x v="1"/>
    <n v="1"/>
    <n v="0"/>
    <x v="0"/>
    <x v="0"/>
    <m/>
    <m/>
    <x v="0"/>
    <m/>
    <m/>
    <m/>
    <m/>
  </r>
  <r>
    <n v="1"/>
    <n v="5.5"/>
    <s v="Sunrisers Hyderabad"/>
    <x v="4"/>
    <s v="AK Markram"/>
    <x v="1"/>
    <n v="0"/>
    <n v="0"/>
    <x v="0"/>
    <x v="0"/>
    <m/>
    <m/>
    <x v="0"/>
    <m/>
    <m/>
    <m/>
    <m/>
  </r>
  <r>
    <n v="1"/>
    <n v="5.6"/>
    <s v="Sunrisers Hyderabad"/>
    <x v="4"/>
    <s v="AK Markram"/>
    <x v="1"/>
    <n v="6"/>
    <n v="0"/>
    <x v="0"/>
    <x v="0"/>
    <m/>
    <m/>
    <x v="0"/>
    <m/>
    <m/>
    <m/>
    <m/>
  </r>
  <r>
    <n v="1"/>
    <n v="5.7"/>
    <s v="Sunrisers Hyderabad"/>
    <x v="4"/>
    <s v="AK Markram"/>
    <x v="1"/>
    <n v="1"/>
    <n v="0"/>
    <x v="0"/>
    <x v="0"/>
    <m/>
    <m/>
    <x v="0"/>
    <m/>
    <m/>
    <m/>
    <m/>
  </r>
  <r>
    <n v="1"/>
    <n v="6.1"/>
    <s v="Sunrisers Hyderabad"/>
    <x v="4"/>
    <s v="AK Markram"/>
    <x v="2"/>
    <n v="4"/>
    <n v="0"/>
    <x v="0"/>
    <x v="0"/>
    <m/>
    <m/>
    <x v="0"/>
    <m/>
    <m/>
    <m/>
    <m/>
  </r>
  <r>
    <n v="1"/>
    <n v="6.2"/>
    <s v="Sunrisers Hyderabad"/>
    <x v="4"/>
    <s v="AK Markram"/>
    <x v="2"/>
    <n v="1"/>
    <n v="0"/>
    <x v="0"/>
    <x v="0"/>
    <m/>
    <m/>
    <x v="0"/>
    <m/>
    <m/>
    <m/>
    <m/>
  </r>
  <r>
    <n v="1"/>
    <n v="6.3"/>
    <s v="Sunrisers Hyderabad"/>
    <x v="3"/>
    <s v="Nithish Kumar Reddy"/>
    <x v="2"/>
    <n v="0"/>
    <n v="1"/>
    <x v="1"/>
    <x v="0"/>
    <m/>
    <m/>
    <x v="0"/>
    <m/>
    <m/>
    <m/>
    <m/>
  </r>
  <r>
    <n v="1"/>
    <n v="6.4"/>
    <s v="Sunrisers Hyderabad"/>
    <x v="3"/>
    <s v="Nithish Kumar Reddy"/>
    <x v="2"/>
    <n v="0"/>
    <n v="0"/>
    <x v="0"/>
    <x v="0"/>
    <m/>
    <m/>
    <x v="0"/>
    <m/>
    <m/>
    <m/>
    <m/>
  </r>
  <r>
    <n v="1"/>
    <n v="6.5"/>
    <s v="Sunrisers Hyderabad"/>
    <x v="3"/>
    <s v="Nithish Kumar Reddy"/>
    <x v="2"/>
    <n v="1"/>
    <n v="0"/>
    <x v="0"/>
    <x v="0"/>
    <m/>
    <m/>
    <x v="0"/>
    <m/>
    <m/>
    <m/>
    <m/>
  </r>
  <r>
    <n v="1"/>
    <n v="6.6"/>
    <s v="Sunrisers Hyderabad"/>
    <x v="4"/>
    <s v="AK Markram"/>
    <x v="2"/>
    <n v="0"/>
    <n v="0"/>
    <x v="0"/>
    <x v="0"/>
    <m/>
    <m/>
    <x v="0"/>
    <m/>
    <m/>
    <m/>
    <m/>
  </r>
  <r>
    <n v="1"/>
    <n v="6.7"/>
    <s v="Sunrisers Hyderabad"/>
    <x v="4"/>
    <s v="AK Markram"/>
    <x v="2"/>
    <n v="0"/>
    <n v="0"/>
    <x v="0"/>
    <x v="0"/>
    <m/>
    <m/>
    <x v="0"/>
    <s v="caught"/>
    <s v="Nithish Kumar Reddy"/>
    <m/>
    <m/>
  </r>
  <r>
    <n v="1"/>
    <n v="7.1"/>
    <s v="Sunrisers Hyderabad"/>
    <x v="3"/>
    <s v="H Klaasen"/>
    <x v="3"/>
    <n v="0"/>
    <n v="0"/>
    <x v="0"/>
    <x v="0"/>
    <m/>
    <m/>
    <x v="0"/>
    <m/>
    <m/>
    <m/>
    <m/>
  </r>
  <r>
    <n v="1"/>
    <n v="7.2"/>
    <s v="Sunrisers Hyderabad"/>
    <x v="3"/>
    <s v="H Klaasen"/>
    <x v="3"/>
    <n v="1"/>
    <n v="0"/>
    <x v="0"/>
    <x v="0"/>
    <m/>
    <m/>
    <x v="0"/>
    <m/>
    <m/>
    <m/>
    <m/>
  </r>
  <r>
    <n v="1"/>
    <n v="7.3"/>
    <s v="Sunrisers Hyderabad"/>
    <x v="5"/>
    <s v="AK Markram"/>
    <x v="3"/>
    <n v="1"/>
    <n v="0"/>
    <x v="0"/>
    <x v="0"/>
    <m/>
    <m/>
    <x v="0"/>
    <m/>
    <m/>
    <m/>
    <m/>
  </r>
  <r>
    <n v="1"/>
    <n v="7.4"/>
    <s v="Sunrisers Hyderabad"/>
    <x v="3"/>
    <s v="H Klaasen"/>
    <x v="3"/>
    <n v="0"/>
    <n v="0"/>
    <x v="0"/>
    <x v="0"/>
    <m/>
    <m/>
    <x v="0"/>
    <m/>
    <m/>
    <m/>
    <m/>
  </r>
  <r>
    <n v="1"/>
    <n v="7.5"/>
    <s v="Sunrisers Hyderabad"/>
    <x v="3"/>
    <s v="H Klaasen"/>
    <x v="3"/>
    <n v="1"/>
    <n v="0"/>
    <x v="0"/>
    <x v="0"/>
    <m/>
    <m/>
    <x v="0"/>
    <m/>
    <m/>
    <m/>
    <m/>
  </r>
  <r>
    <n v="1"/>
    <n v="7.6"/>
    <s v="Sunrisers Hyderabad"/>
    <x v="5"/>
    <s v="AK Markram"/>
    <x v="3"/>
    <n v="1"/>
    <n v="0"/>
    <x v="0"/>
    <x v="0"/>
    <m/>
    <m/>
    <x v="0"/>
    <m/>
    <m/>
    <m/>
    <m/>
  </r>
  <r>
    <n v="1"/>
    <n v="8.1"/>
    <s v="Sunrisers Hyderabad"/>
    <x v="5"/>
    <s v="AK Markram"/>
    <x v="2"/>
    <n v="4"/>
    <n v="0"/>
    <x v="0"/>
    <x v="0"/>
    <m/>
    <m/>
    <x v="0"/>
    <m/>
    <m/>
    <m/>
    <m/>
  </r>
  <r>
    <n v="1"/>
    <n v="8.1999999999999993"/>
    <s v="Sunrisers Hyderabad"/>
    <x v="5"/>
    <s v="AK Markram"/>
    <x v="2"/>
    <n v="1"/>
    <n v="0"/>
    <x v="0"/>
    <x v="0"/>
    <m/>
    <m/>
    <x v="0"/>
    <m/>
    <m/>
    <m/>
    <m/>
  </r>
  <r>
    <n v="1"/>
    <n v="8.3000000000000007"/>
    <s v="Sunrisers Hyderabad"/>
    <x v="3"/>
    <s v="H Klaasen"/>
    <x v="2"/>
    <n v="1"/>
    <n v="0"/>
    <x v="0"/>
    <x v="0"/>
    <m/>
    <m/>
    <x v="0"/>
    <m/>
    <m/>
    <m/>
    <m/>
  </r>
  <r>
    <n v="1"/>
    <n v="8.4"/>
    <s v="Sunrisers Hyderabad"/>
    <x v="5"/>
    <s v="AK Markram"/>
    <x v="2"/>
    <n v="0"/>
    <n v="0"/>
    <x v="0"/>
    <x v="0"/>
    <m/>
    <m/>
    <x v="0"/>
    <m/>
    <m/>
    <m/>
    <m/>
  </r>
  <r>
    <n v="1"/>
    <n v="8.5"/>
    <s v="Sunrisers Hyderabad"/>
    <x v="5"/>
    <s v="AK Markram"/>
    <x v="2"/>
    <n v="0"/>
    <n v="0"/>
    <x v="0"/>
    <x v="0"/>
    <m/>
    <m/>
    <x v="0"/>
    <m/>
    <m/>
    <m/>
    <m/>
  </r>
  <r>
    <n v="1"/>
    <n v="8.6"/>
    <s v="Sunrisers Hyderabad"/>
    <x v="5"/>
    <s v="AK Markram"/>
    <x v="2"/>
    <n v="1"/>
    <n v="0"/>
    <x v="0"/>
    <x v="0"/>
    <m/>
    <m/>
    <x v="0"/>
    <m/>
    <m/>
    <m/>
    <m/>
  </r>
  <r>
    <n v="1"/>
    <n v="9.1"/>
    <s v="Sunrisers Hyderabad"/>
    <x v="5"/>
    <s v="AK Markram"/>
    <x v="3"/>
    <n v="1"/>
    <n v="0"/>
    <x v="0"/>
    <x v="0"/>
    <m/>
    <m/>
    <x v="0"/>
    <m/>
    <m/>
    <m/>
    <m/>
  </r>
  <r>
    <n v="1"/>
    <n v="9.1999999999999993"/>
    <s v="Sunrisers Hyderabad"/>
    <x v="3"/>
    <s v="H Klaasen"/>
    <x v="3"/>
    <n v="1"/>
    <n v="0"/>
    <x v="0"/>
    <x v="0"/>
    <m/>
    <m/>
    <x v="0"/>
    <m/>
    <m/>
    <m/>
    <m/>
  </r>
  <r>
    <n v="1"/>
    <n v="9.3000000000000007"/>
    <s v="Sunrisers Hyderabad"/>
    <x v="5"/>
    <s v="AK Markram"/>
    <x v="3"/>
    <n v="1"/>
    <n v="0"/>
    <x v="0"/>
    <x v="0"/>
    <m/>
    <m/>
    <x v="0"/>
    <m/>
    <m/>
    <m/>
    <m/>
  </r>
  <r>
    <n v="1"/>
    <n v="9.4"/>
    <s v="Sunrisers Hyderabad"/>
    <x v="3"/>
    <s v="H Klaasen"/>
    <x v="3"/>
    <n v="0"/>
    <n v="0"/>
    <x v="0"/>
    <x v="0"/>
    <m/>
    <m/>
    <x v="0"/>
    <m/>
    <m/>
    <m/>
    <m/>
  </r>
  <r>
    <n v="1"/>
    <n v="9.5"/>
    <s v="Sunrisers Hyderabad"/>
    <x v="3"/>
    <s v="H Klaasen"/>
    <x v="3"/>
    <n v="0"/>
    <n v="0"/>
    <x v="0"/>
    <x v="0"/>
    <m/>
    <m/>
    <x v="0"/>
    <m/>
    <m/>
    <m/>
    <m/>
  </r>
  <r>
    <n v="1"/>
    <n v="9.6"/>
    <s v="Sunrisers Hyderabad"/>
    <x v="3"/>
    <s v="H Klaasen"/>
    <x v="3"/>
    <n v="0"/>
    <n v="0"/>
    <x v="0"/>
    <x v="0"/>
    <m/>
    <m/>
    <x v="0"/>
    <m/>
    <m/>
    <m/>
    <m/>
  </r>
  <r>
    <n v="1"/>
    <n v="10.1"/>
    <s v="Sunrisers Hyderabad"/>
    <x v="5"/>
    <s v="AK Markram"/>
    <x v="4"/>
    <n v="1"/>
    <n v="0"/>
    <x v="0"/>
    <x v="0"/>
    <m/>
    <m/>
    <x v="0"/>
    <m/>
    <m/>
    <m/>
    <m/>
  </r>
  <r>
    <n v="1"/>
    <n v="10.199999999999999"/>
    <s v="Sunrisers Hyderabad"/>
    <x v="3"/>
    <s v="H Klaasen"/>
    <x v="4"/>
    <n v="0"/>
    <n v="0"/>
    <x v="0"/>
    <x v="0"/>
    <m/>
    <m/>
    <x v="0"/>
    <s v="caught"/>
    <s v="AK Markram"/>
    <m/>
    <m/>
  </r>
  <r>
    <n v="1"/>
    <n v="10.3"/>
    <s v="Sunrisers Hyderabad"/>
    <x v="6"/>
    <s v="H Klaasen"/>
    <x v="4"/>
    <n v="2"/>
    <n v="0"/>
    <x v="0"/>
    <x v="0"/>
    <m/>
    <m/>
    <x v="0"/>
    <m/>
    <m/>
    <m/>
    <m/>
  </r>
  <r>
    <n v="1"/>
    <n v="10.4"/>
    <s v="Sunrisers Hyderabad"/>
    <x v="6"/>
    <s v="H Klaasen"/>
    <x v="4"/>
    <n v="0"/>
    <n v="0"/>
    <x v="0"/>
    <x v="0"/>
    <m/>
    <m/>
    <x v="0"/>
    <m/>
    <m/>
    <m/>
    <m/>
  </r>
  <r>
    <n v="1"/>
    <n v="10.5"/>
    <s v="Sunrisers Hyderabad"/>
    <x v="6"/>
    <s v="H Klaasen"/>
    <x v="4"/>
    <n v="0"/>
    <n v="0"/>
    <x v="0"/>
    <x v="0"/>
    <m/>
    <m/>
    <x v="0"/>
    <m/>
    <m/>
    <m/>
    <m/>
  </r>
  <r>
    <n v="1"/>
    <n v="10.6"/>
    <s v="Sunrisers Hyderabad"/>
    <x v="6"/>
    <s v="H Klaasen"/>
    <x v="4"/>
    <n v="6"/>
    <n v="0"/>
    <x v="0"/>
    <x v="0"/>
    <m/>
    <m/>
    <x v="0"/>
    <m/>
    <m/>
    <m/>
    <m/>
  </r>
  <r>
    <n v="1"/>
    <n v="11.1"/>
    <s v="Sunrisers Hyderabad"/>
    <x v="5"/>
    <s v="Shahbaz Ahmed"/>
    <x v="5"/>
    <n v="0"/>
    <n v="0"/>
    <x v="0"/>
    <x v="0"/>
    <m/>
    <m/>
    <x v="0"/>
    <m/>
    <m/>
    <m/>
    <m/>
  </r>
  <r>
    <n v="1"/>
    <n v="11.2"/>
    <s v="Sunrisers Hyderabad"/>
    <x v="5"/>
    <s v="Shahbaz Ahmed"/>
    <x v="5"/>
    <n v="1"/>
    <n v="0"/>
    <x v="0"/>
    <x v="0"/>
    <m/>
    <m/>
    <x v="0"/>
    <m/>
    <m/>
    <m/>
    <m/>
  </r>
  <r>
    <n v="1"/>
    <n v="11.3"/>
    <s v="Sunrisers Hyderabad"/>
    <x v="6"/>
    <s v="H Klaasen"/>
    <x v="5"/>
    <n v="0"/>
    <n v="0"/>
    <x v="0"/>
    <x v="0"/>
    <m/>
    <m/>
    <x v="0"/>
    <m/>
    <m/>
    <m/>
    <m/>
  </r>
  <r>
    <n v="1"/>
    <n v="11.4"/>
    <s v="Sunrisers Hyderabad"/>
    <x v="6"/>
    <s v="H Klaasen"/>
    <x v="5"/>
    <n v="0"/>
    <n v="0"/>
    <x v="0"/>
    <x v="0"/>
    <m/>
    <m/>
    <x v="0"/>
    <m/>
    <m/>
    <m/>
    <m/>
  </r>
  <r>
    <n v="1"/>
    <n v="11.5"/>
    <s v="Sunrisers Hyderabad"/>
    <x v="6"/>
    <s v="H Klaasen"/>
    <x v="5"/>
    <n v="0"/>
    <n v="0"/>
    <x v="0"/>
    <x v="0"/>
    <m/>
    <m/>
    <x v="0"/>
    <s v="caught"/>
    <s v="Shahbaz Ahmed"/>
    <m/>
    <m/>
  </r>
  <r>
    <n v="1"/>
    <n v="11.6"/>
    <s v="Sunrisers Hyderabad"/>
    <x v="7"/>
    <s v="H Klaasen"/>
    <x v="5"/>
    <n v="1"/>
    <n v="0"/>
    <x v="0"/>
    <x v="0"/>
    <m/>
    <m/>
    <x v="0"/>
    <m/>
    <m/>
    <m/>
    <m/>
  </r>
  <r>
    <n v="1"/>
    <n v="12.1"/>
    <s v="Sunrisers Hyderabad"/>
    <x v="7"/>
    <s v="H Klaasen"/>
    <x v="4"/>
    <n v="2"/>
    <n v="0"/>
    <x v="0"/>
    <x v="0"/>
    <m/>
    <m/>
    <x v="0"/>
    <m/>
    <m/>
    <m/>
    <m/>
  </r>
  <r>
    <n v="1"/>
    <n v="12.2"/>
    <s v="Sunrisers Hyderabad"/>
    <x v="7"/>
    <s v="H Klaasen"/>
    <x v="4"/>
    <n v="1"/>
    <n v="0"/>
    <x v="0"/>
    <x v="0"/>
    <m/>
    <m/>
    <x v="0"/>
    <m/>
    <m/>
    <m/>
    <m/>
  </r>
  <r>
    <n v="1"/>
    <n v="12.3"/>
    <s v="Sunrisers Hyderabad"/>
    <x v="5"/>
    <s v="Abdul Samad"/>
    <x v="4"/>
    <n v="1"/>
    <n v="0"/>
    <x v="0"/>
    <x v="0"/>
    <m/>
    <m/>
    <x v="0"/>
    <m/>
    <m/>
    <m/>
    <m/>
  </r>
  <r>
    <n v="1"/>
    <n v="12.4"/>
    <s v="Sunrisers Hyderabad"/>
    <x v="7"/>
    <s v="H Klaasen"/>
    <x v="4"/>
    <n v="0"/>
    <n v="1"/>
    <x v="1"/>
    <x v="0"/>
    <m/>
    <m/>
    <x v="0"/>
    <m/>
    <m/>
    <m/>
    <m/>
  </r>
  <r>
    <n v="1"/>
    <n v="12.5"/>
    <s v="Sunrisers Hyderabad"/>
    <x v="7"/>
    <s v="H Klaasen"/>
    <x v="4"/>
    <n v="0"/>
    <n v="0"/>
    <x v="0"/>
    <x v="0"/>
    <m/>
    <m/>
    <x v="0"/>
    <s v="caught"/>
    <s v="Abdul Samad"/>
    <m/>
    <m/>
  </r>
  <r>
    <n v="1"/>
    <n v="12.6"/>
    <s v="Sunrisers Hyderabad"/>
    <x v="8"/>
    <s v="H Klaasen"/>
    <x v="4"/>
    <n v="4"/>
    <n v="0"/>
    <x v="0"/>
    <x v="0"/>
    <m/>
    <m/>
    <x v="0"/>
    <m/>
    <m/>
    <m/>
    <m/>
  </r>
  <r>
    <n v="1"/>
    <n v="12.7"/>
    <s v="Sunrisers Hyderabad"/>
    <x v="8"/>
    <s v="H Klaasen"/>
    <x v="4"/>
    <n v="1"/>
    <n v="0"/>
    <x v="0"/>
    <x v="0"/>
    <m/>
    <m/>
    <x v="0"/>
    <m/>
    <m/>
    <m/>
    <m/>
  </r>
  <r>
    <n v="1"/>
    <n v="13.1"/>
    <s v="Sunrisers Hyderabad"/>
    <x v="8"/>
    <s v="H Klaasen"/>
    <x v="5"/>
    <n v="4"/>
    <n v="0"/>
    <x v="0"/>
    <x v="0"/>
    <m/>
    <m/>
    <x v="0"/>
    <m/>
    <m/>
    <m/>
    <m/>
  </r>
  <r>
    <n v="1"/>
    <n v="13.2"/>
    <s v="Sunrisers Hyderabad"/>
    <x v="8"/>
    <s v="H Klaasen"/>
    <x v="5"/>
    <n v="0"/>
    <n v="1"/>
    <x v="0"/>
    <x v="0"/>
    <n v="1"/>
    <m/>
    <x v="0"/>
    <m/>
    <m/>
    <m/>
    <m/>
  </r>
  <r>
    <n v="1"/>
    <n v="13.3"/>
    <s v="Sunrisers Hyderabad"/>
    <x v="5"/>
    <s v="PJ Cummins"/>
    <x v="5"/>
    <n v="0"/>
    <n v="0"/>
    <x v="0"/>
    <x v="0"/>
    <m/>
    <m/>
    <x v="0"/>
    <m/>
    <m/>
    <m/>
    <m/>
  </r>
  <r>
    <n v="1"/>
    <n v="13.4"/>
    <s v="Sunrisers Hyderabad"/>
    <x v="5"/>
    <s v="PJ Cummins"/>
    <x v="5"/>
    <n v="2"/>
    <n v="0"/>
    <x v="0"/>
    <x v="0"/>
    <m/>
    <m/>
    <x v="0"/>
    <m/>
    <m/>
    <m/>
    <m/>
  </r>
  <r>
    <n v="1"/>
    <n v="13.5"/>
    <s v="Sunrisers Hyderabad"/>
    <x v="5"/>
    <s v="PJ Cummins"/>
    <x v="5"/>
    <n v="1"/>
    <n v="0"/>
    <x v="0"/>
    <x v="0"/>
    <m/>
    <m/>
    <x v="0"/>
    <m/>
    <m/>
    <m/>
    <m/>
  </r>
  <r>
    <n v="1"/>
    <n v="13.6"/>
    <s v="Sunrisers Hyderabad"/>
    <x v="8"/>
    <s v="H Klaasen"/>
    <x v="5"/>
    <n v="0"/>
    <n v="0"/>
    <x v="0"/>
    <x v="0"/>
    <m/>
    <m/>
    <x v="0"/>
    <m/>
    <m/>
    <m/>
    <m/>
  </r>
  <r>
    <n v="1"/>
    <n v="14.1"/>
    <s v="Sunrisers Hyderabad"/>
    <x v="5"/>
    <s v="PJ Cummins"/>
    <x v="2"/>
    <n v="0"/>
    <n v="0"/>
    <x v="0"/>
    <x v="0"/>
    <m/>
    <m/>
    <x v="0"/>
    <s v="bowled"/>
    <s v="H Klaasen"/>
    <m/>
    <m/>
  </r>
  <r>
    <n v="1"/>
    <n v="14.2"/>
    <s v="Sunrisers Hyderabad"/>
    <x v="9"/>
    <s v="PJ Cummins"/>
    <x v="2"/>
    <n v="0"/>
    <n v="0"/>
    <x v="0"/>
    <x v="0"/>
    <m/>
    <m/>
    <x v="0"/>
    <m/>
    <m/>
    <m/>
    <m/>
  </r>
  <r>
    <n v="1"/>
    <n v="14.3"/>
    <s v="Sunrisers Hyderabad"/>
    <x v="9"/>
    <s v="PJ Cummins"/>
    <x v="2"/>
    <n v="0"/>
    <n v="0"/>
    <x v="0"/>
    <x v="0"/>
    <m/>
    <m/>
    <x v="0"/>
    <m/>
    <m/>
    <m/>
    <m/>
  </r>
  <r>
    <n v="1"/>
    <n v="14.4"/>
    <s v="Sunrisers Hyderabad"/>
    <x v="9"/>
    <s v="PJ Cummins"/>
    <x v="2"/>
    <n v="0"/>
    <n v="0"/>
    <x v="0"/>
    <x v="0"/>
    <m/>
    <m/>
    <x v="0"/>
    <m/>
    <m/>
    <m/>
    <m/>
  </r>
  <r>
    <n v="1"/>
    <n v="14.5"/>
    <s v="Sunrisers Hyderabad"/>
    <x v="9"/>
    <s v="PJ Cummins"/>
    <x v="2"/>
    <n v="0"/>
    <n v="0"/>
    <x v="0"/>
    <x v="0"/>
    <m/>
    <m/>
    <x v="0"/>
    <m/>
    <m/>
    <m/>
    <m/>
  </r>
  <r>
    <n v="1"/>
    <n v="14.6"/>
    <s v="Sunrisers Hyderabad"/>
    <x v="9"/>
    <s v="PJ Cummins"/>
    <x v="2"/>
    <n v="0"/>
    <n v="0"/>
    <x v="0"/>
    <x v="0"/>
    <m/>
    <m/>
    <x v="0"/>
    <m/>
    <m/>
    <m/>
    <m/>
  </r>
  <r>
    <n v="1"/>
    <n v="15.1"/>
    <s v="Sunrisers Hyderabad"/>
    <x v="8"/>
    <s v="JD Unadkat"/>
    <x v="3"/>
    <n v="0"/>
    <n v="4"/>
    <x v="0"/>
    <x v="0"/>
    <n v="4"/>
    <m/>
    <x v="0"/>
    <m/>
    <m/>
    <m/>
    <m/>
  </r>
  <r>
    <n v="1"/>
    <n v="15.2"/>
    <s v="Sunrisers Hyderabad"/>
    <x v="8"/>
    <s v="JD Unadkat"/>
    <x v="3"/>
    <n v="1"/>
    <n v="0"/>
    <x v="0"/>
    <x v="0"/>
    <m/>
    <m/>
    <x v="0"/>
    <m/>
    <m/>
    <m/>
    <m/>
  </r>
  <r>
    <n v="1"/>
    <n v="15.3"/>
    <s v="Sunrisers Hyderabad"/>
    <x v="9"/>
    <s v="PJ Cummins"/>
    <x v="3"/>
    <n v="0"/>
    <n v="0"/>
    <x v="0"/>
    <x v="0"/>
    <m/>
    <m/>
    <x v="0"/>
    <m/>
    <m/>
    <m/>
    <m/>
  </r>
  <r>
    <n v="1"/>
    <n v="15.4"/>
    <s v="Sunrisers Hyderabad"/>
    <x v="9"/>
    <s v="PJ Cummins"/>
    <x v="3"/>
    <n v="1"/>
    <n v="0"/>
    <x v="0"/>
    <x v="0"/>
    <m/>
    <m/>
    <x v="0"/>
    <m/>
    <m/>
    <m/>
    <m/>
  </r>
  <r>
    <n v="1"/>
    <n v="15.5"/>
    <s v="Sunrisers Hyderabad"/>
    <x v="8"/>
    <s v="JD Unadkat"/>
    <x v="3"/>
    <n v="1"/>
    <n v="0"/>
    <x v="0"/>
    <x v="0"/>
    <m/>
    <m/>
    <x v="0"/>
    <m/>
    <m/>
    <m/>
    <m/>
  </r>
  <r>
    <n v="1"/>
    <n v="15.6"/>
    <s v="Sunrisers Hyderabad"/>
    <x v="9"/>
    <s v="PJ Cummins"/>
    <x v="3"/>
    <n v="1"/>
    <n v="0"/>
    <x v="0"/>
    <x v="0"/>
    <m/>
    <m/>
    <x v="0"/>
    <m/>
    <m/>
    <m/>
    <m/>
  </r>
  <r>
    <n v="1"/>
    <n v="16.100000000000001"/>
    <s v="Sunrisers Hyderabad"/>
    <x v="9"/>
    <s v="PJ Cummins"/>
    <x v="2"/>
    <n v="1"/>
    <n v="0"/>
    <x v="0"/>
    <x v="0"/>
    <m/>
    <m/>
    <x v="0"/>
    <m/>
    <m/>
    <m/>
    <m/>
  </r>
  <r>
    <n v="1"/>
    <n v="16.2"/>
    <s v="Sunrisers Hyderabad"/>
    <x v="8"/>
    <s v="JD Unadkat"/>
    <x v="2"/>
    <n v="0"/>
    <n v="0"/>
    <x v="0"/>
    <x v="0"/>
    <m/>
    <m/>
    <x v="0"/>
    <m/>
    <m/>
    <m/>
    <m/>
  </r>
  <r>
    <n v="1"/>
    <n v="16.3"/>
    <s v="Sunrisers Hyderabad"/>
    <x v="8"/>
    <s v="JD Unadkat"/>
    <x v="2"/>
    <n v="0"/>
    <n v="0"/>
    <x v="0"/>
    <x v="0"/>
    <m/>
    <m/>
    <x v="0"/>
    <m/>
    <m/>
    <m/>
    <m/>
  </r>
  <r>
    <n v="1"/>
    <n v="16.399999999999999"/>
    <s v="Sunrisers Hyderabad"/>
    <x v="8"/>
    <s v="JD Unadkat"/>
    <x v="2"/>
    <n v="2"/>
    <n v="0"/>
    <x v="0"/>
    <x v="0"/>
    <m/>
    <m/>
    <x v="0"/>
    <m/>
    <m/>
    <m/>
    <m/>
  </r>
  <r>
    <n v="1"/>
    <n v="16.5"/>
    <s v="Sunrisers Hyderabad"/>
    <x v="8"/>
    <s v="JD Unadkat"/>
    <x v="2"/>
    <n v="6"/>
    <n v="0"/>
    <x v="0"/>
    <x v="0"/>
    <m/>
    <m/>
    <x v="0"/>
    <m/>
    <m/>
    <m/>
    <m/>
  </r>
  <r>
    <n v="1"/>
    <n v="16.600000000000001"/>
    <s v="Sunrisers Hyderabad"/>
    <x v="8"/>
    <s v="JD Unadkat"/>
    <x v="2"/>
    <n v="1"/>
    <n v="0"/>
    <x v="0"/>
    <x v="0"/>
    <m/>
    <m/>
    <x v="0"/>
    <m/>
    <m/>
    <m/>
    <m/>
  </r>
  <r>
    <n v="1"/>
    <n v="17.100000000000001"/>
    <s v="Sunrisers Hyderabad"/>
    <x v="8"/>
    <s v="JD Unadkat"/>
    <x v="3"/>
    <n v="1"/>
    <n v="0"/>
    <x v="0"/>
    <x v="0"/>
    <m/>
    <m/>
    <x v="0"/>
    <m/>
    <m/>
    <m/>
    <m/>
  </r>
  <r>
    <n v="1"/>
    <n v="17.2"/>
    <s v="Sunrisers Hyderabad"/>
    <x v="9"/>
    <s v="PJ Cummins"/>
    <x v="3"/>
    <n v="1"/>
    <n v="0"/>
    <x v="0"/>
    <x v="0"/>
    <m/>
    <m/>
    <x v="0"/>
    <m/>
    <m/>
    <m/>
    <m/>
  </r>
  <r>
    <n v="1"/>
    <n v="17.3"/>
    <s v="Sunrisers Hyderabad"/>
    <x v="8"/>
    <s v="JD Unadkat"/>
    <x v="3"/>
    <n v="2"/>
    <n v="0"/>
    <x v="0"/>
    <x v="0"/>
    <m/>
    <m/>
    <x v="0"/>
    <m/>
    <m/>
    <m/>
    <m/>
  </r>
  <r>
    <n v="1"/>
    <n v="17.399999999999999"/>
    <s v="Sunrisers Hyderabad"/>
    <x v="8"/>
    <s v="JD Unadkat"/>
    <x v="3"/>
    <n v="1"/>
    <n v="0"/>
    <x v="0"/>
    <x v="0"/>
    <m/>
    <m/>
    <x v="0"/>
    <m/>
    <m/>
    <m/>
    <m/>
  </r>
  <r>
    <n v="1"/>
    <n v="17.5"/>
    <s v="Sunrisers Hyderabad"/>
    <x v="9"/>
    <s v="PJ Cummins"/>
    <x v="3"/>
    <n v="0"/>
    <n v="0"/>
    <x v="0"/>
    <x v="0"/>
    <m/>
    <m/>
    <x v="0"/>
    <s v="lbw"/>
    <s v="JD Unadkat"/>
    <m/>
    <m/>
  </r>
  <r>
    <n v="1"/>
    <n v="17.600000000000001"/>
    <s v="Sunrisers Hyderabad"/>
    <x v="10"/>
    <s v="PJ Cummins"/>
    <x v="3"/>
    <n v="0"/>
    <n v="0"/>
    <x v="0"/>
    <x v="0"/>
    <m/>
    <m/>
    <x v="0"/>
    <m/>
    <m/>
    <m/>
    <m/>
  </r>
  <r>
    <n v="1"/>
    <n v="18.100000000000001"/>
    <s v="Sunrisers Hyderabad"/>
    <x v="8"/>
    <s v="B Kumar"/>
    <x v="4"/>
    <n v="0"/>
    <n v="0"/>
    <x v="0"/>
    <x v="0"/>
    <m/>
    <m/>
    <x v="0"/>
    <m/>
    <m/>
    <m/>
    <m/>
  </r>
  <r>
    <n v="1"/>
    <n v="18.2"/>
    <s v="Sunrisers Hyderabad"/>
    <x v="8"/>
    <s v="B Kumar"/>
    <x v="4"/>
    <n v="0"/>
    <n v="0"/>
    <x v="0"/>
    <x v="0"/>
    <m/>
    <m/>
    <x v="0"/>
    <m/>
    <m/>
    <m/>
    <m/>
  </r>
  <r>
    <n v="1"/>
    <n v="18.3"/>
    <s v="Sunrisers Hyderabad"/>
    <x v="8"/>
    <s v="B Kumar"/>
    <x v="4"/>
    <n v="0"/>
    <n v="0"/>
    <x v="0"/>
    <x v="0"/>
    <m/>
    <m/>
    <x v="0"/>
    <s v="caught"/>
    <s v="PJ Cummins"/>
    <m/>
    <m/>
  </r>
  <r>
    <n v="2"/>
    <n v="0.1"/>
    <s v="Kolkata Knight Riders"/>
    <x v="11"/>
    <s v="SP Narine"/>
    <x v="6"/>
    <n v="0"/>
    <n v="0"/>
    <x v="0"/>
    <x v="0"/>
    <m/>
    <m/>
    <x v="0"/>
    <m/>
    <m/>
    <m/>
    <m/>
  </r>
  <r>
    <n v="2"/>
    <n v="0.2"/>
    <s v="Kolkata Knight Riders"/>
    <x v="11"/>
    <s v="SP Narine"/>
    <x v="6"/>
    <n v="4"/>
    <n v="0"/>
    <x v="0"/>
    <x v="0"/>
    <m/>
    <m/>
    <x v="0"/>
    <m/>
    <m/>
    <m/>
    <m/>
  </r>
  <r>
    <n v="2"/>
    <n v="0.3"/>
    <s v="Kolkata Knight Riders"/>
    <x v="11"/>
    <s v="SP Narine"/>
    <x v="6"/>
    <n v="0"/>
    <n v="0"/>
    <x v="0"/>
    <x v="0"/>
    <m/>
    <m/>
    <x v="0"/>
    <m/>
    <m/>
    <m/>
    <m/>
  </r>
  <r>
    <n v="2"/>
    <n v="0.4"/>
    <s v="Kolkata Knight Riders"/>
    <x v="11"/>
    <s v="SP Narine"/>
    <x v="6"/>
    <n v="0"/>
    <n v="1"/>
    <x v="1"/>
    <x v="0"/>
    <m/>
    <m/>
    <x v="0"/>
    <m/>
    <m/>
    <m/>
    <m/>
  </r>
  <r>
    <n v="2"/>
    <n v="0.5"/>
    <s v="Kolkata Knight Riders"/>
    <x v="11"/>
    <s v="SP Narine"/>
    <x v="6"/>
    <n v="0"/>
    <n v="0"/>
    <x v="0"/>
    <x v="0"/>
    <m/>
    <m/>
    <x v="0"/>
    <m/>
    <m/>
    <m/>
    <m/>
  </r>
  <r>
    <n v="2"/>
    <n v="0.6"/>
    <s v="Kolkata Knight Riders"/>
    <x v="11"/>
    <s v="SP Narine"/>
    <x v="6"/>
    <n v="0"/>
    <n v="0"/>
    <x v="0"/>
    <x v="0"/>
    <m/>
    <m/>
    <x v="0"/>
    <m/>
    <m/>
    <m/>
    <m/>
  </r>
  <r>
    <n v="2"/>
    <n v="0.7"/>
    <s v="Kolkata Knight Riders"/>
    <x v="11"/>
    <s v="SP Narine"/>
    <x v="6"/>
    <n v="0"/>
    <n v="0"/>
    <x v="0"/>
    <x v="0"/>
    <m/>
    <m/>
    <x v="0"/>
    <m/>
    <m/>
    <m/>
    <m/>
  </r>
  <r>
    <n v="2"/>
    <n v="1.1000000000000001"/>
    <s v="Kolkata Knight Riders"/>
    <x v="12"/>
    <s v="Rahmanullah Gurbaz"/>
    <x v="7"/>
    <n v="6"/>
    <n v="0"/>
    <x v="0"/>
    <x v="0"/>
    <m/>
    <m/>
    <x v="0"/>
    <m/>
    <m/>
    <m/>
    <m/>
  </r>
  <r>
    <n v="2"/>
    <n v="1.2"/>
    <s v="Kolkata Knight Riders"/>
    <x v="12"/>
    <s v="Rahmanullah Gurbaz"/>
    <x v="7"/>
    <n v="0"/>
    <n v="0"/>
    <x v="0"/>
    <x v="0"/>
    <m/>
    <m/>
    <x v="0"/>
    <s v="caught"/>
    <s v="SP Narine"/>
    <m/>
    <m/>
  </r>
  <r>
    <n v="2"/>
    <n v="1.3"/>
    <s v="Kolkata Knight Riders"/>
    <x v="13"/>
    <s v="Rahmanullah Gurbaz"/>
    <x v="7"/>
    <n v="0"/>
    <n v="2"/>
    <x v="2"/>
    <x v="0"/>
    <m/>
    <m/>
    <x v="0"/>
    <m/>
    <m/>
    <m/>
    <m/>
  </r>
  <r>
    <n v="2"/>
    <n v="1.4"/>
    <s v="Kolkata Knight Riders"/>
    <x v="11"/>
    <s v="VR Iyer"/>
    <x v="7"/>
    <n v="0"/>
    <n v="0"/>
    <x v="0"/>
    <x v="0"/>
    <m/>
    <m/>
    <x v="0"/>
    <m/>
    <m/>
    <m/>
    <m/>
  </r>
  <r>
    <n v="2"/>
    <n v="1.5"/>
    <s v="Kolkata Knight Riders"/>
    <x v="11"/>
    <s v="VR Iyer"/>
    <x v="7"/>
    <n v="0"/>
    <n v="0"/>
    <x v="0"/>
    <x v="0"/>
    <m/>
    <m/>
    <x v="0"/>
    <m/>
    <m/>
    <m/>
    <m/>
  </r>
  <r>
    <n v="2"/>
    <n v="1.6"/>
    <s v="Kolkata Knight Riders"/>
    <x v="11"/>
    <s v="VR Iyer"/>
    <x v="7"/>
    <n v="4"/>
    <n v="0"/>
    <x v="0"/>
    <x v="0"/>
    <m/>
    <m/>
    <x v="0"/>
    <m/>
    <m/>
    <m/>
    <m/>
  </r>
  <r>
    <n v="2"/>
    <n v="1.7"/>
    <s v="Kolkata Knight Riders"/>
    <x v="11"/>
    <s v="VR Iyer"/>
    <x v="7"/>
    <n v="0"/>
    <n v="0"/>
    <x v="0"/>
    <x v="0"/>
    <m/>
    <m/>
    <x v="0"/>
    <m/>
    <m/>
    <m/>
    <m/>
  </r>
  <r>
    <n v="2"/>
    <n v="2.1"/>
    <s v="Kolkata Knight Riders"/>
    <x v="13"/>
    <s v="Rahmanullah Gurbaz"/>
    <x v="6"/>
    <n v="4"/>
    <n v="0"/>
    <x v="0"/>
    <x v="0"/>
    <m/>
    <m/>
    <x v="0"/>
    <m/>
    <m/>
    <m/>
    <m/>
  </r>
  <r>
    <n v="2"/>
    <n v="2.2000000000000002"/>
    <s v="Kolkata Knight Riders"/>
    <x v="13"/>
    <s v="Rahmanullah Gurbaz"/>
    <x v="6"/>
    <n v="6"/>
    <n v="0"/>
    <x v="0"/>
    <x v="0"/>
    <m/>
    <m/>
    <x v="0"/>
    <m/>
    <m/>
    <m/>
    <m/>
  </r>
  <r>
    <n v="2"/>
    <n v="2.2999999999999998"/>
    <s v="Kolkata Knight Riders"/>
    <x v="13"/>
    <s v="Rahmanullah Gurbaz"/>
    <x v="6"/>
    <n v="6"/>
    <n v="0"/>
    <x v="0"/>
    <x v="0"/>
    <m/>
    <m/>
    <x v="0"/>
    <m/>
    <m/>
    <m/>
    <m/>
  </r>
  <r>
    <n v="2"/>
    <n v="2.4"/>
    <s v="Kolkata Knight Riders"/>
    <x v="13"/>
    <s v="Rahmanullah Gurbaz"/>
    <x v="6"/>
    <n v="1"/>
    <n v="0"/>
    <x v="0"/>
    <x v="0"/>
    <m/>
    <m/>
    <x v="0"/>
    <m/>
    <m/>
    <m/>
    <m/>
  </r>
  <r>
    <n v="2"/>
    <n v="2.5"/>
    <s v="Kolkata Knight Riders"/>
    <x v="11"/>
    <s v="VR Iyer"/>
    <x v="6"/>
    <n v="1"/>
    <n v="0"/>
    <x v="0"/>
    <x v="0"/>
    <m/>
    <m/>
    <x v="0"/>
    <m/>
    <m/>
    <m/>
    <m/>
  </r>
  <r>
    <n v="2"/>
    <n v="2.6"/>
    <s v="Kolkata Knight Riders"/>
    <x v="13"/>
    <s v="Rahmanullah Gurbaz"/>
    <x v="6"/>
    <n v="2"/>
    <n v="0"/>
    <x v="0"/>
    <x v="0"/>
    <m/>
    <m/>
    <x v="0"/>
    <m/>
    <m/>
    <m/>
    <m/>
  </r>
  <r>
    <n v="2"/>
    <n v="3.1"/>
    <s v="Kolkata Knight Riders"/>
    <x v="11"/>
    <s v="VR Iyer"/>
    <x v="8"/>
    <n v="0"/>
    <n v="1"/>
    <x v="1"/>
    <x v="0"/>
    <m/>
    <m/>
    <x v="0"/>
    <m/>
    <m/>
    <m/>
    <m/>
  </r>
  <r>
    <n v="2"/>
    <n v="3.2"/>
    <s v="Kolkata Knight Riders"/>
    <x v="11"/>
    <s v="VR Iyer"/>
    <x v="8"/>
    <n v="4"/>
    <n v="0"/>
    <x v="0"/>
    <x v="0"/>
    <m/>
    <m/>
    <x v="0"/>
    <m/>
    <m/>
    <m/>
    <m/>
  </r>
  <r>
    <n v="2"/>
    <n v="3.3"/>
    <s v="Kolkata Knight Riders"/>
    <x v="11"/>
    <s v="VR Iyer"/>
    <x v="8"/>
    <n v="0"/>
    <n v="0"/>
    <x v="0"/>
    <x v="0"/>
    <m/>
    <m/>
    <x v="0"/>
    <m/>
    <m/>
    <m/>
    <m/>
  </r>
  <r>
    <n v="2"/>
    <n v="3.4"/>
    <s v="Kolkata Knight Riders"/>
    <x v="11"/>
    <s v="VR Iyer"/>
    <x v="8"/>
    <n v="0"/>
    <n v="1"/>
    <x v="1"/>
    <x v="0"/>
    <m/>
    <m/>
    <x v="0"/>
    <m/>
    <m/>
    <m/>
    <m/>
  </r>
  <r>
    <n v="2"/>
    <n v="3.5"/>
    <s v="Kolkata Knight Riders"/>
    <x v="11"/>
    <s v="VR Iyer"/>
    <x v="8"/>
    <n v="0"/>
    <n v="0"/>
    <x v="0"/>
    <x v="0"/>
    <m/>
    <m/>
    <x v="0"/>
    <m/>
    <m/>
    <m/>
    <m/>
  </r>
  <r>
    <n v="2"/>
    <n v="3.6"/>
    <s v="Kolkata Knight Riders"/>
    <x v="11"/>
    <s v="VR Iyer"/>
    <x v="8"/>
    <n v="1"/>
    <n v="0"/>
    <x v="0"/>
    <x v="0"/>
    <m/>
    <m/>
    <x v="0"/>
    <m/>
    <m/>
    <m/>
    <m/>
  </r>
  <r>
    <n v="2"/>
    <n v="3.7"/>
    <s v="Kolkata Knight Riders"/>
    <x v="13"/>
    <s v="Rahmanullah Gurbaz"/>
    <x v="8"/>
    <n v="1"/>
    <n v="0"/>
    <x v="0"/>
    <x v="0"/>
    <m/>
    <m/>
    <x v="0"/>
    <m/>
    <m/>
    <m/>
    <m/>
  </r>
  <r>
    <n v="2"/>
    <n v="3.8"/>
    <s v="Kolkata Knight Riders"/>
    <x v="11"/>
    <s v="VR Iyer"/>
    <x v="8"/>
    <n v="1"/>
    <n v="0"/>
    <x v="0"/>
    <x v="0"/>
    <m/>
    <m/>
    <x v="0"/>
    <m/>
    <m/>
    <m/>
    <m/>
  </r>
  <r>
    <n v="2"/>
    <n v="4.0999999999999996"/>
    <s v="Kolkata Knight Riders"/>
    <x v="11"/>
    <s v="VR Iyer"/>
    <x v="7"/>
    <n v="4"/>
    <n v="0"/>
    <x v="0"/>
    <x v="0"/>
    <m/>
    <m/>
    <x v="0"/>
    <m/>
    <m/>
    <m/>
    <m/>
  </r>
  <r>
    <n v="2"/>
    <n v="4.2"/>
    <s v="Kolkata Knight Riders"/>
    <x v="11"/>
    <s v="VR Iyer"/>
    <x v="7"/>
    <n v="1"/>
    <n v="0"/>
    <x v="0"/>
    <x v="0"/>
    <m/>
    <m/>
    <x v="0"/>
    <m/>
    <m/>
    <m/>
    <m/>
  </r>
  <r>
    <n v="2"/>
    <n v="4.3"/>
    <s v="Kolkata Knight Riders"/>
    <x v="13"/>
    <s v="Rahmanullah Gurbaz"/>
    <x v="7"/>
    <n v="1"/>
    <n v="0"/>
    <x v="0"/>
    <x v="0"/>
    <m/>
    <m/>
    <x v="0"/>
    <m/>
    <m/>
    <m/>
    <m/>
  </r>
  <r>
    <n v="2"/>
    <n v="4.4000000000000004"/>
    <s v="Kolkata Knight Riders"/>
    <x v="11"/>
    <s v="VR Iyer"/>
    <x v="7"/>
    <n v="0"/>
    <n v="0"/>
    <x v="0"/>
    <x v="0"/>
    <m/>
    <m/>
    <x v="0"/>
    <m/>
    <m/>
    <m/>
    <m/>
  </r>
  <r>
    <n v="2"/>
    <n v="4.5"/>
    <s v="Kolkata Knight Riders"/>
    <x v="11"/>
    <s v="VR Iyer"/>
    <x v="7"/>
    <n v="0"/>
    <n v="0"/>
    <x v="0"/>
    <x v="0"/>
    <m/>
    <m/>
    <x v="0"/>
    <m/>
    <m/>
    <m/>
    <m/>
  </r>
  <r>
    <n v="2"/>
    <n v="4.5999999999999996"/>
    <s v="Kolkata Knight Riders"/>
    <x v="11"/>
    <s v="VR Iyer"/>
    <x v="7"/>
    <n v="0"/>
    <n v="0"/>
    <x v="0"/>
    <x v="0"/>
    <m/>
    <m/>
    <x v="0"/>
    <m/>
    <m/>
    <m/>
    <m/>
  </r>
  <r>
    <n v="2"/>
    <n v="5.0999999999999996"/>
    <s v="Kolkata Knight Riders"/>
    <x v="13"/>
    <s v="Rahmanullah Gurbaz"/>
    <x v="8"/>
    <n v="4"/>
    <n v="0"/>
    <x v="0"/>
    <x v="0"/>
    <m/>
    <m/>
    <x v="0"/>
    <m/>
    <m/>
    <m/>
    <m/>
  </r>
  <r>
    <n v="2"/>
    <n v="5.2"/>
    <s v="Kolkata Knight Riders"/>
    <x v="13"/>
    <s v="Rahmanullah Gurbaz"/>
    <x v="8"/>
    <n v="4"/>
    <n v="0"/>
    <x v="0"/>
    <x v="0"/>
    <m/>
    <m/>
    <x v="0"/>
    <m/>
    <m/>
    <m/>
    <m/>
  </r>
  <r>
    <n v="2"/>
    <n v="5.3"/>
    <s v="Kolkata Knight Riders"/>
    <x v="13"/>
    <s v="Rahmanullah Gurbaz"/>
    <x v="8"/>
    <n v="6"/>
    <n v="0"/>
    <x v="0"/>
    <x v="0"/>
    <m/>
    <m/>
    <x v="0"/>
    <m/>
    <m/>
    <m/>
    <m/>
  </r>
  <r>
    <n v="2"/>
    <n v="5.4"/>
    <s v="Kolkata Knight Riders"/>
    <x v="13"/>
    <s v="Rahmanullah Gurbaz"/>
    <x v="8"/>
    <n v="4"/>
    <n v="0"/>
    <x v="0"/>
    <x v="0"/>
    <m/>
    <m/>
    <x v="0"/>
    <m/>
    <m/>
    <m/>
    <m/>
  </r>
  <r>
    <n v="2"/>
    <n v="5.5"/>
    <s v="Kolkata Knight Riders"/>
    <x v="13"/>
    <s v="Rahmanullah Gurbaz"/>
    <x v="8"/>
    <n v="1"/>
    <n v="0"/>
    <x v="0"/>
    <x v="0"/>
    <m/>
    <m/>
    <x v="0"/>
    <m/>
    <m/>
    <m/>
    <m/>
  </r>
  <r>
    <n v="2"/>
    <n v="5.6"/>
    <s v="Kolkata Knight Riders"/>
    <x v="11"/>
    <s v="VR Iyer"/>
    <x v="8"/>
    <n v="1"/>
    <n v="0"/>
    <x v="0"/>
    <x v="0"/>
    <m/>
    <m/>
    <x v="0"/>
    <m/>
    <m/>
    <m/>
    <m/>
  </r>
  <r>
    <n v="2"/>
    <n v="6.1"/>
    <s v="Kolkata Knight Riders"/>
    <x v="11"/>
    <s v="VR Iyer"/>
    <x v="9"/>
    <n v="0"/>
    <n v="0"/>
    <x v="0"/>
    <x v="0"/>
    <m/>
    <m/>
    <x v="0"/>
    <m/>
    <m/>
    <m/>
    <m/>
  </r>
  <r>
    <n v="2"/>
    <n v="6.2"/>
    <s v="Kolkata Knight Riders"/>
    <x v="11"/>
    <s v="VR Iyer"/>
    <x v="9"/>
    <n v="0"/>
    <n v="4"/>
    <x v="0"/>
    <x v="0"/>
    <n v="4"/>
    <m/>
    <x v="0"/>
    <m/>
    <m/>
    <m/>
    <m/>
  </r>
  <r>
    <n v="2"/>
    <n v="6.3"/>
    <s v="Kolkata Knight Riders"/>
    <x v="11"/>
    <s v="VR Iyer"/>
    <x v="9"/>
    <n v="6"/>
    <n v="0"/>
    <x v="0"/>
    <x v="0"/>
    <m/>
    <m/>
    <x v="0"/>
    <m/>
    <m/>
    <m/>
    <m/>
  </r>
  <r>
    <n v="2"/>
    <n v="6.4"/>
    <s v="Kolkata Knight Riders"/>
    <x v="11"/>
    <s v="VR Iyer"/>
    <x v="9"/>
    <n v="1"/>
    <n v="0"/>
    <x v="0"/>
    <x v="0"/>
    <m/>
    <m/>
    <x v="0"/>
    <m/>
    <m/>
    <m/>
    <m/>
  </r>
  <r>
    <n v="2"/>
    <n v="6.5"/>
    <s v="Kolkata Knight Riders"/>
    <x v="13"/>
    <s v="Rahmanullah Gurbaz"/>
    <x v="9"/>
    <n v="0"/>
    <n v="1"/>
    <x v="0"/>
    <x v="0"/>
    <m/>
    <n v="1"/>
    <x v="0"/>
    <m/>
    <m/>
    <m/>
    <m/>
  </r>
  <r>
    <n v="2"/>
    <n v="6.6"/>
    <s v="Kolkata Knight Riders"/>
    <x v="11"/>
    <s v="VR Iyer"/>
    <x v="9"/>
    <n v="0"/>
    <n v="0"/>
    <x v="0"/>
    <x v="0"/>
    <m/>
    <m/>
    <x v="0"/>
    <m/>
    <m/>
    <m/>
    <m/>
  </r>
  <r>
    <n v="2"/>
    <n v="7.1"/>
    <s v="Kolkata Knight Riders"/>
    <x v="13"/>
    <s v="Rahmanullah Gurbaz"/>
    <x v="10"/>
    <n v="1"/>
    <n v="0"/>
    <x v="0"/>
    <x v="0"/>
    <m/>
    <m/>
    <x v="0"/>
    <m/>
    <m/>
    <m/>
    <m/>
  </r>
  <r>
    <n v="2"/>
    <n v="7.2"/>
    <s v="Kolkata Knight Riders"/>
    <x v="11"/>
    <s v="VR Iyer"/>
    <x v="10"/>
    <n v="1"/>
    <n v="0"/>
    <x v="0"/>
    <x v="0"/>
    <m/>
    <m/>
    <x v="0"/>
    <m/>
    <m/>
    <m/>
    <m/>
  </r>
  <r>
    <n v="2"/>
    <n v="7.3"/>
    <s v="Kolkata Knight Riders"/>
    <x v="13"/>
    <s v="Rahmanullah Gurbaz"/>
    <x v="10"/>
    <n v="0"/>
    <n v="0"/>
    <x v="0"/>
    <x v="0"/>
    <m/>
    <m/>
    <x v="0"/>
    <m/>
    <m/>
    <m/>
    <m/>
  </r>
  <r>
    <n v="2"/>
    <n v="7.4"/>
    <s v="Kolkata Knight Riders"/>
    <x v="13"/>
    <s v="Rahmanullah Gurbaz"/>
    <x v="10"/>
    <n v="2"/>
    <n v="0"/>
    <x v="0"/>
    <x v="0"/>
    <m/>
    <m/>
    <x v="0"/>
    <m/>
    <m/>
    <m/>
    <m/>
  </r>
  <r>
    <n v="2"/>
    <n v="7.5"/>
    <s v="Kolkata Knight Riders"/>
    <x v="13"/>
    <s v="Rahmanullah Gurbaz"/>
    <x v="10"/>
    <n v="1"/>
    <n v="0"/>
    <x v="0"/>
    <x v="0"/>
    <m/>
    <m/>
    <x v="0"/>
    <m/>
    <m/>
    <m/>
    <m/>
  </r>
  <r>
    <n v="2"/>
    <n v="7.6"/>
    <s v="Kolkata Knight Riders"/>
    <x v="11"/>
    <s v="VR Iyer"/>
    <x v="10"/>
    <n v="4"/>
    <n v="0"/>
    <x v="0"/>
    <x v="0"/>
    <m/>
    <m/>
    <x v="0"/>
    <m/>
    <m/>
    <m/>
    <m/>
  </r>
  <r>
    <n v="2"/>
    <n v="8.1"/>
    <s v="Kolkata Knight Riders"/>
    <x v="13"/>
    <s v="Rahmanullah Gurbaz"/>
    <x v="9"/>
    <n v="2"/>
    <n v="0"/>
    <x v="0"/>
    <x v="0"/>
    <m/>
    <m/>
    <x v="0"/>
    <m/>
    <m/>
    <m/>
    <m/>
  </r>
  <r>
    <n v="2"/>
    <n v="8.1999999999999993"/>
    <s v="Kolkata Knight Riders"/>
    <x v="13"/>
    <s v="Rahmanullah Gurbaz"/>
    <x v="9"/>
    <n v="0"/>
    <n v="1"/>
    <x v="0"/>
    <x v="0"/>
    <m/>
    <n v="1"/>
    <x v="0"/>
    <m/>
    <m/>
    <m/>
    <m/>
  </r>
  <r>
    <n v="2"/>
    <n v="8.3000000000000007"/>
    <s v="Kolkata Knight Riders"/>
    <x v="11"/>
    <s v="VR Iyer"/>
    <x v="9"/>
    <n v="0"/>
    <n v="0"/>
    <x v="0"/>
    <x v="0"/>
    <m/>
    <m/>
    <x v="0"/>
    <m/>
    <m/>
    <m/>
    <m/>
  </r>
  <r>
    <n v="2"/>
    <n v="8.4"/>
    <s v="Kolkata Knight Riders"/>
    <x v="11"/>
    <s v="VR Iyer"/>
    <x v="9"/>
    <n v="6"/>
    <n v="0"/>
    <x v="0"/>
    <x v="0"/>
    <m/>
    <m/>
    <x v="0"/>
    <m/>
    <m/>
    <m/>
    <m/>
  </r>
  <r>
    <n v="2"/>
    <n v="8.5"/>
    <s v="Kolkata Knight Riders"/>
    <x v="11"/>
    <s v="VR Iyer"/>
    <x v="9"/>
    <n v="0"/>
    <n v="0"/>
    <x v="0"/>
    <x v="0"/>
    <m/>
    <m/>
    <x v="0"/>
    <s v="lbw"/>
    <s v="Rahmanullah Gurbaz"/>
    <m/>
    <m/>
  </r>
  <r>
    <n v="2"/>
    <n v="8.6"/>
    <s v="Kolkata Knight Riders"/>
    <x v="14"/>
    <s v="VR Iyer"/>
    <x v="9"/>
    <n v="4"/>
    <n v="0"/>
    <x v="0"/>
    <x v="0"/>
    <m/>
    <m/>
    <x v="0"/>
    <m/>
    <m/>
    <m/>
    <m/>
  </r>
  <r>
    <n v="2"/>
    <n v="9.1"/>
    <s v="Kolkata Knight Riders"/>
    <x v="13"/>
    <s v="SS Iyer"/>
    <x v="11"/>
    <n v="2"/>
    <n v="0"/>
    <x v="0"/>
    <x v="0"/>
    <m/>
    <m/>
    <x v="0"/>
    <m/>
    <m/>
    <m/>
    <m/>
  </r>
  <r>
    <n v="2"/>
    <n v="9.1999999999999993"/>
    <s v="Kolkata Knight Riders"/>
    <x v="13"/>
    <s v="SS Iyer"/>
    <x v="11"/>
    <n v="0"/>
    <n v="0"/>
    <x v="0"/>
    <x v="0"/>
    <m/>
    <m/>
    <x v="0"/>
    <m/>
    <m/>
    <m/>
    <m/>
  </r>
  <r>
    <n v="2"/>
    <n v="9.3000000000000007"/>
    <s v="Kolkata Knight Riders"/>
    <x v="13"/>
    <s v="SS Iyer"/>
    <x v="11"/>
    <n v="0"/>
    <n v="0"/>
    <x v="0"/>
    <x v="0"/>
    <m/>
    <m/>
    <x v="0"/>
    <m/>
    <m/>
    <m/>
    <m/>
  </r>
  <r>
    <n v="2"/>
    <n v="9.4"/>
    <s v="Kolkata Knight Riders"/>
    <x v="13"/>
    <s v="SS Iyer"/>
    <x v="11"/>
    <n v="1"/>
    <n v="0"/>
    <x v="0"/>
    <x v="0"/>
    <m/>
    <m/>
    <x v="0"/>
    <m/>
    <m/>
    <m/>
    <m/>
  </r>
  <r>
    <n v="2"/>
    <n v="9.5"/>
    <s v="Kolkata Knight Riders"/>
    <x v="14"/>
    <s v="VR Iyer"/>
    <x v="11"/>
    <n v="1"/>
    <n v="0"/>
    <x v="0"/>
    <x v="0"/>
    <m/>
    <m/>
    <x v="0"/>
    <m/>
    <m/>
    <m/>
    <m/>
  </r>
  <r>
    <n v="2"/>
    <n v="9.6"/>
    <s v="Kolkata Knight Riders"/>
    <x v="13"/>
    <s v="SS Iyer"/>
    <x v="11"/>
    <n v="1"/>
    <n v="0"/>
    <x v="0"/>
    <x v="0"/>
    <m/>
    <m/>
    <x v="0"/>
    <m/>
    <m/>
    <m/>
    <m/>
  </r>
  <r>
    <n v="2"/>
    <n v="10.1"/>
    <s v="Kolkata Knight Riders"/>
    <x v="13"/>
    <s v="SS Iyer"/>
    <x v="9"/>
    <n v="1"/>
    <n v="0"/>
    <x v="0"/>
    <x v="0"/>
    <m/>
    <m/>
    <x v="0"/>
    <m/>
    <m/>
    <m/>
    <m/>
  </r>
  <r>
    <n v="2"/>
    <n v="10.199999999999999"/>
    <s v="Kolkata Knight Riders"/>
    <x v="14"/>
    <s v="VR Iyer"/>
    <x v="9"/>
    <n v="1"/>
    <n v="0"/>
    <x v="0"/>
    <x v="0"/>
    <m/>
    <m/>
    <x v="0"/>
    <m/>
    <m/>
    <m/>
    <m/>
  </r>
  <r>
    <n v="2"/>
    <n v="10.3"/>
    <s v="Kolkata Knight Riders"/>
    <x v="13"/>
    <s v="SS Iyer"/>
    <x v="9"/>
    <n v="1"/>
    <n v="0"/>
    <x v="0"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5">
  <r>
    <n v="1"/>
    <n v="0.1"/>
    <s v="Sunrisers Hyderabad"/>
    <s v="Abhishek Sharma"/>
    <s v="TM Head"/>
    <s v="MA Starc"/>
    <n v="0"/>
    <n v="0"/>
    <m/>
    <m/>
    <m/>
    <m/>
    <m/>
    <m/>
    <m/>
    <m/>
    <m/>
  </r>
  <r>
    <n v="1"/>
    <n v="0.2"/>
    <s v="Sunrisers Hyderabad"/>
    <s v="Abhishek Sharma"/>
    <s v="TM Head"/>
    <s v="MA Starc"/>
    <n v="0"/>
    <n v="0"/>
    <m/>
    <m/>
    <m/>
    <m/>
    <m/>
    <m/>
    <m/>
    <m/>
    <m/>
  </r>
  <r>
    <n v="1"/>
    <n v="0.3"/>
    <s v="Sunrisers Hyderabad"/>
    <s v="Abhishek Sharma"/>
    <s v="TM Head"/>
    <s v="MA Starc"/>
    <n v="0"/>
    <n v="0"/>
    <m/>
    <m/>
    <m/>
    <m/>
    <m/>
    <m/>
    <m/>
    <m/>
    <m/>
  </r>
  <r>
    <n v="1"/>
    <n v="0.4"/>
    <s v="Sunrisers Hyderabad"/>
    <s v="Abhishek Sharma"/>
    <s v="TM Head"/>
    <s v="MA Starc"/>
    <n v="2"/>
    <n v="0"/>
    <m/>
    <m/>
    <m/>
    <m/>
    <m/>
    <m/>
    <m/>
    <m/>
    <m/>
  </r>
  <r>
    <n v="1"/>
    <n v="0.5"/>
    <s v="Sunrisers Hyderabad"/>
    <s v="Abhishek Sharma"/>
    <s v="TM Head"/>
    <s v="MA Starc"/>
    <n v="0"/>
    <n v="0"/>
    <m/>
    <m/>
    <m/>
    <m/>
    <m/>
    <s v="bowled"/>
    <s v="Abhishek Sharma"/>
    <m/>
    <m/>
  </r>
  <r>
    <n v="1"/>
    <n v="0.6"/>
    <s v="Sunrisers Hyderabad"/>
    <s v="RA Tripathi"/>
    <s v="TM Head"/>
    <s v="MA Starc"/>
    <n v="1"/>
    <n v="0"/>
    <m/>
    <m/>
    <m/>
    <m/>
    <m/>
    <m/>
    <m/>
    <m/>
    <m/>
  </r>
  <r>
    <n v="1"/>
    <n v="1.1000000000000001"/>
    <s v="Sunrisers Hyderabad"/>
    <s v="RA Tripathi"/>
    <s v="TM Head"/>
    <s v="VG Arora"/>
    <n v="0"/>
    <n v="0"/>
    <m/>
    <m/>
    <m/>
    <m/>
    <m/>
    <m/>
    <m/>
    <m/>
    <m/>
  </r>
  <r>
    <n v="1"/>
    <n v="1.2"/>
    <s v="Sunrisers Hyderabad"/>
    <s v="RA Tripathi"/>
    <s v="TM Head"/>
    <s v="VG Arora"/>
    <n v="0"/>
    <n v="0"/>
    <m/>
    <m/>
    <m/>
    <m/>
    <m/>
    <m/>
    <m/>
    <m/>
    <m/>
  </r>
  <r>
    <n v="1"/>
    <n v="1.3"/>
    <s v="Sunrisers Hyderabad"/>
    <s v="RA Tripathi"/>
    <s v="TM Head"/>
    <s v="VG Arora"/>
    <n v="0"/>
    <n v="0"/>
    <m/>
    <m/>
    <m/>
    <m/>
    <m/>
    <m/>
    <m/>
    <m/>
    <m/>
  </r>
  <r>
    <n v="1"/>
    <n v="1.4"/>
    <s v="Sunrisers Hyderabad"/>
    <s v="RA Tripathi"/>
    <s v="TM Head"/>
    <s v="VG Arora"/>
    <n v="0"/>
    <n v="2"/>
    <m/>
    <m/>
    <m/>
    <n v="2"/>
    <m/>
    <m/>
    <m/>
    <m/>
    <m/>
  </r>
  <r>
    <n v="1"/>
    <n v="1.5"/>
    <s v="Sunrisers Hyderabad"/>
    <s v="RA Tripathi"/>
    <s v="TM Head"/>
    <s v="VG Arora"/>
    <n v="1"/>
    <n v="0"/>
    <m/>
    <m/>
    <m/>
    <m/>
    <m/>
    <m/>
    <m/>
    <m/>
    <m/>
  </r>
  <r>
    <n v="1"/>
    <n v="1.6"/>
    <s v="Sunrisers Hyderabad"/>
    <s v="TM Head"/>
    <s v="RA Tripathi"/>
    <s v="VG Arora"/>
    <n v="0"/>
    <n v="0"/>
    <m/>
    <m/>
    <m/>
    <m/>
    <m/>
    <s v="caught"/>
    <s v="TM Head"/>
    <m/>
    <m/>
  </r>
  <r>
    <n v="1"/>
    <n v="2.1"/>
    <s v="Sunrisers Hyderabad"/>
    <s v="RA Tripathi"/>
    <s v="AK Markram"/>
    <s v="MA Starc"/>
    <n v="4"/>
    <n v="0"/>
    <m/>
    <m/>
    <m/>
    <m/>
    <m/>
    <m/>
    <m/>
    <m/>
    <m/>
  </r>
  <r>
    <n v="1"/>
    <n v="2.2000000000000002"/>
    <s v="Sunrisers Hyderabad"/>
    <s v="RA Tripathi"/>
    <s v="AK Markram"/>
    <s v="MA Starc"/>
    <n v="1"/>
    <n v="0"/>
    <m/>
    <m/>
    <m/>
    <m/>
    <m/>
    <m/>
    <m/>
    <m/>
    <m/>
  </r>
  <r>
    <n v="1"/>
    <n v="2.2999999999999998"/>
    <s v="Sunrisers Hyderabad"/>
    <s v="AK Markram"/>
    <s v="RA Tripathi"/>
    <s v="MA Starc"/>
    <n v="0"/>
    <n v="0"/>
    <m/>
    <m/>
    <m/>
    <m/>
    <m/>
    <m/>
    <m/>
    <m/>
    <m/>
  </r>
  <r>
    <n v="1"/>
    <n v="2.4"/>
    <s v="Sunrisers Hyderabad"/>
    <s v="AK Markram"/>
    <s v="RA Tripathi"/>
    <s v="MA Starc"/>
    <n v="4"/>
    <n v="0"/>
    <m/>
    <m/>
    <m/>
    <m/>
    <m/>
    <m/>
    <m/>
    <m/>
    <m/>
  </r>
  <r>
    <n v="1"/>
    <n v="2.5"/>
    <s v="Sunrisers Hyderabad"/>
    <s v="AK Markram"/>
    <s v="RA Tripathi"/>
    <s v="MA Starc"/>
    <n v="0"/>
    <n v="0"/>
    <m/>
    <m/>
    <m/>
    <m/>
    <m/>
    <m/>
    <m/>
    <m/>
    <m/>
  </r>
  <r>
    <n v="1"/>
    <n v="2.6"/>
    <s v="Sunrisers Hyderabad"/>
    <s v="AK Markram"/>
    <s v="RA Tripathi"/>
    <s v="MA Starc"/>
    <n v="0"/>
    <n v="0"/>
    <m/>
    <m/>
    <m/>
    <m/>
    <m/>
    <m/>
    <m/>
    <m/>
    <m/>
  </r>
  <r>
    <n v="1"/>
    <n v="3.1"/>
    <s v="Sunrisers Hyderabad"/>
    <s v="RA Tripathi"/>
    <s v="AK Markram"/>
    <s v="VG Arora"/>
    <n v="0"/>
    <n v="1"/>
    <n v="1"/>
    <m/>
    <m/>
    <m/>
    <m/>
    <m/>
    <m/>
    <m/>
    <m/>
  </r>
  <r>
    <n v="1"/>
    <n v="3.2"/>
    <s v="Sunrisers Hyderabad"/>
    <s v="RA Tripathi"/>
    <s v="AK Markram"/>
    <s v="VG Arora"/>
    <n v="0"/>
    <n v="1"/>
    <n v="1"/>
    <m/>
    <m/>
    <m/>
    <m/>
    <m/>
    <m/>
    <m/>
    <m/>
  </r>
  <r>
    <n v="1"/>
    <n v="3.3"/>
    <s v="Sunrisers Hyderabad"/>
    <s v="RA Tripathi"/>
    <s v="AK Markram"/>
    <s v="VG Arora"/>
    <n v="1"/>
    <n v="0"/>
    <m/>
    <m/>
    <m/>
    <m/>
    <m/>
    <m/>
    <m/>
    <m/>
    <m/>
  </r>
  <r>
    <n v="1"/>
    <n v="3.4"/>
    <s v="Sunrisers Hyderabad"/>
    <s v="AK Markram"/>
    <s v="RA Tripathi"/>
    <s v="VG Arora"/>
    <n v="0"/>
    <n v="0"/>
    <m/>
    <m/>
    <m/>
    <m/>
    <m/>
    <m/>
    <m/>
    <m/>
    <m/>
  </r>
  <r>
    <n v="1"/>
    <n v="3.5"/>
    <s v="Sunrisers Hyderabad"/>
    <s v="AK Markram"/>
    <s v="RA Tripathi"/>
    <s v="VG Arora"/>
    <n v="1"/>
    <n v="0"/>
    <m/>
    <m/>
    <m/>
    <m/>
    <m/>
    <m/>
    <m/>
    <m/>
    <m/>
  </r>
  <r>
    <n v="1"/>
    <n v="3.6"/>
    <s v="Sunrisers Hyderabad"/>
    <s v="RA Tripathi"/>
    <s v="AK Markram"/>
    <s v="VG Arora"/>
    <n v="0"/>
    <n v="0"/>
    <m/>
    <m/>
    <m/>
    <m/>
    <m/>
    <m/>
    <m/>
    <m/>
    <m/>
  </r>
  <r>
    <n v="1"/>
    <n v="3.7"/>
    <s v="Sunrisers Hyderabad"/>
    <s v="RA Tripathi"/>
    <s v="AK Markram"/>
    <s v="VG Arora"/>
    <n v="0"/>
    <n v="1"/>
    <n v="1"/>
    <m/>
    <m/>
    <m/>
    <m/>
    <m/>
    <m/>
    <m/>
    <m/>
  </r>
  <r>
    <n v="1"/>
    <n v="3.8"/>
    <s v="Sunrisers Hyderabad"/>
    <s v="RA Tripathi"/>
    <s v="AK Markram"/>
    <s v="VG Arora"/>
    <n v="1"/>
    <n v="0"/>
    <m/>
    <m/>
    <m/>
    <m/>
    <m/>
    <m/>
    <m/>
    <m/>
    <m/>
  </r>
  <r>
    <n v="1"/>
    <n v="3.9"/>
    <s v="Sunrisers Hyderabad"/>
    <s v="AK Markram"/>
    <s v="RA Tripathi"/>
    <s v="VG Arora"/>
    <n v="0"/>
    <n v="0"/>
    <m/>
    <m/>
    <m/>
    <m/>
    <m/>
    <m/>
    <m/>
    <m/>
    <m/>
  </r>
  <r>
    <n v="1"/>
    <n v="4.0999999999999996"/>
    <s v="Sunrisers Hyderabad"/>
    <s v="RA Tripathi"/>
    <s v="AK Markram"/>
    <s v="MA Starc"/>
    <n v="0"/>
    <n v="0"/>
    <m/>
    <m/>
    <m/>
    <m/>
    <m/>
    <m/>
    <m/>
    <m/>
    <m/>
  </r>
  <r>
    <n v="1"/>
    <n v="4.2"/>
    <s v="Sunrisers Hyderabad"/>
    <s v="RA Tripathi"/>
    <s v="AK Markram"/>
    <s v="MA Starc"/>
    <n v="0"/>
    <n v="0"/>
    <m/>
    <m/>
    <m/>
    <m/>
    <m/>
    <s v="caught"/>
    <s v="RA Tripathi"/>
    <m/>
    <m/>
  </r>
  <r>
    <n v="1"/>
    <n v="4.3"/>
    <s v="Sunrisers Hyderabad"/>
    <s v="Nithish Kumar Reddy"/>
    <s v="AK Markram"/>
    <s v="MA Starc"/>
    <n v="1"/>
    <n v="0"/>
    <m/>
    <m/>
    <m/>
    <m/>
    <m/>
    <m/>
    <m/>
    <m/>
    <m/>
  </r>
  <r>
    <n v="1"/>
    <n v="4.4000000000000004"/>
    <s v="Sunrisers Hyderabad"/>
    <s v="AK Markram"/>
    <s v="Nithish Kumar Reddy"/>
    <s v="MA Starc"/>
    <n v="1"/>
    <n v="0"/>
    <m/>
    <m/>
    <m/>
    <m/>
    <m/>
    <m/>
    <m/>
    <m/>
    <m/>
  </r>
  <r>
    <n v="1"/>
    <n v="4.5"/>
    <s v="Sunrisers Hyderabad"/>
    <s v="Nithish Kumar Reddy"/>
    <s v="AK Markram"/>
    <s v="MA Starc"/>
    <n v="0"/>
    <n v="0"/>
    <m/>
    <m/>
    <m/>
    <m/>
    <m/>
    <m/>
    <m/>
    <m/>
    <m/>
  </r>
  <r>
    <n v="1"/>
    <n v="4.5999999999999996"/>
    <s v="Sunrisers Hyderabad"/>
    <s v="Nithish Kumar Reddy"/>
    <s v="AK Markram"/>
    <s v="MA Starc"/>
    <n v="0"/>
    <n v="0"/>
    <m/>
    <m/>
    <m/>
    <m/>
    <m/>
    <m/>
    <m/>
    <m/>
    <m/>
  </r>
  <r>
    <n v="1"/>
    <n v="5.0999999999999996"/>
    <s v="Sunrisers Hyderabad"/>
    <s v="AK Markram"/>
    <s v="Nithish Kumar Reddy"/>
    <s v="VG Arora"/>
    <n v="0"/>
    <n v="1"/>
    <n v="1"/>
    <m/>
    <m/>
    <m/>
    <m/>
    <m/>
    <m/>
    <m/>
    <m/>
  </r>
  <r>
    <n v="1"/>
    <n v="5.2"/>
    <s v="Sunrisers Hyderabad"/>
    <s v="AK Markram"/>
    <s v="Nithish Kumar Reddy"/>
    <s v="VG Arora"/>
    <n v="4"/>
    <n v="0"/>
    <m/>
    <m/>
    <m/>
    <m/>
    <m/>
    <m/>
    <m/>
    <m/>
    <m/>
  </r>
  <r>
    <n v="1"/>
    <n v="5.3"/>
    <s v="Sunrisers Hyderabad"/>
    <s v="AK Markram"/>
    <s v="Nithish Kumar Reddy"/>
    <s v="VG Arora"/>
    <n v="4"/>
    <n v="0"/>
    <m/>
    <m/>
    <m/>
    <m/>
    <m/>
    <m/>
    <m/>
    <m/>
    <m/>
  </r>
  <r>
    <n v="1"/>
    <n v="5.4"/>
    <s v="Sunrisers Hyderabad"/>
    <s v="AK Markram"/>
    <s v="Nithish Kumar Reddy"/>
    <s v="VG Arora"/>
    <n v="1"/>
    <n v="0"/>
    <m/>
    <m/>
    <m/>
    <m/>
    <m/>
    <m/>
    <m/>
    <m/>
    <m/>
  </r>
  <r>
    <n v="1"/>
    <n v="5.5"/>
    <s v="Sunrisers Hyderabad"/>
    <s v="Nithish Kumar Reddy"/>
    <s v="AK Markram"/>
    <s v="VG Arora"/>
    <n v="0"/>
    <n v="0"/>
    <m/>
    <m/>
    <m/>
    <m/>
    <m/>
    <m/>
    <m/>
    <m/>
    <m/>
  </r>
  <r>
    <n v="1"/>
    <n v="5.6"/>
    <s v="Sunrisers Hyderabad"/>
    <s v="Nithish Kumar Reddy"/>
    <s v="AK Markram"/>
    <s v="VG Arora"/>
    <n v="6"/>
    <n v="0"/>
    <m/>
    <m/>
    <m/>
    <m/>
    <m/>
    <m/>
    <m/>
    <m/>
    <m/>
  </r>
  <r>
    <n v="1"/>
    <n v="5.7"/>
    <s v="Sunrisers Hyderabad"/>
    <s v="Nithish Kumar Reddy"/>
    <s v="AK Markram"/>
    <s v="VG Arora"/>
    <n v="1"/>
    <n v="0"/>
    <m/>
    <m/>
    <m/>
    <m/>
    <m/>
    <m/>
    <m/>
    <m/>
    <m/>
  </r>
  <r>
    <n v="1"/>
    <n v="6.1"/>
    <s v="Sunrisers Hyderabad"/>
    <s v="Nithish Kumar Reddy"/>
    <s v="AK Markram"/>
    <s v="Harshit Rana"/>
    <n v="4"/>
    <n v="0"/>
    <m/>
    <m/>
    <m/>
    <m/>
    <m/>
    <m/>
    <m/>
    <m/>
    <m/>
  </r>
  <r>
    <n v="1"/>
    <n v="6.2"/>
    <s v="Sunrisers Hyderabad"/>
    <s v="Nithish Kumar Reddy"/>
    <s v="AK Markram"/>
    <s v="Harshit Rana"/>
    <n v="1"/>
    <n v="0"/>
    <m/>
    <m/>
    <m/>
    <m/>
    <m/>
    <m/>
    <m/>
    <m/>
    <m/>
  </r>
  <r>
    <n v="1"/>
    <n v="6.3"/>
    <s v="Sunrisers Hyderabad"/>
    <s v="AK Markram"/>
    <s v="Nithish Kumar Reddy"/>
    <s v="Harshit Rana"/>
    <n v="0"/>
    <n v="1"/>
    <n v="1"/>
    <m/>
    <m/>
    <m/>
    <m/>
    <m/>
    <m/>
    <m/>
    <m/>
  </r>
  <r>
    <n v="1"/>
    <n v="6.4"/>
    <s v="Sunrisers Hyderabad"/>
    <s v="AK Markram"/>
    <s v="Nithish Kumar Reddy"/>
    <s v="Harshit Rana"/>
    <n v="0"/>
    <n v="0"/>
    <m/>
    <m/>
    <m/>
    <m/>
    <m/>
    <m/>
    <m/>
    <m/>
    <m/>
  </r>
  <r>
    <n v="1"/>
    <n v="6.5"/>
    <s v="Sunrisers Hyderabad"/>
    <s v="AK Markram"/>
    <s v="Nithish Kumar Reddy"/>
    <s v="Harshit Rana"/>
    <n v="1"/>
    <n v="0"/>
    <m/>
    <m/>
    <m/>
    <m/>
    <m/>
    <m/>
    <m/>
    <m/>
    <m/>
  </r>
  <r>
    <n v="1"/>
    <n v="6.6"/>
    <s v="Sunrisers Hyderabad"/>
    <s v="Nithish Kumar Reddy"/>
    <s v="AK Markram"/>
    <s v="Harshit Rana"/>
    <n v="0"/>
    <n v="0"/>
    <m/>
    <m/>
    <m/>
    <m/>
    <m/>
    <m/>
    <m/>
    <m/>
    <m/>
  </r>
  <r>
    <n v="1"/>
    <n v="6.7"/>
    <s v="Sunrisers Hyderabad"/>
    <s v="Nithish Kumar Reddy"/>
    <s v="AK Markram"/>
    <s v="Harshit Rana"/>
    <n v="0"/>
    <n v="0"/>
    <m/>
    <m/>
    <m/>
    <m/>
    <m/>
    <s v="caught"/>
    <s v="Nithish Kumar Reddy"/>
    <m/>
    <m/>
  </r>
  <r>
    <n v="1"/>
    <n v="7.1"/>
    <s v="Sunrisers Hyderabad"/>
    <s v="AK Markram"/>
    <s v="H Klaasen"/>
    <s v="SP Narine"/>
    <n v="0"/>
    <n v="0"/>
    <m/>
    <m/>
    <m/>
    <m/>
    <m/>
    <m/>
    <m/>
    <m/>
    <m/>
  </r>
  <r>
    <n v="1"/>
    <n v="7.2"/>
    <s v="Sunrisers Hyderabad"/>
    <s v="AK Markram"/>
    <s v="H Klaasen"/>
    <s v="SP Narine"/>
    <n v="1"/>
    <n v="0"/>
    <m/>
    <m/>
    <m/>
    <m/>
    <m/>
    <m/>
    <m/>
    <m/>
    <m/>
  </r>
  <r>
    <n v="1"/>
    <n v="7.3"/>
    <s v="Sunrisers Hyderabad"/>
    <s v="H Klaasen"/>
    <s v="AK Markram"/>
    <s v="SP Narine"/>
    <n v="1"/>
    <n v="0"/>
    <m/>
    <m/>
    <m/>
    <m/>
    <m/>
    <m/>
    <m/>
    <m/>
    <m/>
  </r>
  <r>
    <n v="1"/>
    <n v="7.4"/>
    <s v="Sunrisers Hyderabad"/>
    <s v="AK Markram"/>
    <s v="H Klaasen"/>
    <s v="SP Narine"/>
    <n v="0"/>
    <n v="0"/>
    <m/>
    <m/>
    <m/>
    <m/>
    <m/>
    <m/>
    <m/>
    <m/>
    <m/>
  </r>
  <r>
    <n v="1"/>
    <n v="7.5"/>
    <s v="Sunrisers Hyderabad"/>
    <s v="AK Markram"/>
    <s v="H Klaasen"/>
    <s v="SP Narine"/>
    <n v="1"/>
    <n v="0"/>
    <m/>
    <m/>
    <m/>
    <m/>
    <m/>
    <m/>
    <m/>
    <m/>
    <m/>
  </r>
  <r>
    <n v="1"/>
    <n v="7.6"/>
    <s v="Sunrisers Hyderabad"/>
    <s v="H Klaasen"/>
    <s v="AK Markram"/>
    <s v="SP Narine"/>
    <n v="1"/>
    <n v="0"/>
    <m/>
    <m/>
    <m/>
    <m/>
    <m/>
    <m/>
    <m/>
    <m/>
    <m/>
  </r>
  <r>
    <n v="1"/>
    <n v="8.1"/>
    <s v="Sunrisers Hyderabad"/>
    <s v="H Klaasen"/>
    <s v="AK Markram"/>
    <s v="Harshit Rana"/>
    <n v="4"/>
    <n v="0"/>
    <m/>
    <m/>
    <m/>
    <m/>
    <m/>
    <m/>
    <m/>
    <m/>
    <m/>
  </r>
  <r>
    <n v="1"/>
    <n v="8.1999999999999993"/>
    <s v="Sunrisers Hyderabad"/>
    <s v="H Klaasen"/>
    <s v="AK Markram"/>
    <s v="Harshit Rana"/>
    <n v="1"/>
    <n v="0"/>
    <m/>
    <m/>
    <m/>
    <m/>
    <m/>
    <m/>
    <m/>
    <m/>
    <m/>
  </r>
  <r>
    <n v="1"/>
    <n v="8.3000000000000007"/>
    <s v="Sunrisers Hyderabad"/>
    <s v="AK Markram"/>
    <s v="H Klaasen"/>
    <s v="Harshit Rana"/>
    <n v="1"/>
    <n v="0"/>
    <m/>
    <m/>
    <m/>
    <m/>
    <m/>
    <m/>
    <m/>
    <m/>
    <m/>
  </r>
  <r>
    <n v="1"/>
    <n v="8.4"/>
    <s v="Sunrisers Hyderabad"/>
    <s v="H Klaasen"/>
    <s v="AK Markram"/>
    <s v="Harshit Rana"/>
    <n v="0"/>
    <n v="0"/>
    <m/>
    <m/>
    <m/>
    <m/>
    <m/>
    <m/>
    <m/>
    <m/>
    <m/>
  </r>
  <r>
    <n v="1"/>
    <n v="8.5"/>
    <s v="Sunrisers Hyderabad"/>
    <s v="H Klaasen"/>
    <s v="AK Markram"/>
    <s v="Harshit Rana"/>
    <n v="0"/>
    <n v="0"/>
    <m/>
    <m/>
    <m/>
    <m/>
    <m/>
    <m/>
    <m/>
    <m/>
    <m/>
  </r>
  <r>
    <n v="1"/>
    <n v="8.6"/>
    <s v="Sunrisers Hyderabad"/>
    <s v="H Klaasen"/>
    <s v="AK Markram"/>
    <s v="Harshit Rana"/>
    <n v="1"/>
    <n v="0"/>
    <m/>
    <m/>
    <m/>
    <m/>
    <m/>
    <m/>
    <m/>
    <m/>
    <m/>
  </r>
  <r>
    <n v="1"/>
    <n v="9.1"/>
    <s v="Sunrisers Hyderabad"/>
    <s v="H Klaasen"/>
    <s v="AK Markram"/>
    <s v="SP Narine"/>
    <n v="1"/>
    <n v="0"/>
    <m/>
    <m/>
    <m/>
    <m/>
    <m/>
    <m/>
    <m/>
    <m/>
    <m/>
  </r>
  <r>
    <n v="1"/>
    <n v="9.1999999999999993"/>
    <s v="Sunrisers Hyderabad"/>
    <s v="AK Markram"/>
    <s v="H Klaasen"/>
    <s v="SP Narine"/>
    <n v="1"/>
    <n v="0"/>
    <m/>
    <m/>
    <m/>
    <m/>
    <m/>
    <m/>
    <m/>
    <m/>
    <m/>
  </r>
  <r>
    <n v="1"/>
    <n v="9.3000000000000007"/>
    <s v="Sunrisers Hyderabad"/>
    <s v="H Klaasen"/>
    <s v="AK Markram"/>
    <s v="SP Narine"/>
    <n v="1"/>
    <n v="0"/>
    <m/>
    <m/>
    <m/>
    <m/>
    <m/>
    <m/>
    <m/>
    <m/>
    <m/>
  </r>
  <r>
    <n v="1"/>
    <n v="9.4"/>
    <s v="Sunrisers Hyderabad"/>
    <s v="AK Markram"/>
    <s v="H Klaasen"/>
    <s v="SP Narine"/>
    <n v="0"/>
    <n v="0"/>
    <m/>
    <m/>
    <m/>
    <m/>
    <m/>
    <m/>
    <m/>
    <m/>
    <m/>
  </r>
  <r>
    <n v="1"/>
    <n v="9.5"/>
    <s v="Sunrisers Hyderabad"/>
    <s v="AK Markram"/>
    <s v="H Klaasen"/>
    <s v="SP Narine"/>
    <n v="0"/>
    <n v="0"/>
    <m/>
    <m/>
    <m/>
    <m/>
    <m/>
    <m/>
    <m/>
    <m/>
    <m/>
  </r>
  <r>
    <n v="1"/>
    <n v="9.6"/>
    <s v="Sunrisers Hyderabad"/>
    <s v="AK Markram"/>
    <s v="H Klaasen"/>
    <s v="SP Narine"/>
    <n v="0"/>
    <n v="0"/>
    <m/>
    <m/>
    <m/>
    <m/>
    <m/>
    <m/>
    <m/>
    <m/>
    <m/>
  </r>
  <r>
    <n v="1"/>
    <n v="10.1"/>
    <s v="Sunrisers Hyderabad"/>
    <s v="H Klaasen"/>
    <s v="AK Markram"/>
    <s v="AD Russell"/>
    <n v="1"/>
    <n v="0"/>
    <m/>
    <m/>
    <m/>
    <m/>
    <m/>
    <m/>
    <m/>
    <m/>
    <m/>
  </r>
  <r>
    <n v="1"/>
    <n v="10.199999999999999"/>
    <s v="Sunrisers Hyderabad"/>
    <s v="AK Markram"/>
    <s v="H Klaasen"/>
    <s v="AD Russell"/>
    <n v="0"/>
    <n v="0"/>
    <m/>
    <m/>
    <m/>
    <m/>
    <m/>
    <s v="caught"/>
    <s v="AK Markram"/>
    <m/>
    <m/>
  </r>
  <r>
    <n v="1"/>
    <n v="10.3"/>
    <s v="Sunrisers Hyderabad"/>
    <s v="Shahbaz Ahmed"/>
    <s v="H Klaasen"/>
    <s v="AD Russell"/>
    <n v="2"/>
    <n v="0"/>
    <m/>
    <m/>
    <m/>
    <m/>
    <m/>
    <m/>
    <m/>
    <m/>
    <m/>
  </r>
  <r>
    <n v="1"/>
    <n v="10.4"/>
    <s v="Sunrisers Hyderabad"/>
    <s v="Shahbaz Ahmed"/>
    <s v="H Klaasen"/>
    <s v="AD Russell"/>
    <n v="0"/>
    <n v="0"/>
    <m/>
    <m/>
    <m/>
    <m/>
    <m/>
    <m/>
    <m/>
    <m/>
    <m/>
  </r>
  <r>
    <n v="1"/>
    <n v="10.5"/>
    <s v="Sunrisers Hyderabad"/>
    <s v="Shahbaz Ahmed"/>
    <s v="H Klaasen"/>
    <s v="AD Russell"/>
    <n v="0"/>
    <n v="0"/>
    <m/>
    <m/>
    <m/>
    <m/>
    <m/>
    <m/>
    <m/>
    <m/>
    <m/>
  </r>
  <r>
    <n v="1"/>
    <n v="10.6"/>
    <s v="Sunrisers Hyderabad"/>
    <s v="Shahbaz Ahmed"/>
    <s v="H Klaasen"/>
    <s v="AD Russell"/>
    <n v="6"/>
    <n v="0"/>
    <m/>
    <m/>
    <m/>
    <m/>
    <m/>
    <m/>
    <m/>
    <m/>
    <m/>
  </r>
  <r>
    <n v="1"/>
    <n v="11.1"/>
    <s v="Sunrisers Hyderabad"/>
    <s v="H Klaasen"/>
    <s v="Shahbaz Ahmed"/>
    <s v="CV Varun"/>
    <n v="0"/>
    <n v="0"/>
    <m/>
    <m/>
    <m/>
    <m/>
    <m/>
    <m/>
    <m/>
    <m/>
    <m/>
  </r>
  <r>
    <n v="1"/>
    <n v="11.2"/>
    <s v="Sunrisers Hyderabad"/>
    <s v="H Klaasen"/>
    <s v="Shahbaz Ahmed"/>
    <s v="CV Varun"/>
    <n v="1"/>
    <n v="0"/>
    <m/>
    <m/>
    <m/>
    <m/>
    <m/>
    <m/>
    <m/>
    <m/>
    <m/>
  </r>
  <r>
    <n v="1"/>
    <n v="11.3"/>
    <s v="Sunrisers Hyderabad"/>
    <s v="Shahbaz Ahmed"/>
    <s v="H Klaasen"/>
    <s v="CV Varun"/>
    <n v="0"/>
    <n v="0"/>
    <m/>
    <m/>
    <m/>
    <m/>
    <m/>
    <m/>
    <m/>
    <m/>
    <m/>
  </r>
  <r>
    <n v="1"/>
    <n v="11.4"/>
    <s v="Sunrisers Hyderabad"/>
    <s v="Shahbaz Ahmed"/>
    <s v="H Klaasen"/>
    <s v="CV Varun"/>
    <n v="0"/>
    <n v="0"/>
    <m/>
    <m/>
    <m/>
    <m/>
    <m/>
    <m/>
    <m/>
    <m/>
    <m/>
  </r>
  <r>
    <n v="1"/>
    <n v="11.5"/>
    <s v="Sunrisers Hyderabad"/>
    <s v="Shahbaz Ahmed"/>
    <s v="H Klaasen"/>
    <s v="CV Varun"/>
    <n v="0"/>
    <n v="0"/>
    <m/>
    <m/>
    <m/>
    <m/>
    <m/>
    <s v="caught"/>
    <s v="Shahbaz Ahmed"/>
    <m/>
    <m/>
  </r>
  <r>
    <n v="1"/>
    <n v="11.6"/>
    <s v="Sunrisers Hyderabad"/>
    <s v="Abdul Samad"/>
    <s v="H Klaasen"/>
    <s v="CV Varun"/>
    <n v="1"/>
    <n v="0"/>
    <m/>
    <m/>
    <m/>
    <m/>
    <m/>
    <m/>
    <m/>
    <m/>
    <m/>
  </r>
  <r>
    <n v="1"/>
    <n v="12.1"/>
    <s v="Sunrisers Hyderabad"/>
    <s v="Abdul Samad"/>
    <s v="H Klaasen"/>
    <s v="AD Russell"/>
    <n v="2"/>
    <n v="0"/>
    <m/>
    <m/>
    <m/>
    <m/>
    <m/>
    <m/>
    <m/>
    <m/>
    <m/>
  </r>
  <r>
    <n v="1"/>
    <n v="12.2"/>
    <s v="Sunrisers Hyderabad"/>
    <s v="Abdul Samad"/>
    <s v="H Klaasen"/>
    <s v="AD Russell"/>
    <n v="1"/>
    <n v="0"/>
    <m/>
    <m/>
    <m/>
    <m/>
    <m/>
    <m/>
    <m/>
    <m/>
    <m/>
  </r>
  <r>
    <n v="1"/>
    <n v="12.3"/>
    <s v="Sunrisers Hyderabad"/>
    <s v="H Klaasen"/>
    <s v="Abdul Samad"/>
    <s v="AD Russell"/>
    <n v="1"/>
    <n v="0"/>
    <m/>
    <m/>
    <m/>
    <m/>
    <m/>
    <m/>
    <m/>
    <m/>
    <m/>
  </r>
  <r>
    <n v="1"/>
    <n v="12.4"/>
    <s v="Sunrisers Hyderabad"/>
    <s v="Abdul Samad"/>
    <s v="H Klaasen"/>
    <s v="AD Russell"/>
    <n v="0"/>
    <n v="1"/>
    <n v="1"/>
    <m/>
    <m/>
    <m/>
    <m/>
    <m/>
    <m/>
    <m/>
    <m/>
  </r>
  <r>
    <n v="1"/>
    <n v="12.5"/>
    <s v="Sunrisers Hyderabad"/>
    <s v="Abdul Samad"/>
    <s v="H Klaasen"/>
    <s v="AD Russell"/>
    <n v="0"/>
    <n v="0"/>
    <m/>
    <m/>
    <m/>
    <m/>
    <m/>
    <s v="caught"/>
    <s v="Abdul Samad"/>
    <m/>
    <m/>
  </r>
  <r>
    <n v="1"/>
    <n v="12.6"/>
    <s v="Sunrisers Hyderabad"/>
    <s v="PJ Cummins"/>
    <s v="H Klaasen"/>
    <s v="AD Russell"/>
    <n v="4"/>
    <n v="0"/>
    <m/>
    <m/>
    <m/>
    <m/>
    <m/>
    <m/>
    <m/>
    <m/>
    <m/>
  </r>
  <r>
    <n v="1"/>
    <n v="12.7"/>
    <s v="Sunrisers Hyderabad"/>
    <s v="PJ Cummins"/>
    <s v="H Klaasen"/>
    <s v="AD Russell"/>
    <n v="1"/>
    <n v="0"/>
    <m/>
    <m/>
    <m/>
    <m/>
    <m/>
    <m/>
    <m/>
    <m/>
    <m/>
  </r>
  <r>
    <n v="1"/>
    <n v="13.1"/>
    <s v="Sunrisers Hyderabad"/>
    <s v="PJ Cummins"/>
    <s v="H Klaasen"/>
    <s v="CV Varun"/>
    <n v="4"/>
    <n v="0"/>
    <m/>
    <m/>
    <m/>
    <m/>
    <m/>
    <m/>
    <m/>
    <m/>
    <m/>
  </r>
  <r>
    <n v="1"/>
    <n v="13.2"/>
    <s v="Sunrisers Hyderabad"/>
    <s v="PJ Cummins"/>
    <s v="H Klaasen"/>
    <s v="CV Varun"/>
    <n v="0"/>
    <n v="1"/>
    <m/>
    <m/>
    <n v="1"/>
    <m/>
    <m/>
    <m/>
    <m/>
    <m/>
    <m/>
  </r>
  <r>
    <n v="1"/>
    <n v="13.3"/>
    <s v="Sunrisers Hyderabad"/>
    <s v="H Klaasen"/>
    <s v="PJ Cummins"/>
    <s v="CV Varun"/>
    <n v="0"/>
    <n v="0"/>
    <m/>
    <m/>
    <m/>
    <m/>
    <m/>
    <m/>
    <m/>
    <m/>
    <m/>
  </r>
  <r>
    <n v="1"/>
    <n v="13.4"/>
    <s v="Sunrisers Hyderabad"/>
    <s v="H Klaasen"/>
    <s v="PJ Cummins"/>
    <s v="CV Varun"/>
    <n v="2"/>
    <n v="0"/>
    <m/>
    <m/>
    <m/>
    <m/>
    <m/>
    <m/>
    <m/>
    <m/>
    <m/>
  </r>
  <r>
    <n v="1"/>
    <n v="13.5"/>
    <s v="Sunrisers Hyderabad"/>
    <s v="H Klaasen"/>
    <s v="PJ Cummins"/>
    <s v="CV Varun"/>
    <n v="1"/>
    <n v="0"/>
    <m/>
    <m/>
    <m/>
    <m/>
    <m/>
    <m/>
    <m/>
    <m/>
    <m/>
  </r>
  <r>
    <n v="1"/>
    <n v="13.6"/>
    <s v="Sunrisers Hyderabad"/>
    <s v="PJ Cummins"/>
    <s v="H Klaasen"/>
    <s v="CV Varun"/>
    <n v="0"/>
    <n v="0"/>
    <m/>
    <m/>
    <m/>
    <m/>
    <m/>
    <m/>
    <m/>
    <m/>
    <m/>
  </r>
  <r>
    <n v="1"/>
    <n v="14.1"/>
    <s v="Sunrisers Hyderabad"/>
    <s v="H Klaasen"/>
    <s v="PJ Cummins"/>
    <s v="Harshit Rana"/>
    <n v="0"/>
    <n v="0"/>
    <m/>
    <m/>
    <m/>
    <m/>
    <m/>
    <s v="bowled"/>
    <s v="H Klaasen"/>
    <m/>
    <m/>
  </r>
  <r>
    <n v="1"/>
    <n v="14.2"/>
    <s v="Sunrisers Hyderabad"/>
    <s v="JD Unadkat"/>
    <s v="PJ Cummins"/>
    <s v="Harshit Rana"/>
    <n v="0"/>
    <n v="0"/>
    <m/>
    <m/>
    <m/>
    <m/>
    <m/>
    <m/>
    <m/>
    <m/>
    <m/>
  </r>
  <r>
    <n v="1"/>
    <n v="14.3"/>
    <s v="Sunrisers Hyderabad"/>
    <s v="JD Unadkat"/>
    <s v="PJ Cummins"/>
    <s v="Harshit Rana"/>
    <n v="0"/>
    <n v="0"/>
    <m/>
    <m/>
    <m/>
    <m/>
    <m/>
    <m/>
    <m/>
    <m/>
    <m/>
  </r>
  <r>
    <n v="1"/>
    <n v="14.4"/>
    <s v="Sunrisers Hyderabad"/>
    <s v="JD Unadkat"/>
    <s v="PJ Cummins"/>
    <s v="Harshit Rana"/>
    <n v="0"/>
    <n v="0"/>
    <m/>
    <m/>
    <m/>
    <m/>
    <m/>
    <m/>
    <m/>
    <m/>
    <m/>
  </r>
  <r>
    <n v="1"/>
    <n v="14.5"/>
    <s v="Sunrisers Hyderabad"/>
    <s v="JD Unadkat"/>
    <s v="PJ Cummins"/>
    <s v="Harshit Rana"/>
    <n v="0"/>
    <n v="0"/>
    <m/>
    <m/>
    <m/>
    <m/>
    <m/>
    <m/>
    <m/>
    <m/>
    <m/>
  </r>
  <r>
    <n v="1"/>
    <n v="14.6"/>
    <s v="Sunrisers Hyderabad"/>
    <s v="JD Unadkat"/>
    <s v="PJ Cummins"/>
    <s v="Harshit Rana"/>
    <n v="0"/>
    <n v="0"/>
    <m/>
    <m/>
    <m/>
    <m/>
    <m/>
    <m/>
    <m/>
    <m/>
    <m/>
  </r>
  <r>
    <n v="1"/>
    <n v="15.1"/>
    <s v="Sunrisers Hyderabad"/>
    <s v="PJ Cummins"/>
    <s v="JD Unadkat"/>
    <s v="SP Narine"/>
    <n v="0"/>
    <n v="4"/>
    <m/>
    <m/>
    <n v="4"/>
    <m/>
    <m/>
    <m/>
    <m/>
    <m/>
    <m/>
  </r>
  <r>
    <n v="1"/>
    <n v="15.2"/>
    <s v="Sunrisers Hyderabad"/>
    <s v="PJ Cummins"/>
    <s v="JD Unadkat"/>
    <s v="SP Narine"/>
    <n v="1"/>
    <n v="0"/>
    <m/>
    <m/>
    <m/>
    <m/>
    <m/>
    <m/>
    <m/>
    <m/>
    <m/>
  </r>
  <r>
    <n v="1"/>
    <n v="15.3"/>
    <s v="Sunrisers Hyderabad"/>
    <s v="JD Unadkat"/>
    <s v="PJ Cummins"/>
    <s v="SP Narine"/>
    <n v="0"/>
    <n v="0"/>
    <m/>
    <m/>
    <m/>
    <m/>
    <m/>
    <m/>
    <m/>
    <m/>
    <m/>
  </r>
  <r>
    <n v="1"/>
    <n v="15.4"/>
    <s v="Sunrisers Hyderabad"/>
    <s v="JD Unadkat"/>
    <s v="PJ Cummins"/>
    <s v="SP Narine"/>
    <n v="1"/>
    <n v="0"/>
    <m/>
    <m/>
    <m/>
    <m/>
    <m/>
    <m/>
    <m/>
    <m/>
    <m/>
  </r>
  <r>
    <n v="1"/>
    <n v="15.5"/>
    <s v="Sunrisers Hyderabad"/>
    <s v="PJ Cummins"/>
    <s v="JD Unadkat"/>
    <s v="SP Narine"/>
    <n v="1"/>
    <n v="0"/>
    <m/>
    <m/>
    <m/>
    <m/>
    <m/>
    <m/>
    <m/>
    <m/>
    <m/>
  </r>
  <r>
    <n v="1"/>
    <n v="15.6"/>
    <s v="Sunrisers Hyderabad"/>
    <s v="JD Unadkat"/>
    <s v="PJ Cummins"/>
    <s v="SP Narine"/>
    <n v="1"/>
    <n v="0"/>
    <m/>
    <m/>
    <m/>
    <m/>
    <m/>
    <m/>
    <m/>
    <m/>
    <m/>
  </r>
  <r>
    <n v="1"/>
    <n v="16.100000000000001"/>
    <s v="Sunrisers Hyderabad"/>
    <s v="JD Unadkat"/>
    <s v="PJ Cummins"/>
    <s v="Harshit Rana"/>
    <n v="1"/>
    <n v="0"/>
    <m/>
    <m/>
    <m/>
    <m/>
    <m/>
    <m/>
    <m/>
    <m/>
    <m/>
  </r>
  <r>
    <n v="1"/>
    <n v="16.2"/>
    <s v="Sunrisers Hyderabad"/>
    <s v="PJ Cummins"/>
    <s v="JD Unadkat"/>
    <s v="Harshit Rana"/>
    <n v="0"/>
    <n v="0"/>
    <m/>
    <m/>
    <m/>
    <m/>
    <m/>
    <m/>
    <m/>
    <m/>
    <m/>
  </r>
  <r>
    <n v="1"/>
    <n v="16.3"/>
    <s v="Sunrisers Hyderabad"/>
    <s v="PJ Cummins"/>
    <s v="JD Unadkat"/>
    <s v="Harshit Rana"/>
    <n v="0"/>
    <n v="0"/>
    <m/>
    <m/>
    <m/>
    <m/>
    <m/>
    <m/>
    <m/>
    <m/>
    <m/>
  </r>
  <r>
    <n v="1"/>
    <n v="16.399999999999999"/>
    <s v="Sunrisers Hyderabad"/>
    <s v="PJ Cummins"/>
    <s v="JD Unadkat"/>
    <s v="Harshit Rana"/>
    <n v="2"/>
    <n v="0"/>
    <m/>
    <m/>
    <m/>
    <m/>
    <m/>
    <m/>
    <m/>
    <m/>
    <m/>
  </r>
  <r>
    <n v="1"/>
    <n v="16.5"/>
    <s v="Sunrisers Hyderabad"/>
    <s v="PJ Cummins"/>
    <s v="JD Unadkat"/>
    <s v="Harshit Rana"/>
    <n v="6"/>
    <n v="0"/>
    <m/>
    <m/>
    <m/>
    <m/>
    <m/>
    <m/>
    <m/>
    <m/>
    <m/>
  </r>
  <r>
    <n v="1"/>
    <n v="16.600000000000001"/>
    <s v="Sunrisers Hyderabad"/>
    <s v="PJ Cummins"/>
    <s v="JD Unadkat"/>
    <s v="Harshit Rana"/>
    <n v="1"/>
    <n v="0"/>
    <m/>
    <m/>
    <m/>
    <m/>
    <m/>
    <m/>
    <m/>
    <m/>
    <m/>
  </r>
  <r>
    <n v="1"/>
    <n v="17.100000000000001"/>
    <s v="Sunrisers Hyderabad"/>
    <s v="PJ Cummins"/>
    <s v="JD Unadkat"/>
    <s v="SP Narine"/>
    <n v="1"/>
    <n v="0"/>
    <m/>
    <m/>
    <m/>
    <m/>
    <m/>
    <m/>
    <m/>
    <m/>
    <m/>
  </r>
  <r>
    <n v="1"/>
    <n v="17.2"/>
    <s v="Sunrisers Hyderabad"/>
    <s v="JD Unadkat"/>
    <s v="PJ Cummins"/>
    <s v="SP Narine"/>
    <n v="1"/>
    <n v="0"/>
    <m/>
    <m/>
    <m/>
    <m/>
    <m/>
    <m/>
    <m/>
    <m/>
    <m/>
  </r>
  <r>
    <n v="1"/>
    <n v="17.3"/>
    <s v="Sunrisers Hyderabad"/>
    <s v="PJ Cummins"/>
    <s v="JD Unadkat"/>
    <s v="SP Narine"/>
    <n v="2"/>
    <n v="0"/>
    <m/>
    <m/>
    <m/>
    <m/>
    <m/>
    <m/>
    <m/>
    <m/>
    <m/>
  </r>
  <r>
    <n v="1"/>
    <n v="17.399999999999999"/>
    <s v="Sunrisers Hyderabad"/>
    <s v="PJ Cummins"/>
    <s v="JD Unadkat"/>
    <s v="SP Narine"/>
    <n v="1"/>
    <n v="0"/>
    <m/>
    <m/>
    <m/>
    <m/>
    <m/>
    <m/>
    <m/>
    <m/>
    <m/>
  </r>
  <r>
    <n v="1"/>
    <n v="17.5"/>
    <s v="Sunrisers Hyderabad"/>
    <s v="JD Unadkat"/>
    <s v="PJ Cummins"/>
    <s v="SP Narine"/>
    <n v="0"/>
    <n v="0"/>
    <m/>
    <m/>
    <m/>
    <m/>
    <m/>
    <s v="lbw"/>
    <s v="JD Unadkat"/>
    <m/>
    <m/>
  </r>
  <r>
    <n v="1"/>
    <n v="17.600000000000001"/>
    <s v="Sunrisers Hyderabad"/>
    <s v="B Kumar"/>
    <s v="PJ Cummins"/>
    <s v="SP Narine"/>
    <n v="0"/>
    <n v="0"/>
    <m/>
    <m/>
    <m/>
    <m/>
    <m/>
    <m/>
    <m/>
    <m/>
    <m/>
  </r>
  <r>
    <n v="1"/>
    <n v="18.100000000000001"/>
    <s v="Sunrisers Hyderabad"/>
    <s v="PJ Cummins"/>
    <s v="B Kumar"/>
    <s v="AD Russell"/>
    <n v="0"/>
    <n v="0"/>
    <m/>
    <m/>
    <m/>
    <m/>
    <m/>
    <m/>
    <m/>
    <m/>
    <m/>
  </r>
  <r>
    <n v="1"/>
    <n v="18.2"/>
    <s v="Sunrisers Hyderabad"/>
    <s v="PJ Cummins"/>
    <s v="B Kumar"/>
    <s v="AD Russell"/>
    <n v="0"/>
    <n v="0"/>
    <m/>
    <m/>
    <m/>
    <m/>
    <m/>
    <m/>
    <m/>
    <m/>
    <m/>
  </r>
  <r>
    <n v="1"/>
    <n v="18.3"/>
    <s v="Sunrisers Hyderabad"/>
    <s v="PJ Cummins"/>
    <s v="B Kumar"/>
    <s v="AD Russell"/>
    <n v="0"/>
    <n v="0"/>
    <m/>
    <m/>
    <m/>
    <m/>
    <m/>
    <s v="caught"/>
    <s v="PJ Cummins"/>
    <m/>
    <m/>
  </r>
  <r>
    <n v="2"/>
    <n v="0.1"/>
    <s v="Kolkata Knight Riders"/>
    <s v="Rahmanullah Gurbaz"/>
    <s v="SP Narine"/>
    <s v="B Kumar"/>
    <n v="0"/>
    <n v="0"/>
    <m/>
    <m/>
    <m/>
    <m/>
    <m/>
    <m/>
    <m/>
    <m/>
    <m/>
  </r>
  <r>
    <n v="2"/>
    <n v="0.2"/>
    <s v="Kolkata Knight Riders"/>
    <s v="Rahmanullah Gurbaz"/>
    <s v="SP Narine"/>
    <s v="B Kumar"/>
    <n v="4"/>
    <n v="0"/>
    <m/>
    <m/>
    <m/>
    <m/>
    <m/>
    <m/>
    <m/>
    <m/>
    <m/>
  </r>
  <r>
    <n v="2"/>
    <n v="0.3"/>
    <s v="Kolkata Knight Riders"/>
    <s v="Rahmanullah Gurbaz"/>
    <s v="SP Narine"/>
    <s v="B Kumar"/>
    <n v="0"/>
    <n v="0"/>
    <m/>
    <m/>
    <m/>
    <m/>
    <m/>
    <m/>
    <m/>
    <m/>
    <m/>
  </r>
  <r>
    <n v="2"/>
    <n v="0.4"/>
    <s v="Kolkata Knight Riders"/>
    <s v="Rahmanullah Gurbaz"/>
    <s v="SP Narine"/>
    <s v="B Kumar"/>
    <n v="0"/>
    <n v="1"/>
    <n v="1"/>
    <m/>
    <m/>
    <m/>
    <m/>
    <m/>
    <m/>
    <m/>
    <m/>
  </r>
  <r>
    <n v="2"/>
    <n v="0.5"/>
    <s v="Kolkata Knight Riders"/>
    <s v="Rahmanullah Gurbaz"/>
    <s v="SP Narine"/>
    <s v="B Kumar"/>
    <n v="0"/>
    <n v="0"/>
    <m/>
    <m/>
    <m/>
    <m/>
    <m/>
    <m/>
    <m/>
    <m/>
    <m/>
  </r>
  <r>
    <n v="2"/>
    <n v="0.6"/>
    <s v="Kolkata Knight Riders"/>
    <s v="Rahmanullah Gurbaz"/>
    <s v="SP Narine"/>
    <s v="B Kumar"/>
    <n v="0"/>
    <n v="0"/>
    <m/>
    <m/>
    <m/>
    <m/>
    <m/>
    <m/>
    <m/>
    <m/>
    <m/>
  </r>
  <r>
    <n v="2"/>
    <n v="0.7"/>
    <s v="Kolkata Knight Riders"/>
    <s v="Rahmanullah Gurbaz"/>
    <s v="SP Narine"/>
    <s v="B Kumar"/>
    <n v="0"/>
    <n v="0"/>
    <m/>
    <m/>
    <m/>
    <m/>
    <m/>
    <m/>
    <m/>
    <m/>
    <m/>
  </r>
  <r>
    <n v="2"/>
    <n v="1.1000000000000001"/>
    <s v="Kolkata Knight Riders"/>
    <s v="SP Narine"/>
    <s v="Rahmanullah Gurbaz"/>
    <s v="PJ Cummins"/>
    <n v="6"/>
    <n v="0"/>
    <m/>
    <m/>
    <m/>
    <m/>
    <m/>
    <m/>
    <m/>
    <m/>
    <m/>
  </r>
  <r>
    <n v="2"/>
    <n v="1.2"/>
    <s v="Kolkata Knight Riders"/>
    <s v="SP Narine"/>
    <s v="Rahmanullah Gurbaz"/>
    <s v="PJ Cummins"/>
    <n v="0"/>
    <n v="0"/>
    <m/>
    <m/>
    <m/>
    <m/>
    <m/>
    <s v="caught"/>
    <s v="SP Narine"/>
    <m/>
    <m/>
  </r>
  <r>
    <n v="2"/>
    <n v="1.3"/>
    <s v="Kolkata Knight Riders"/>
    <s v="VR Iyer"/>
    <s v="Rahmanullah Gurbaz"/>
    <s v="PJ Cummins"/>
    <n v="0"/>
    <n v="2"/>
    <n v="2"/>
    <m/>
    <m/>
    <m/>
    <m/>
    <m/>
    <m/>
    <m/>
    <m/>
  </r>
  <r>
    <n v="2"/>
    <n v="1.4"/>
    <s v="Kolkata Knight Riders"/>
    <s v="Rahmanullah Gurbaz"/>
    <s v="VR Iyer"/>
    <s v="PJ Cummins"/>
    <n v="0"/>
    <n v="0"/>
    <m/>
    <m/>
    <m/>
    <m/>
    <m/>
    <m/>
    <m/>
    <m/>
    <m/>
  </r>
  <r>
    <n v="2"/>
    <n v="1.5"/>
    <s v="Kolkata Knight Riders"/>
    <s v="Rahmanullah Gurbaz"/>
    <s v="VR Iyer"/>
    <s v="PJ Cummins"/>
    <n v="0"/>
    <n v="0"/>
    <m/>
    <m/>
    <m/>
    <m/>
    <m/>
    <m/>
    <m/>
    <m/>
    <m/>
  </r>
  <r>
    <n v="2"/>
    <n v="1.6"/>
    <s v="Kolkata Knight Riders"/>
    <s v="Rahmanullah Gurbaz"/>
    <s v="VR Iyer"/>
    <s v="PJ Cummins"/>
    <n v="4"/>
    <n v="0"/>
    <m/>
    <m/>
    <m/>
    <m/>
    <m/>
    <m/>
    <m/>
    <m/>
    <m/>
  </r>
  <r>
    <n v="2"/>
    <n v="1.7"/>
    <s v="Kolkata Knight Riders"/>
    <s v="Rahmanullah Gurbaz"/>
    <s v="VR Iyer"/>
    <s v="PJ Cummins"/>
    <n v="0"/>
    <n v="0"/>
    <m/>
    <m/>
    <m/>
    <m/>
    <m/>
    <m/>
    <m/>
    <m/>
    <m/>
  </r>
  <r>
    <n v="2"/>
    <n v="2.1"/>
    <s v="Kolkata Knight Riders"/>
    <s v="VR Iyer"/>
    <s v="Rahmanullah Gurbaz"/>
    <s v="B Kumar"/>
    <n v="4"/>
    <n v="0"/>
    <m/>
    <m/>
    <m/>
    <m/>
    <m/>
    <m/>
    <m/>
    <m/>
    <m/>
  </r>
  <r>
    <n v="2"/>
    <n v="2.2000000000000002"/>
    <s v="Kolkata Knight Riders"/>
    <s v="VR Iyer"/>
    <s v="Rahmanullah Gurbaz"/>
    <s v="B Kumar"/>
    <n v="6"/>
    <n v="0"/>
    <m/>
    <m/>
    <m/>
    <m/>
    <m/>
    <m/>
    <m/>
    <m/>
    <m/>
  </r>
  <r>
    <n v="2"/>
    <n v="2.2999999999999998"/>
    <s v="Kolkata Knight Riders"/>
    <s v="VR Iyer"/>
    <s v="Rahmanullah Gurbaz"/>
    <s v="B Kumar"/>
    <n v="6"/>
    <n v="0"/>
    <m/>
    <m/>
    <m/>
    <m/>
    <m/>
    <m/>
    <m/>
    <m/>
    <m/>
  </r>
  <r>
    <n v="2"/>
    <n v="2.4"/>
    <s v="Kolkata Knight Riders"/>
    <s v="VR Iyer"/>
    <s v="Rahmanullah Gurbaz"/>
    <s v="B Kumar"/>
    <n v="1"/>
    <n v="0"/>
    <m/>
    <m/>
    <m/>
    <m/>
    <m/>
    <m/>
    <m/>
    <m/>
    <m/>
  </r>
  <r>
    <n v="2"/>
    <n v="2.5"/>
    <s v="Kolkata Knight Riders"/>
    <s v="Rahmanullah Gurbaz"/>
    <s v="VR Iyer"/>
    <s v="B Kumar"/>
    <n v="1"/>
    <n v="0"/>
    <m/>
    <m/>
    <m/>
    <m/>
    <m/>
    <m/>
    <m/>
    <m/>
    <m/>
  </r>
  <r>
    <n v="2"/>
    <n v="2.6"/>
    <s v="Kolkata Knight Riders"/>
    <s v="VR Iyer"/>
    <s v="Rahmanullah Gurbaz"/>
    <s v="B Kumar"/>
    <n v="2"/>
    <n v="0"/>
    <m/>
    <m/>
    <m/>
    <m/>
    <m/>
    <m/>
    <m/>
    <m/>
    <m/>
  </r>
  <r>
    <n v="2"/>
    <n v="3.1"/>
    <s v="Kolkata Knight Riders"/>
    <s v="Rahmanullah Gurbaz"/>
    <s v="VR Iyer"/>
    <s v="T Natarajan"/>
    <n v="0"/>
    <n v="1"/>
    <n v="1"/>
    <m/>
    <m/>
    <m/>
    <m/>
    <m/>
    <m/>
    <m/>
    <m/>
  </r>
  <r>
    <n v="2"/>
    <n v="3.2"/>
    <s v="Kolkata Knight Riders"/>
    <s v="Rahmanullah Gurbaz"/>
    <s v="VR Iyer"/>
    <s v="T Natarajan"/>
    <n v="4"/>
    <n v="0"/>
    <m/>
    <m/>
    <m/>
    <m/>
    <m/>
    <m/>
    <m/>
    <m/>
    <m/>
  </r>
  <r>
    <n v="2"/>
    <n v="3.3"/>
    <s v="Kolkata Knight Riders"/>
    <s v="Rahmanullah Gurbaz"/>
    <s v="VR Iyer"/>
    <s v="T Natarajan"/>
    <n v="0"/>
    <n v="0"/>
    <m/>
    <m/>
    <m/>
    <m/>
    <m/>
    <m/>
    <m/>
    <m/>
    <m/>
  </r>
  <r>
    <n v="2"/>
    <n v="3.4"/>
    <s v="Kolkata Knight Riders"/>
    <s v="Rahmanullah Gurbaz"/>
    <s v="VR Iyer"/>
    <s v="T Natarajan"/>
    <n v="0"/>
    <n v="1"/>
    <n v="1"/>
    <m/>
    <m/>
    <m/>
    <m/>
    <m/>
    <m/>
    <m/>
    <m/>
  </r>
  <r>
    <n v="2"/>
    <n v="3.5"/>
    <s v="Kolkata Knight Riders"/>
    <s v="Rahmanullah Gurbaz"/>
    <s v="VR Iyer"/>
    <s v="T Natarajan"/>
    <n v="0"/>
    <n v="0"/>
    <m/>
    <m/>
    <m/>
    <m/>
    <m/>
    <m/>
    <m/>
    <m/>
    <m/>
  </r>
  <r>
    <n v="2"/>
    <n v="3.6"/>
    <s v="Kolkata Knight Riders"/>
    <s v="Rahmanullah Gurbaz"/>
    <s v="VR Iyer"/>
    <s v="T Natarajan"/>
    <n v="1"/>
    <n v="0"/>
    <m/>
    <m/>
    <m/>
    <m/>
    <m/>
    <m/>
    <m/>
    <m/>
    <m/>
  </r>
  <r>
    <n v="2"/>
    <n v="3.7"/>
    <s v="Kolkata Knight Riders"/>
    <s v="VR Iyer"/>
    <s v="Rahmanullah Gurbaz"/>
    <s v="T Natarajan"/>
    <n v="1"/>
    <n v="0"/>
    <m/>
    <m/>
    <m/>
    <m/>
    <m/>
    <m/>
    <m/>
    <m/>
    <m/>
  </r>
  <r>
    <n v="2"/>
    <n v="3.8"/>
    <s v="Kolkata Knight Riders"/>
    <s v="Rahmanullah Gurbaz"/>
    <s v="VR Iyer"/>
    <s v="T Natarajan"/>
    <n v="1"/>
    <n v="0"/>
    <m/>
    <m/>
    <m/>
    <m/>
    <m/>
    <m/>
    <m/>
    <m/>
    <m/>
  </r>
  <r>
    <n v="2"/>
    <n v="4.0999999999999996"/>
    <s v="Kolkata Knight Riders"/>
    <s v="Rahmanullah Gurbaz"/>
    <s v="VR Iyer"/>
    <s v="PJ Cummins"/>
    <n v="4"/>
    <n v="0"/>
    <m/>
    <m/>
    <m/>
    <m/>
    <m/>
    <m/>
    <m/>
    <m/>
    <m/>
  </r>
  <r>
    <n v="2"/>
    <n v="4.2"/>
    <s v="Kolkata Knight Riders"/>
    <s v="Rahmanullah Gurbaz"/>
    <s v="VR Iyer"/>
    <s v="PJ Cummins"/>
    <n v="1"/>
    <n v="0"/>
    <m/>
    <m/>
    <m/>
    <m/>
    <m/>
    <m/>
    <m/>
    <m/>
    <m/>
  </r>
  <r>
    <n v="2"/>
    <n v="4.3"/>
    <s v="Kolkata Knight Riders"/>
    <s v="VR Iyer"/>
    <s v="Rahmanullah Gurbaz"/>
    <s v="PJ Cummins"/>
    <n v="1"/>
    <n v="0"/>
    <m/>
    <m/>
    <m/>
    <m/>
    <m/>
    <m/>
    <m/>
    <m/>
    <m/>
  </r>
  <r>
    <n v="2"/>
    <n v="4.4000000000000004"/>
    <s v="Kolkata Knight Riders"/>
    <s v="Rahmanullah Gurbaz"/>
    <s v="VR Iyer"/>
    <s v="PJ Cummins"/>
    <n v="0"/>
    <n v="0"/>
    <m/>
    <m/>
    <m/>
    <m/>
    <m/>
    <m/>
    <m/>
    <m/>
    <m/>
  </r>
  <r>
    <n v="2"/>
    <n v="4.5"/>
    <s v="Kolkata Knight Riders"/>
    <s v="Rahmanullah Gurbaz"/>
    <s v="VR Iyer"/>
    <s v="PJ Cummins"/>
    <n v="0"/>
    <n v="0"/>
    <m/>
    <m/>
    <m/>
    <m/>
    <m/>
    <m/>
    <m/>
    <m/>
    <m/>
  </r>
  <r>
    <n v="2"/>
    <n v="4.5999999999999996"/>
    <s v="Kolkata Knight Riders"/>
    <s v="Rahmanullah Gurbaz"/>
    <s v="VR Iyer"/>
    <s v="PJ Cummins"/>
    <n v="0"/>
    <n v="0"/>
    <m/>
    <m/>
    <m/>
    <m/>
    <m/>
    <m/>
    <m/>
    <m/>
    <m/>
  </r>
  <r>
    <n v="2"/>
    <n v="5.0999999999999996"/>
    <s v="Kolkata Knight Riders"/>
    <s v="VR Iyer"/>
    <s v="Rahmanullah Gurbaz"/>
    <s v="T Natarajan"/>
    <n v="4"/>
    <n v="0"/>
    <m/>
    <m/>
    <m/>
    <m/>
    <m/>
    <m/>
    <m/>
    <m/>
    <m/>
  </r>
  <r>
    <n v="2"/>
    <n v="5.2"/>
    <s v="Kolkata Knight Riders"/>
    <s v="VR Iyer"/>
    <s v="Rahmanullah Gurbaz"/>
    <s v="T Natarajan"/>
    <n v="4"/>
    <n v="0"/>
    <m/>
    <m/>
    <m/>
    <m/>
    <m/>
    <m/>
    <m/>
    <m/>
    <m/>
  </r>
  <r>
    <n v="2"/>
    <n v="5.3"/>
    <s v="Kolkata Knight Riders"/>
    <s v="VR Iyer"/>
    <s v="Rahmanullah Gurbaz"/>
    <s v="T Natarajan"/>
    <n v="6"/>
    <n v="0"/>
    <m/>
    <m/>
    <m/>
    <m/>
    <m/>
    <m/>
    <m/>
    <m/>
    <m/>
  </r>
  <r>
    <n v="2"/>
    <n v="5.4"/>
    <s v="Kolkata Knight Riders"/>
    <s v="VR Iyer"/>
    <s v="Rahmanullah Gurbaz"/>
    <s v="T Natarajan"/>
    <n v="4"/>
    <n v="0"/>
    <m/>
    <m/>
    <m/>
    <m/>
    <m/>
    <m/>
    <m/>
    <m/>
    <m/>
  </r>
  <r>
    <n v="2"/>
    <n v="5.5"/>
    <s v="Kolkata Knight Riders"/>
    <s v="VR Iyer"/>
    <s v="Rahmanullah Gurbaz"/>
    <s v="T Natarajan"/>
    <n v="1"/>
    <n v="0"/>
    <m/>
    <m/>
    <m/>
    <m/>
    <m/>
    <m/>
    <m/>
    <m/>
    <m/>
  </r>
  <r>
    <n v="2"/>
    <n v="5.6"/>
    <s v="Kolkata Knight Riders"/>
    <s v="Rahmanullah Gurbaz"/>
    <s v="VR Iyer"/>
    <s v="T Natarajan"/>
    <n v="1"/>
    <n v="0"/>
    <m/>
    <m/>
    <m/>
    <m/>
    <m/>
    <m/>
    <m/>
    <m/>
    <m/>
  </r>
  <r>
    <n v="2"/>
    <n v="6.1"/>
    <s v="Kolkata Knight Riders"/>
    <s v="Rahmanullah Gurbaz"/>
    <s v="VR Iyer"/>
    <s v="Shahbaz Ahmed"/>
    <n v="0"/>
    <n v="0"/>
    <m/>
    <m/>
    <m/>
    <m/>
    <m/>
    <m/>
    <m/>
    <m/>
    <m/>
  </r>
  <r>
    <n v="2"/>
    <n v="6.2"/>
    <s v="Kolkata Knight Riders"/>
    <s v="Rahmanullah Gurbaz"/>
    <s v="VR Iyer"/>
    <s v="Shahbaz Ahmed"/>
    <n v="0"/>
    <n v="4"/>
    <m/>
    <m/>
    <n v="4"/>
    <m/>
    <m/>
    <m/>
    <m/>
    <m/>
    <m/>
  </r>
  <r>
    <n v="2"/>
    <n v="6.3"/>
    <s v="Kolkata Knight Riders"/>
    <s v="Rahmanullah Gurbaz"/>
    <s v="VR Iyer"/>
    <s v="Shahbaz Ahmed"/>
    <n v="6"/>
    <n v="0"/>
    <m/>
    <m/>
    <m/>
    <m/>
    <m/>
    <m/>
    <m/>
    <m/>
    <m/>
  </r>
  <r>
    <n v="2"/>
    <n v="6.4"/>
    <s v="Kolkata Knight Riders"/>
    <s v="Rahmanullah Gurbaz"/>
    <s v="VR Iyer"/>
    <s v="Shahbaz Ahmed"/>
    <n v="1"/>
    <n v="0"/>
    <m/>
    <m/>
    <m/>
    <m/>
    <m/>
    <m/>
    <m/>
    <m/>
    <m/>
  </r>
  <r>
    <n v="2"/>
    <n v="6.5"/>
    <s v="Kolkata Knight Riders"/>
    <s v="VR Iyer"/>
    <s v="Rahmanullah Gurbaz"/>
    <s v="Shahbaz Ahmed"/>
    <n v="0"/>
    <n v="1"/>
    <m/>
    <m/>
    <m/>
    <n v="1"/>
    <m/>
    <m/>
    <m/>
    <m/>
    <m/>
  </r>
  <r>
    <n v="2"/>
    <n v="6.6"/>
    <s v="Kolkata Knight Riders"/>
    <s v="Rahmanullah Gurbaz"/>
    <s v="VR Iyer"/>
    <s v="Shahbaz Ahmed"/>
    <n v="0"/>
    <n v="0"/>
    <m/>
    <m/>
    <m/>
    <m/>
    <m/>
    <m/>
    <m/>
    <m/>
    <m/>
  </r>
  <r>
    <n v="2"/>
    <n v="7.1"/>
    <s v="Kolkata Knight Riders"/>
    <s v="VR Iyer"/>
    <s v="Rahmanullah Gurbaz"/>
    <s v="JD Unadkat"/>
    <n v="1"/>
    <n v="0"/>
    <m/>
    <m/>
    <m/>
    <m/>
    <m/>
    <m/>
    <m/>
    <m/>
    <m/>
  </r>
  <r>
    <n v="2"/>
    <n v="7.2"/>
    <s v="Kolkata Knight Riders"/>
    <s v="Rahmanullah Gurbaz"/>
    <s v="VR Iyer"/>
    <s v="JD Unadkat"/>
    <n v="1"/>
    <n v="0"/>
    <m/>
    <m/>
    <m/>
    <m/>
    <m/>
    <m/>
    <m/>
    <m/>
    <m/>
  </r>
  <r>
    <n v="2"/>
    <n v="7.3"/>
    <s v="Kolkata Knight Riders"/>
    <s v="VR Iyer"/>
    <s v="Rahmanullah Gurbaz"/>
    <s v="JD Unadkat"/>
    <n v="0"/>
    <n v="0"/>
    <m/>
    <m/>
    <m/>
    <m/>
    <m/>
    <m/>
    <m/>
    <m/>
    <m/>
  </r>
  <r>
    <n v="2"/>
    <n v="7.4"/>
    <s v="Kolkata Knight Riders"/>
    <s v="VR Iyer"/>
    <s v="Rahmanullah Gurbaz"/>
    <s v="JD Unadkat"/>
    <n v="2"/>
    <n v="0"/>
    <m/>
    <m/>
    <m/>
    <m/>
    <m/>
    <m/>
    <m/>
    <m/>
    <m/>
  </r>
  <r>
    <n v="2"/>
    <n v="7.5"/>
    <s v="Kolkata Knight Riders"/>
    <s v="VR Iyer"/>
    <s v="Rahmanullah Gurbaz"/>
    <s v="JD Unadkat"/>
    <n v="1"/>
    <n v="0"/>
    <m/>
    <m/>
    <m/>
    <m/>
    <m/>
    <m/>
    <m/>
    <m/>
    <m/>
  </r>
  <r>
    <n v="2"/>
    <n v="7.6"/>
    <s v="Kolkata Knight Riders"/>
    <s v="Rahmanullah Gurbaz"/>
    <s v="VR Iyer"/>
    <s v="JD Unadkat"/>
    <n v="4"/>
    <n v="0"/>
    <m/>
    <m/>
    <m/>
    <m/>
    <m/>
    <m/>
    <m/>
    <m/>
    <m/>
  </r>
  <r>
    <n v="2"/>
    <n v="8.1"/>
    <s v="Kolkata Knight Riders"/>
    <s v="VR Iyer"/>
    <s v="Rahmanullah Gurbaz"/>
    <s v="Shahbaz Ahmed"/>
    <n v="2"/>
    <n v="0"/>
    <m/>
    <m/>
    <m/>
    <m/>
    <m/>
    <m/>
    <m/>
    <m/>
    <m/>
  </r>
  <r>
    <n v="2"/>
    <n v="8.1999999999999993"/>
    <s v="Kolkata Knight Riders"/>
    <s v="VR Iyer"/>
    <s v="Rahmanullah Gurbaz"/>
    <s v="Shahbaz Ahmed"/>
    <n v="0"/>
    <n v="1"/>
    <m/>
    <m/>
    <m/>
    <n v="1"/>
    <m/>
    <m/>
    <m/>
    <m/>
    <m/>
  </r>
  <r>
    <n v="2"/>
    <n v="8.3000000000000007"/>
    <s v="Kolkata Knight Riders"/>
    <s v="Rahmanullah Gurbaz"/>
    <s v="VR Iyer"/>
    <s v="Shahbaz Ahmed"/>
    <n v="0"/>
    <n v="0"/>
    <m/>
    <m/>
    <m/>
    <m/>
    <m/>
    <m/>
    <m/>
    <m/>
    <m/>
  </r>
  <r>
    <n v="2"/>
    <n v="8.4"/>
    <s v="Kolkata Knight Riders"/>
    <s v="Rahmanullah Gurbaz"/>
    <s v="VR Iyer"/>
    <s v="Shahbaz Ahmed"/>
    <n v="6"/>
    <n v="0"/>
    <m/>
    <m/>
    <m/>
    <m/>
    <m/>
    <m/>
    <m/>
    <m/>
    <m/>
  </r>
  <r>
    <n v="2"/>
    <n v="8.5"/>
    <s v="Kolkata Knight Riders"/>
    <s v="Rahmanullah Gurbaz"/>
    <s v="VR Iyer"/>
    <s v="Shahbaz Ahmed"/>
    <n v="0"/>
    <n v="0"/>
    <m/>
    <m/>
    <m/>
    <m/>
    <m/>
    <s v="lbw"/>
    <s v="Rahmanullah Gurbaz"/>
    <m/>
    <m/>
  </r>
  <r>
    <n v="2"/>
    <n v="8.6"/>
    <s v="Kolkata Knight Riders"/>
    <s v="SS Iyer"/>
    <s v="VR Iyer"/>
    <s v="Shahbaz Ahmed"/>
    <n v="4"/>
    <n v="0"/>
    <m/>
    <m/>
    <m/>
    <m/>
    <m/>
    <m/>
    <m/>
    <m/>
    <m/>
  </r>
  <r>
    <n v="2"/>
    <n v="9.1"/>
    <s v="Kolkata Knight Riders"/>
    <s v="VR Iyer"/>
    <s v="SS Iyer"/>
    <s v="AK Markram"/>
    <n v="2"/>
    <n v="0"/>
    <m/>
    <m/>
    <m/>
    <m/>
    <m/>
    <m/>
    <m/>
    <m/>
    <m/>
  </r>
  <r>
    <n v="2"/>
    <n v="9.1999999999999993"/>
    <s v="Kolkata Knight Riders"/>
    <s v="VR Iyer"/>
    <s v="SS Iyer"/>
    <s v="AK Markram"/>
    <n v="0"/>
    <n v="0"/>
    <m/>
    <m/>
    <m/>
    <m/>
    <m/>
    <m/>
    <m/>
    <m/>
    <m/>
  </r>
  <r>
    <n v="2"/>
    <n v="9.3000000000000007"/>
    <s v="Kolkata Knight Riders"/>
    <s v="VR Iyer"/>
    <s v="SS Iyer"/>
    <s v="AK Markram"/>
    <n v="0"/>
    <n v="0"/>
    <m/>
    <m/>
    <m/>
    <m/>
    <m/>
    <m/>
    <m/>
    <m/>
    <m/>
  </r>
  <r>
    <n v="2"/>
    <n v="9.4"/>
    <s v="Kolkata Knight Riders"/>
    <s v="VR Iyer"/>
    <s v="SS Iyer"/>
    <s v="AK Markram"/>
    <n v="1"/>
    <n v="0"/>
    <m/>
    <m/>
    <m/>
    <m/>
    <m/>
    <m/>
    <m/>
    <m/>
    <m/>
  </r>
  <r>
    <n v="2"/>
    <n v="9.5"/>
    <s v="Kolkata Knight Riders"/>
    <s v="SS Iyer"/>
    <s v="VR Iyer"/>
    <s v="AK Markram"/>
    <n v="1"/>
    <n v="0"/>
    <m/>
    <m/>
    <m/>
    <m/>
    <m/>
    <m/>
    <m/>
    <m/>
    <m/>
  </r>
  <r>
    <n v="2"/>
    <n v="9.6"/>
    <s v="Kolkata Knight Riders"/>
    <s v="VR Iyer"/>
    <s v="SS Iyer"/>
    <s v="AK Markram"/>
    <n v="1"/>
    <n v="0"/>
    <m/>
    <m/>
    <m/>
    <m/>
    <m/>
    <m/>
    <m/>
    <m/>
    <m/>
  </r>
  <r>
    <n v="2"/>
    <n v="10.1"/>
    <s v="Kolkata Knight Riders"/>
    <s v="VR Iyer"/>
    <s v="SS Iyer"/>
    <s v="Shahbaz Ahmed"/>
    <n v="1"/>
    <n v="0"/>
    <m/>
    <m/>
    <m/>
    <m/>
    <m/>
    <m/>
    <m/>
    <m/>
    <m/>
  </r>
  <r>
    <n v="2"/>
    <n v="10.199999999999999"/>
    <s v="Kolkata Knight Riders"/>
    <s v="SS Iyer"/>
    <s v="VR Iyer"/>
    <s v="Shahbaz Ahmed"/>
    <n v="1"/>
    <n v="0"/>
    <m/>
    <m/>
    <m/>
    <m/>
    <m/>
    <m/>
    <m/>
    <m/>
    <m/>
  </r>
  <r>
    <n v="2"/>
    <n v="10.3"/>
    <s v="Kolkata Knight Riders"/>
    <s v="VR Iyer"/>
    <s v="SS Iyer"/>
    <s v="Shahbaz Ahmed"/>
    <n v="1"/>
    <n v="0"/>
    <m/>
    <m/>
    <m/>
    <m/>
    <m/>
    <m/>
    <m/>
    <m/>
    <m/>
  </r>
  <r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9" firstHeaderRow="0" firstDataRow="1" firstDataCol="1" rowPageCount="1" colPageCount="1"/>
  <pivotFields count="17">
    <pivotField showAll="0"/>
    <pivotField showAll="0"/>
    <pivotField showAll="0"/>
    <pivotField axis="axisRow" showAll="0">
      <items count="16">
        <item x="7"/>
        <item x="0"/>
        <item x="3"/>
        <item x="10"/>
        <item x="5"/>
        <item x="9"/>
        <item x="4"/>
        <item x="8"/>
        <item x="1"/>
        <item x="11"/>
        <item x="6"/>
        <item x="12"/>
        <item x="14"/>
        <item x="2"/>
        <item x="13"/>
        <item t="default"/>
      </items>
    </pivotField>
    <pivotField showAll="0"/>
    <pivotField showAll="0"/>
    <pivotField dataField="1" showAll="0"/>
    <pivotField showAll="0"/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Sum of runs_off_bat" fld="6" baseField="0" baseItem="0"/>
    <dataField name="Count of runs_off_bat2" fld="6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6" firstHeaderRow="0" firstDataRow="1" firstDataCol="1"/>
  <pivotFields count="17">
    <pivotField showAll="0"/>
    <pivotField showAll="0"/>
    <pivotField showAll="0"/>
    <pivotField showAll="0"/>
    <pivotField showAll="0"/>
    <pivotField axis="axisRow" showAll="0">
      <items count="13">
        <item x="4"/>
        <item x="11"/>
        <item x="6"/>
        <item x="5"/>
        <item x="2"/>
        <item x="10"/>
        <item x="0"/>
        <item x="7"/>
        <item x="9"/>
        <item x="3"/>
        <item x="8"/>
        <item x="1"/>
        <item t="default"/>
      </items>
    </pivotField>
    <pivotField dataField="1" showAll="0"/>
    <pivotField dataField="1" showAll="0"/>
    <pivotField showAll="0"/>
    <pivotField showAll="0">
      <items count="2">
        <item x="0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/>
    <pivotField dataField="1" showAll="0"/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uns_off_bat" fld="6" baseField="0" baseItem="0"/>
    <dataField name="Count of runs_off_bat2" fld="6" subtotal="count" baseField="5" baseItem="0"/>
    <dataField name="Sum of extras" fld="7" baseField="0" baseItem="0"/>
    <dataField name="Count of player_dismissed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G9:P24" totalsRowShown="0" headerRowDxfId="28">
  <autoFilter ref="G9:P24" xr:uid="{00000000-0009-0000-0100-000001000000}"/>
  <sortState xmlns:xlrd2="http://schemas.microsoft.com/office/spreadsheetml/2017/richdata2" ref="G10:P24">
    <sortCondition descending="1" ref="P10:P24"/>
  </sortState>
  <tableColumns count="10">
    <tableColumn id="1" xr3:uid="{00000000-0010-0000-0000-000001000000}" name="Batter" dataDxfId="27" totalsRowDxfId="17"/>
    <tableColumn id="2" xr3:uid="{00000000-0010-0000-0000-000002000000}" name="Runs" dataDxfId="26" totalsRowDxfId="16"/>
    <tableColumn id="3" xr3:uid="{00000000-0010-0000-0000-000003000000}" name="Balls" dataDxfId="25" totalsRowDxfId="15"/>
    <tableColumn id="4" xr3:uid="{00000000-0010-0000-0000-000004000000}" name="Team" dataDxfId="24" totalsRowDxfId="14"/>
    <tableColumn id="5" xr3:uid="{00000000-0010-0000-0000-000005000000}" name="Team Runs" dataDxfId="23" totalsRowDxfId="13"/>
    <tableColumn id="6" xr3:uid="{00000000-0010-0000-0000-000006000000}" name="RunsRatio" dataDxfId="22" totalsRowDxfId="12">
      <calculatedColumnFormula>Table1[[#This Row],[Runs]]/Table1[[#This Row],[Team Runs]]</calculatedColumnFormula>
    </tableColumn>
    <tableColumn id="7" xr3:uid="{00000000-0010-0000-0000-000007000000}" name="StrikeRate" dataDxfId="21" totalsRowDxfId="11">
      <calculatedColumnFormula>100*(Table1[[#This Row],[Runs]]/Table1[[#This Row],[Balls]])</calculatedColumnFormula>
    </tableColumn>
    <tableColumn id="8" xr3:uid="{00000000-0010-0000-0000-000008000000}" name="Scaled_SR" dataDxfId="20" totalsRowDxfId="10">
      <calculatedColumnFormula>(Table1[[#This Row],[StrikeRate]]-MIN(Table1[StrikeRate]))/MAX(Table1[StrikeRate])-MIN(Table1[StrikeRate])</calculatedColumnFormula>
    </tableColumn>
    <tableColumn id="9" xr3:uid="{00000000-0010-0000-0000-000009000000}" name="Scaled_Runs" dataDxfId="19" totalsRowDxfId="9">
      <calculatedColumnFormula>(Table1[[#This Row],[Runs]]-MIN(Table1[Runs]))/MAX(Table1[Runs])-MIN(Table1[Runs])</calculatedColumnFormula>
    </tableColumn>
    <tableColumn id="10" xr3:uid="{00000000-0010-0000-0000-00000A000000}" name="Bat_Rating" dataDxfId="18" totalsRowDxfId="8">
      <calculatedColumnFormula>(0.33*Table1[[#This Row],[RunsRatio]]+0.33*Table1[[#This Row],[Scaled_SR]]+0.33*Table1[[#This Row],[Scaled_Runs]])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G3:T15" totalsRowShown="0" headerRowDxfId="54" headerRowBorderDxfId="53" tableBorderDxfId="52" totalsRowBorderDxfId="51">
  <autoFilter ref="G3:T15" xr:uid="{00000000-0009-0000-0100-000002000000}"/>
  <sortState xmlns:xlrd2="http://schemas.microsoft.com/office/spreadsheetml/2017/richdata2" ref="G4:T15">
    <sortCondition descending="1" ref="T4:T15"/>
  </sortState>
  <tableColumns count="14">
    <tableColumn id="1" xr3:uid="{00000000-0010-0000-0100-000001000000}" name="Bowler" dataDxfId="50"/>
    <tableColumn id="14" xr3:uid="{00000000-0010-0000-0100-00000E000000}" name="TeamName" dataDxfId="49"/>
    <tableColumn id="13" xr3:uid="{00000000-0010-0000-0100-00000D000000}" name="TeamWkts" dataDxfId="48"/>
    <tableColumn id="2" xr3:uid="{00000000-0010-0000-0100-000002000000}" name="Bat_runs" dataDxfId="47"/>
    <tableColumn id="3" xr3:uid="{00000000-0010-0000-0100-000003000000}" name="Balls_extras" dataDxfId="46"/>
    <tableColumn id="4" xr3:uid="{00000000-0010-0000-0100-000004000000}" name="Extras" dataDxfId="45"/>
    <tableColumn id="5" xr3:uid="{00000000-0010-0000-0100-000005000000}" name="Wickets" dataDxfId="44"/>
    <tableColumn id="6" xr3:uid="{00000000-0010-0000-0100-000006000000}" name="Runs" dataDxfId="43">
      <calculatedColumnFormula>(Table2[[#This Row],[Extras]]+Table2[[#This Row],[Bat_runs]])</calculatedColumnFormula>
    </tableColumn>
    <tableColumn id="7" xr3:uid="{00000000-0010-0000-0100-000007000000}" name="Balls" dataDxfId="42">
      <calculatedColumnFormula>INT(Table2[[#This Row],[Balls_extras]]/6)*6</calculatedColumnFormula>
    </tableColumn>
    <tableColumn id="8" xr3:uid="{00000000-0010-0000-0100-000008000000}" name="Eco" dataDxfId="41">
      <calculatedColumnFormula>Table2[[#This Row],[Runs]]/Table2[[#This Row],[Balls]]*6</calculatedColumnFormula>
    </tableColumn>
    <tableColumn id="9" xr3:uid="{00000000-0010-0000-0100-000009000000}" name="WkRatio" dataDxfId="40">
      <calculatedColumnFormula>Table2[[#This Row],[Wickets]]/10</calculatedColumnFormula>
    </tableColumn>
    <tableColumn id="11" xr3:uid="{70D9E2AB-4153-46CA-BF03-E4A7728C9690}" name="Scaled_Wk" dataDxfId="39">
      <calculatedColumnFormula>(Table2[[#This Row],[Wickets]]-MIN(Table2[Wickets]))/(MAX(Table2[Wickets])-MIN(Table2[Wickets]))</calculatedColumnFormula>
    </tableColumn>
    <tableColumn id="12" xr3:uid="{FEE8A6BE-790F-4F2A-96D4-1E1E209C3878}" name="Scaled_Eco" dataDxfId="38">
      <calculatedColumnFormula>IF(Table2[[#This Row],[Balls]]&gt;=12,(MAX(Table2[Eco])-Table2[[#This Row],[Eco]])/(MAX(Table2[Eco])-MIN(Table2[Eco])),0)</calculatedColumnFormula>
    </tableColumn>
    <tableColumn id="10" xr3:uid="{00000000-0010-0000-0100-00000A000000}" name="Bowl_Rating" dataDxfId="37">
      <calculatedColumnFormula>(0.33*Table2[[#This Row],[WkRatio]]+0.33*Table2[[#This Row],[Scaled_Wk]]+0.33*Table2[[#This Row],[Scaled_Eco]])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D50D3F-B561-4B1C-92E6-583690500883}" name="Table3" displayName="Table3" ref="E4:F16" totalsRowShown="0" headerRowDxfId="30" dataDxfId="34">
  <autoFilter ref="E4:F16" xr:uid="{C0D50D3F-B561-4B1C-92E6-583690500883}"/>
  <tableColumns count="2">
    <tableColumn id="1" xr3:uid="{33FC9191-9249-41E5-A8A4-16BB59144553}" name="Bowler" dataDxfId="36"/>
    <tableColumn id="2" xr3:uid="{6AF91168-5D32-4DC0-A20F-4930301BD2E3}" name="Bowl_Rating" dataDxfId="3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384A22-18DF-42D8-B230-F2D9F749151C}" name="Table4" displayName="Table4" ref="H4:I19" totalsRowShown="0" headerRowDxfId="29" dataDxfId="31">
  <autoFilter ref="H4:I19" xr:uid="{06384A22-18DF-42D8-B230-F2D9F749151C}"/>
  <tableColumns count="2">
    <tableColumn id="1" xr3:uid="{A931E8AE-5F12-42A0-B245-1D1DD512CECB}" name="Batter" dataDxfId="33"/>
    <tableColumn id="3" xr3:uid="{59FBB731-AE8C-431C-840A-582DF55358CD}" name="Bat_Rating" dataDxfId="3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851D53-439C-474B-9F82-E344B58E0E33}" name="Table5" displayName="Table5" ref="L5:O26" totalsRowShown="0" headerRowDxfId="4">
  <autoFilter ref="L5:O26" xr:uid="{2F851D53-439C-474B-9F82-E344B58E0E33}"/>
  <sortState xmlns:xlrd2="http://schemas.microsoft.com/office/spreadsheetml/2017/richdata2" ref="L6:O26">
    <sortCondition descending="1" ref="O6:O26"/>
  </sortState>
  <tableColumns count="4">
    <tableColumn id="1" xr3:uid="{C74180E1-99B7-4886-9F83-20626E5937C4}" name="Player"/>
    <tableColumn id="2" xr3:uid="{C0E05345-F7D0-4965-B960-29722E49E4DA}" name="Bat" dataDxfId="7">
      <calculatedColumnFormula>IFERROR(VLOOKUP(Table5[[#This Row],[Player]], Table4[],2,0),0)</calculatedColumnFormula>
    </tableColumn>
    <tableColumn id="3" xr3:uid="{2B19FCFB-F478-40E3-9BC6-5A6749DB064F}" name="Bowl" dataDxfId="6">
      <calculatedColumnFormula>IFERROR(VLOOKUP(Table5[[#This Row],[Player]],Table3[],2,0),0)</calculatedColumnFormula>
    </tableColumn>
    <tableColumn id="4" xr3:uid="{12D4AE53-9656-4ED0-8FAC-65F5072ECE40}" name="Total_Rating" dataDxfId="5">
      <calculatedColumnFormula>MAX(Table5[[#This Row],[Bat]],Table5[[#This Row],[Bowl]])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AE5162-AC00-4F8B-AF12-53350CED105F}" name="Table6" displayName="Table6" ref="E25:H30" totalsRowShown="0" dataDxfId="0">
  <autoFilter ref="E25:H30" xr:uid="{1AAE5162-AC00-4F8B-AF12-53350CED105F}"/>
  <tableColumns count="4">
    <tableColumn id="1" xr3:uid="{148EFEC9-FC22-4D41-BFE8-3172E5B4DB3A}" name="Player"/>
    <tableColumn id="2" xr3:uid="{AE1F343B-E2B8-40FD-B951-BE57F6DAECD7}" name="Bat" dataDxfId="3"/>
    <tableColumn id="3" xr3:uid="{33F731A2-34A8-4CB1-B3B4-D5AA39B745E9}" name="Bowl" dataDxfId="2"/>
    <tableColumn id="4" xr3:uid="{627A4DE6-D6C6-44F6-83C1-3758FC445753}" name="Total_Rating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5"/>
  <sheetViews>
    <sheetView zoomScaleNormal="100" workbookViewId="0">
      <selection activeCell="C20" sqref="A1:XFD1048576"/>
    </sheetView>
  </sheetViews>
  <sheetFormatPr defaultRowHeight="14.5" x14ac:dyDescent="0.35"/>
  <cols>
    <col min="1" max="1" width="34.90625" customWidth="1"/>
    <col min="2" max="2" width="38" customWidth="1"/>
    <col min="3" max="3" width="21.08984375" customWidth="1"/>
    <col min="4" max="4" width="25.90625" customWidth="1"/>
    <col min="5" max="5" width="21.90625" customWidth="1"/>
    <col min="6" max="6" width="17.81640625" customWidth="1"/>
    <col min="7" max="7" width="13.26953125" customWidth="1"/>
    <col min="14" max="14" width="10.90625" customWidth="1"/>
    <col min="15" max="15" width="17.81640625" customWidth="1"/>
    <col min="16" max="16" width="19.26953125" customWidth="1"/>
    <col min="17" max="17" width="21.1796875" customWidth="1"/>
  </cols>
  <sheetData>
    <row r="1" spans="1:17" x14ac:dyDescent="0.35">
      <c r="A1" t="s">
        <v>29</v>
      </c>
      <c r="B1" t="s">
        <v>23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35">
      <c r="A2">
        <v>1</v>
      </c>
      <c r="B2">
        <v>0.1</v>
      </c>
      <c r="C2" t="s">
        <v>0</v>
      </c>
      <c r="D2" t="s">
        <v>3</v>
      </c>
      <c r="E2" t="s">
        <v>4</v>
      </c>
      <c r="F2" t="s">
        <v>2</v>
      </c>
      <c r="G2">
        <v>0</v>
      </c>
      <c r="H2">
        <v>0</v>
      </c>
    </row>
    <row r="3" spans="1:17" x14ac:dyDescent="0.35">
      <c r="A3">
        <v>1</v>
      </c>
      <c r="B3">
        <v>0.2</v>
      </c>
      <c r="C3" t="s">
        <v>0</v>
      </c>
      <c r="D3" t="s">
        <v>3</v>
      </c>
      <c r="E3" t="s">
        <v>4</v>
      </c>
      <c r="F3" t="s">
        <v>2</v>
      </c>
      <c r="G3">
        <v>0</v>
      </c>
      <c r="H3">
        <v>0</v>
      </c>
    </row>
    <row r="4" spans="1:17" x14ac:dyDescent="0.35">
      <c r="A4">
        <v>1</v>
      </c>
      <c r="B4">
        <v>0.3</v>
      </c>
      <c r="C4" t="s">
        <v>0</v>
      </c>
      <c r="D4" t="s">
        <v>3</v>
      </c>
      <c r="E4" t="s">
        <v>4</v>
      </c>
      <c r="F4" t="s">
        <v>2</v>
      </c>
      <c r="G4">
        <v>0</v>
      </c>
      <c r="H4">
        <v>0</v>
      </c>
    </row>
    <row r="5" spans="1:17" x14ac:dyDescent="0.35">
      <c r="A5">
        <v>1</v>
      </c>
      <c r="B5">
        <v>0.4</v>
      </c>
      <c r="C5" t="s">
        <v>0</v>
      </c>
      <c r="D5" t="s">
        <v>3</v>
      </c>
      <c r="E5" t="s">
        <v>4</v>
      </c>
      <c r="F5" t="s">
        <v>2</v>
      </c>
      <c r="G5">
        <v>2</v>
      </c>
      <c r="H5">
        <v>0</v>
      </c>
    </row>
    <row r="6" spans="1:17" x14ac:dyDescent="0.35">
      <c r="A6">
        <v>1</v>
      </c>
      <c r="B6">
        <v>0.5</v>
      </c>
      <c r="C6" t="s">
        <v>0</v>
      </c>
      <c r="D6" t="s">
        <v>3</v>
      </c>
      <c r="E6" t="s">
        <v>4</v>
      </c>
      <c r="F6" t="s">
        <v>2</v>
      </c>
      <c r="G6">
        <v>0</v>
      </c>
      <c r="H6">
        <v>0</v>
      </c>
      <c r="N6" t="s">
        <v>24</v>
      </c>
      <c r="O6" t="s">
        <v>3</v>
      </c>
    </row>
    <row r="7" spans="1:17" x14ac:dyDescent="0.35">
      <c r="A7">
        <v>1</v>
      </c>
      <c r="B7">
        <v>0.6</v>
      </c>
      <c r="C7" t="s">
        <v>0</v>
      </c>
      <c r="D7" t="s">
        <v>5</v>
      </c>
      <c r="E7" t="s">
        <v>4</v>
      </c>
      <c r="F7" t="s">
        <v>2</v>
      </c>
      <c r="G7">
        <v>1</v>
      </c>
      <c r="H7">
        <v>0</v>
      </c>
    </row>
    <row r="8" spans="1:17" x14ac:dyDescent="0.35">
      <c r="A8">
        <v>1</v>
      </c>
      <c r="B8">
        <v>1.1000000000000001</v>
      </c>
      <c r="C8" t="s">
        <v>0</v>
      </c>
      <c r="D8" t="s">
        <v>5</v>
      </c>
      <c r="E8" t="s">
        <v>4</v>
      </c>
      <c r="F8" t="s">
        <v>20</v>
      </c>
      <c r="G8">
        <v>0</v>
      </c>
      <c r="H8">
        <v>0</v>
      </c>
    </row>
    <row r="9" spans="1:17" x14ac:dyDescent="0.35">
      <c r="A9">
        <v>1</v>
      </c>
      <c r="B9">
        <v>1.2</v>
      </c>
      <c r="C9" t="s">
        <v>0</v>
      </c>
      <c r="D9" t="s">
        <v>5</v>
      </c>
      <c r="E9" t="s">
        <v>4</v>
      </c>
      <c r="F9" t="s">
        <v>20</v>
      </c>
      <c r="G9">
        <v>0</v>
      </c>
      <c r="H9">
        <v>0</v>
      </c>
    </row>
    <row r="10" spans="1:17" x14ac:dyDescent="0.35">
      <c r="A10">
        <v>1</v>
      </c>
      <c r="B10">
        <v>1.3</v>
      </c>
      <c r="C10" t="s">
        <v>0</v>
      </c>
      <c r="D10" t="s">
        <v>5</v>
      </c>
      <c r="E10" t="s">
        <v>4</v>
      </c>
      <c r="F10" t="s">
        <v>20</v>
      </c>
      <c r="G10">
        <v>0</v>
      </c>
      <c r="H10">
        <v>0</v>
      </c>
    </row>
    <row r="11" spans="1:17" x14ac:dyDescent="0.35">
      <c r="A11">
        <v>1</v>
      </c>
      <c r="B11">
        <v>1.4</v>
      </c>
      <c r="C11" t="s">
        <v>0</v>
      </c>
      <c r="D11" t="s">
        <v>5</v>
      </c>
      <c r="E11" t="s">
        <v>4</v>
      </c>
      <c r="F11" t="s">
        <v>20</v>
      </c>
      <c r="G11">
        <v>0</v>
      </c>
      <c r="H11">
        <v>2</v>
      </c>
      <c r="L11">
        <v>2</v>
      </c>
    </row>
    <row r="12" spans="1:17" x14ac:dyDescent="0.35">
      <c r="A12">
        <v>1</v>
      </c>
      <c r="B12">
        <v>1.5</v>
      </c>
      <c r="C12" t="s">
        <v>0</v>
      </c>
      <c r="D12" t="s">
        <v>5</v>
      </c>
      <c r="E12" t="s">
        <v>4</v>
      </c>
      <c r="F12" t="s">
        <v>20</v>
      </c>
      <c r="G12">
        <v>1</v>
      </c>
      <c r="H12">
        <v>0</v>
      </c>
    </row>
    <row r="13" spans="1:17" x14ac:dyDescent="0.35">
      <c r="A13">
        <v>1</v>
      </c>
      <c r="B13">
        <v>1.6</v>
      </c>
      <c r="C13" t="s">
        <v>0</v>
      </c>
      <c r="D13" t="s">
        <v>4</v>
      </c>
      <c r="E13" t="s">
        <v>5</v>
      </c>
      <c r="F13" t="s">
        <v>20</v>
      </c>
      <c r="G13">
        <v>0</v>
      </c>
      <c r="H13">
        <v>0</v>
      </c>
      <c r="N13" t="s">
        <v>25</v>
      </c>
      <c r="O13" t="s">
        <v>4</v>
      </c>
    </row>
    <row r="14" spans="1:17" x14ac:dyDescent="0.35">
      <c r="A14">
        <v>1</v>
      </c>
      <c r="B14">
        <v>2.1</v>
      </c>
      <c r="C14" t="s">
        <v>0</v>
      </c>
      <c r="D14" t="s">
        <v>5</v>
      </c>
      <c r="E14" t="s">
        <v>6</v>
      </c>
      <c r="F14" t="s">
        <v>2</v>
      </c>
      <c r="G14">
        <v>4</v>
      </c>
      <c r="H14">
        <v>0</v>
      </c>
    </row>
    <row r="15" spans="1:17" x14ac:dyDescent="0.35">
      <c r="A15">
        <v>1</v>
      </c>
      <c r="B15">
        <v>2.2000000000000002</v>
      </c>
      <c r="C15" t="s">
        <v>0</v>
      </c>
      <c r="D15" t="s">
        <v>5</v>
      </c>
      <c r="E15" t="s">
        <v>6</v>
      </c>
      <c r="F15" t="s">
        <v>2</v>
      </c>
      <c r="G15">
        <v>1</v>
      </c>
      <c r="H15">
        <v>0</v>
      </c>
    </row>
    <row r="16" spans="1:17" x14ac:dyDescent="0.35">
      <c r="A16">
        <v>1</v>
      </c>
      <c r="B16">
        <v>2.2999999999999998</v>
      </c>
      <c r="C16" t="s">
        <v>0</v>
      </c>
      <c r="D16" t="s">
        <v>6</v>
      </c>
      <c r="E16" t="s">
        <v>5</v>
      </c>
      <c r="F16" t="s">
        <v>2</v>
      </c>
      <c r="G16">
        <v>0</v>
      </c>
      <c r="H16">
        <v>0</v>
      </c>
    </row>
    <row r="17" spans="1:15" x14ac:dyDescent="0.35">
      <c r="A17">
        <v>1</v>
      </c>
      <c r="B17">
        <v>2.4</v>
      </c>
      <c r="C17" t="s">
        <v>0</v>
      </c>
      <c r="D17" t="s">
        <v>6</v>
      </c>
      <c r="E17" t="s">
        <v>5</v>
      </c>
      <c r="F17" t="s">
        <v>2</v>
      </c>
      <c r="G17">
        <v>4</v>
      </c>
      <c r="H17">
        <v>0</v>
      </c>
    </row>
    <row r="18" spans="1:15" x14ac:dyDescent="0.35">
      <c r="A18">
        <v>1</v>
      </c>
      <c r="B18">
        <v>2.5</v>
      </c>
      <c r="C18" t="s">
        <v>0</v>
      </c>
      <c r="D18" t="s">
        <v>6</v>
      </c>
      <c r="E18" t="s">
        <v>5</v>
      </c>
      <c r="F18" t="s">
        <v>2</v>
      </c>
      <c r="G18">
        <v>0</v>
      </c>
      <c r="H18">
        <v>0</v>
      </c>
    </row>
    <row r="19" spans="1:15" x14ac:dyDescent="0.35">
      <c r="A19">
        <v>1</v>
      </c>
      <c r="B19">
        <v>2.6</v>
      </c>
      <c r="C19" t="s">
        <v>0</v>
      </c>
      <c r="D19" t="s">
        <v>6</v>
      </c>
      <c r="E19" t="s">
        <v>5</v>
      </c>
      <c r="F19" t="s">
        <v>2</v>
      </c>
      <c r="G19">
        <v>0</v>
      </c>
      <c r="H19">
        <v>0</v>
      </c>
    </row>
    <row r="20" spans="1:15" x14ac:dyDescent="0.35">
      <c r="A20">
        <v>1</v>
      </c>
      <c r="B20">
        <v>3.1</v>
      </c>
      <c r="C20" t="s">
        <v>0</v>
      </c>
      <c r="D20" t="s">
        <v>5</v>
      </c>
      <c r="E20" t="s">
        <v>6</v>
      </c>
      <c r="F20" t="s">
        <v>20</v>
      </c>
      <c r="G20">
        <v>0</v>
      </c>
      <c r="H20">
        <v>1</v>
      </c>
      <c r="I20">
        <v>1</v>
      </c>
    </row>
    <row r="21" spans="1:15" x14ac:dyDescent="0.35">
      <c r="A21">
        <v>1</v>
      </c>
      <c r="B21">
        <v>3.2</v>
      </c>
      <c r="C21" t="s">
        <v>0</v>
      </c>
      <c r="D21" t="s">
        <v>5</v>
      </c>
      <c r="E21" t="s">
        <v>6</v>
      </c>
      <c r="F21" t="s">
        <v>20</v>
      </c>
      <c r="G21">
        <v>0</v>
      </c>
      <c r="H21">
        <v>1</v>
      </c>
      <c r="I21">
        <v>1</v>
      </c>
    </row>
    <row r="22" spans="1:15" x14ac:dyDescent="0.35">
      <c r="A22">
        <v>1</v>
      </c>
      <c r="B22">
        <v>3.3</v>
      </c>
      <c r="C22" t="s">
        <v>0</v>
      </c>
      <c r="D22" t="s">
        <v>5</v>
      </c>
      <c r="E22" t="s">
        <v>6</v>
      </c>
      <c r="F22" t="s">
        <v>20</v>
      </c>
      <c r="G22">
        <v>1</v>
      </c>
      <c r="H22">
        <v>0</v>
      </c>
    </row>
    <row r="23" spans="1:15" x14ac:dyDescent="0.35">
      <c r="A23">
        <v>1</v>
      </c>
      <c r="B23">
        <v>3.4</v>
      </c>
      <c r="C23" t="s">
        <v>0</v>
      </c>
      <c r="D23" t="s">
        <v>6</v>
      </c>
      <c r="E23" t="s">
        <v>5</v>
      </c>
      <c r="F23" t="s">
        <v>20</v>
      </c>
      <c r="G23">
        <v>0</v>
      </c>
      <c r="H23">
        <v>0</v>
      </c>
    </row>
    <row r="24" spans="1:15" x14ac:dyDescent="0.35">
      <c r="A24">
        <v>1</v>
      </c>
      <c r="B24">
        <v>3.5</v>
      </c>
      <c r="C24" t="s">
        <v>0</v>
      </c>
      <c r="D24" t="s">
        <v>6</v>
      </c>
      <c r="E24" t="s">
        <v>5</v>
      </c>
      <c r="F24" t="s">
        <v>20</v>
      </c>
      <c r="G24">
        <v>1</v>
      </c>
      <c r="H24">
        <v>0</v>
      </c>
    </row>
    <row r="25" spans="1:15" x14ac:dyDescent="0.35">
      <c r="A25">
        <v>1</v>
      </c>
      <c r="B25">
        <v>3.6</v>
      </c>
      <c r="C25" t="s">
        <v>0</v>
      </c>
      <c r="D25" t="s">
        <v>5</v>
      </c>
      <c r="E25" t="s">
        <v>6</v>
      </c>
      <c r="F25" t="s">
        <v>20</v>
      </c>
      <c r="G25">
        <v>0</v>
      </c>
      <c r="H25">
        <v>0</v>
      </c>
    </row>
    <row r="26" spans="1:15" x14ac:dyDescent="0.35">
      <c r="A26">
        <v>1</v>
      </c>
      <c r="B26">
        <v>3.7</v>
      </c>
      <c r="C26" t="s">
        <v>0</v>
      </c>
      <c r="D26" t="s">
        <v>5</v>
      </c>
      <c r="E26" t="s">
        <v>6</v>
      </c>
      <c r="F26" t="s">
        <v>20</v>
      </c>
      <c r="G26">
        <v>0</v>
      </c>
      <c r="H26">
        <v>1</v>
      </c>
      <c r="I26">
        <v>1</v>
      </c>
    </row>
    <row r="27" spans="1:15" x14ac:dyDescent="0.35">
      <c r="A27">
        <v>1</v>
      </c>
      <c r="B27">
        <v>3.8</v>
      </c>
      <c r="C27" t="s">
        <v>0</v>
      </c>
      <c r="D27" t="s">
        <v>5</v>
      </c>
      <c r="E27" t="s">
        <v>6</v>
      </c>
      <c r="F27" t="s">
        <v>20</v>
      </c>
      <c r="G27">
        <v>1</v>
      </c>
      <c r="H27">
        <v>0</v>
      </c>
    </row>
    <row r="28" spans="1:15" x14ac:dyDescent="0.35">
      <c r="A28">
        <v>1</v>
      </c>
      <c r="B28">
        <v>3.9</v>
      </c>
      <c r="C28" t="s">
        <v>0</v>
      </c>
      <c r="D28" t="s">
        <v>6</v>
      </c>
      <c r="E28" t="s">
        <v>5</v>
      </c>
      <c r="F28" t="s">
        <v>20</v>
      </c>
      <c r="G28">
        <v>0</v>
      </c>
      <c r="H28">
        <v>0</v>
      </c>
    </row>
    <row r="29" spans="1:15" x14ac:dyDescent="0.35">
      <c r="A29">
        <v>1</v>
      </c>
      <c r="B29">
        <v>4.0999999999999996</v>
      </c>
      <c r="C29" t="s">
        <v>0</v>
      </c>
      <c r="D29" t="s">
        <v>5</v>
      </c>
      <c r="E29" t="s">
        <v>6</v>
      </c>
      <c r="F29" t="s">
        <v>2</v>
      </c>
      <c r="G29">
        <v>0</v>
      </c>
      <c r="H29">
        <v>0</v>
      </c>
    </row>
    <row r="30" spans="1:15" x14ac:dyDescent="0.35">
      <c r="A30">
        <v>1</v>
      </c>
      <c r="B30">
        <v>4.2</v>
      </c>
      <c r="C30" t="s">
        <v>0</v>
      </c>
      <c r="D30" t="s">
        <v>5</v>
      </c>
      <c r="E30" t="s">
        <v>6</v>
      </c>
      <c r="F30" t="s">
        <v>2</v>
      </c>
      <c r="G30">
        <v>0</v>
      </c>
      <c r="H30">
        <v>0</v>
      </c>
      <c r="N30" t="s">
        <v>25</v>
      </c>
      <c r="O30" t="s">
        <v>5</v>
      </c>
    </row>
    <row r="31" spans="1:15" x14ac:dyDescent="0.35">
      <c r="A31">
        <v>1</v>
      </c>
      <c r="B31">
        <v>4.3</v>
      </c>
      <c r="C31" t="s">
        <v>0</v>
      </c>
      <c r="D31" t="s">
        <v>7</v>
      </c>
      <c r="E31" t="s">
        <v>6</v>
      </c>
      <c r="F31" t="s">
        <v>2</v>
      </c>
      <c r="G31">
        <v>1</v>
      </c>
      <c r="H31">
        <v>0</v>
      </c>
    </row>
    <row r="32" spans="1:15" x14ac:dyDescent="0.35">
      <c r="A32">
        <v>1</v>
      </c>
      <c r="B32">
        <v>4.4000000000000004</v>
      </c>
      <c r="C32" t="s">
        <v>0</v>
      </c>
      <c r="D32" t="s">
        <v>6</v>
      </c>
      <c r="E32" t="s">
        <v>7</v>
      </c>
      <c r="F32" t="s">
        <v>2</v>
      </c>
      <c r="G32">
        <v>1</v>
      </c>
      <c r="H32">
        <v>0</v>
      </c>
    </row>
    <row r="33" spans="1:15" x14ac:dyDescent="0.35">
      <c r="A33">
        <v>1</v>
      </c>
      <c r="B33">
        <v>4.5</v>
      </c>
      <c r="C33" t="s">
        <v>0</v>
      </c>
      <c r="D33" t="s">
        <v>7</v>
      </c>
      <c r="E33" t="s">
        <v>6</v>
      </c>
      <c r="F33" t="s">
        <v>2</v>
      </c>
      <c r="G33">
        <v>0</v>
      </c>
      <c r="H33">
        <v>0</v>
      </c>
    </row>
    <row r="34" spans="1:15" x14ac:dyDescent="0.35">
      <c r="A34">
        <v>1</v>
      </c>
      <c r="B34">
        <v>4.5999999999999996</v>
      </c>
      <c r="C34" t="s">
        <v>0</v>
      </c>
      <c r="D34" t="s">
        <v>7</v>
      </c>
      <c r="E34" t="s">
        <v>6</v>
      </c>
      <c r="F34" t="s">
        <v>2</v>
      </c>
      <c r="G34">
        <v>0</v>
      </c>
      <c r="H34">
        <v>0</v>
      </c>
    </row>
    <row r="35" spans="1:15" x14ac:dyDescent="0.35">
      <c r="A35">
        <v>1</v>
      </c>
      <c r="B35">
        <v>5.0999999999999996</v>
      </c>
      <c r="C35" t="s">
        <v>0</v>
      </c>
      <c r="D35" t="s">
        <v>6</v>
      </c>
      <c r="E35" t="s">
        <v>7</v>
      </c>
      <c r="F35" t="s">
        <v>20</v>
      </c>
      <c r="G35">
        <v>0</v>
      </c>
      <c r="H35">
        <v>1</v>
      </c>
      <c r="I35">
        <v>1</v>
      </c>
    </row>
    <row r="36" spans="1:15" x14ac:dyDescent="0.35">
      <c r="A36">
        <v>1</v>
      </c>
      <c r="B36">
        <v>5.2</v>
      </c>
      <c r="C36" t="s">
        <v>0</v>
      </c>
      <c r="D36" t="s">
        <v>6</v>
      </c>
      <c r="E36" t="s">
        <v>7</v>
      </c>
      <c r="F36" t="s">
        <v>20</v>
      </c>
      <c r="G36">
        <v>4</v>
      </c>
      <c r="H36">
        <v>0</v>
      </c>
    </row>
    <row r="37" spans="1:15" x14ac:dyDescent="0.35">
      <c r="A37">
        <v>1</v>
      </c>
      <c r="B37">
        <v>5.3</v>
      </c>
      <c r="C37" t="s">
        <v>0</v>
      </c>
      <c r="D37" t="s">
        <v>6</v>
      </c>
      <c r="E37" t="s">
        <v>7</v>
      </c>
      <c r="F37" t="s">
        <v>20</v>
      </c>
      <c r="G37">
        <v>4</v>
      </c>
      <c r="H37">
        <v>0</v>
      </c>
    </row>
    <row r="38" spans="1:15" x14ac:dyDescent="0.35">
      <c r="A38">
        <v>1</v>
      </c>
      <c r="B38">
        <v>5.4</v>
      </c>
      <c r="C38" t="s">
        <v>0</v>
      </c>
      <c r="D38" t="s">
        <v>6</v>
      </c>
      <c r="E38" t="s">
        <v>7</v>
      </c>
      <c r="F38" t="s">
        <v>20</v>
      </c>
      <c r="G38">
        <v>1</v>
      </c>
      <c r="H38">
        <v>0</v>
      </c>
    </row>
    <row r="39" spans="1:15" x14ac:dyDescent="0.35">
      <c r="A39">
        <v>1</v>
      </c>
      <c r="B39">
        <v>5.5</v>
      </c>
      <c r="C39" t="s">
        <v>0</v>
      </c>
      <c r="D39" t="s">
        <v>7</v>
      </c>
      <c r="E39" t="s">
        <v>6</v>
      </c>
      <c r="F39" t="s">
        <v>20</v>
      </c>
      <c r="G39">
        <v>0</v>
      </c>
      <c r="H39">
        <v>0</v>
      </c>
    </row>
    <row r="40" spans="1:15" x14ac:dyDescent="0.35">
      <c r="A40">
        <v>1</v>
      </c>
      <c r="B40">
        <v>5.6</v>
      </c>
      <c r="C40" t="s">
        <v>0</v>
      </c>
      <c r="D40" t="s">
        <v>7</v>
      </c>
      <c r="E40" t="s">
        <v>6</v>
      </c>
      <c r="F40" t="s">
        <v>20</v>
      </c>
      <c r="G40">
        <v>6</v>
      </c>
      <c r="H40">
        <v>0</v>
      </c>
    </row>
    <row r="41" spans="1:15" x14ac:dyDescent="0.35">
      <c r="A41">
        <v>1</v>
      </c>
      <c r="B41">
        <v>5.7</v>
      </c>
      <c r="C41" t="s">
        <v>0</v>
      </c>
      <c r="D41" t="s">
        <v>7</v>
      </c>
      <c r="E41" t="s">
        <v>6</v>
      </c>
      <c r="F41" t="s">
        <v>20</v>
      </c>
      <c r="G41">
        <v>1</v>
      </c>
      <c r="H41">
        <v>0</v>
      </c>
    </row>
    <row r="42" spans="1:15" x14ac:dyDescent="0.35">
      <c r="A42">
        <v>1</v>
      </c>
      <c r="B42">
        <v>6.1</v>
      </c>
      <c r="C42" t="s">
        <v>0</v>
      </c>
      <c r="D42" t="s">
        <v>7</v>
      </c>
      <c r="E42" t="s">
        <v>6</v>
      </c>
      <c r="F42" t="s">
        <v>21</v>
      </c>
      <c r="G42">
        <v>4</v>
      </c>
      <c r="H42">
        <v>0</v>
      </c>
    </row>
    <row r="43" spans="1:15" x14ac:dyDescent="0.35">
      <c r="A43">
        <v>1</v>
      </c>
      <c r="B43">
        <v>6.2</v>
      </c>
      <c r="C43" t="s">
        <v>0</v>
      </c>
      <c r="D43" t="s">
        <v>7</v>
      </c>
      <c r="E43" t="s">
        <v>6</v>
      </c>
      <c r="F43" t="s">
        <v>21</v>
      </c>
      <c r="G43">
        <v>1</v>
      </c>
      <c r="H43">
        <v>0</v>
      </c>
    </row>
    <row r="44" spans="1:15" x14ac:dyDescent="0.35">
      <c r="A44">
        <v>1</v>
      </c>
      <c r="B44">
        <v>6.3</v>
      </c>
      <c r="C44" t="s">
        <v>0</v>
      </c>
      <c r="D44" t="s">
        <v>6</v>
      </c>
      <c r="E44" t="s">
        <v>7</v>
      </c>
      <c r="F44" t="s">
        <v>21</v>
      </c>
      <c r="G44">
        <v>0</v>
      </c>
      <c r="H44">
        <v>1</v>
      </c>
      <c r="I44">
        <v>1</v>
      </c>
    </row>
    <row r="45" spans="1:15" x14ac:dyDescent="0.35">
      <c r="A45">
        <v>1</v>
      </c>
      <c r="B45">
        <v>6.4</v>
      </c>
      <c r="C45" t="s">
        <v>0</v>
      </c>
      <c r="D45" t="s">
        <v>6</v>
      </c>
      <c r="E45" t="s">
        <v>7</v>
      </c>
      <c r="F45" t="s">
        <v>21</v>
      </c>
      <c r="G45">
        <v>0</v>
      </c>
      <c r="H45">
        <v>0</v>
      </c>
    </row>
    <row r="46" spans="1:15" x14ac:dyDescent="0.35">
      <c r="A46">
        <v>1</v>
      </c>
      <c r="B46">
        <v>6.5</v>
      </c>
      <c r="C46" t="s">
        <v>0</v>
      </c>
      <c r="D46" t="s">
        <v>6</v>
      </c>
      <c r="E46" t="s">
        <v>7</v>
      </c>
      <c r="F46" t="s">
        <v>21</v>
      </c>
      <c r="G46">
        <v>1</v>
      </c>
      <c r="H46">
        <v>0</v>
      </c>
    </row>
    <row r="47" spans="1:15" x14ac:dyDescent="0.35">
      <c r="A47">
        <v>1</v>
      </c>
      <c r="B47">
        <v>6.6</v>
      </c>
      <c r="C47" t="s">
        <v>0</v>
      </c>
      <c r="D47" t="s">
        <v>7</v>
      </c>
      <c r="E47" t="s">
        <v>6</v>
      </c>
      <c r="F47" t="s">
        <v>21</v>
      </c>
      <c r="G47">
        <v>0</v>
      </c>
      <c r="H47">
        <v>0</v>
      </c>
    </row>
    <row r="48" spans="1:15" x14ac:dyDescent="0.35">
      <c r="A48">
        <v>1</v>
      </c>
      <c r="B48">
        <v>6.7</v>
      </c>
      <c r="C48" t="s">
        <v>0</v>
      </c>
      <c r="D48" t="s">
        <v>7</v>
      </c>
      <c r="E48" t="s">
        <v>6</v>
      </c>
      <c r="F48" t="s">
        <v>21</v>
      </c>
      <c r="G48">
        <v>0</v>
      </c>
      <c r="H48">
        <v>0</v>
      </c>
      <c r="N48" t="s">
        <v>25</v>
      </c>
      <c r="O48" t="s">
        <v>7</v>
      </c>
    </row>
    <row r="49" spans="1:8" x14ac:dyDescent="0.35">
      <c r="A49">
        <v>1</v>
      </c>
      <c r="B49">
        <v>7.1</v>
      </c>
      <c r="C49" t="s">
        <v>0</v>
      </c>
      <c r="D49" t="s">
        <v>6</v>
      </c>
      <c r="E49" t="s">
        <v>8</v>
      </c>
      <c r="F49" t="s">
        <v>16</v>
      </c>
      <c r="G49">
        <v>0</v>
      </c>
      <c r="H49">
        <v>0</v>
      </c>
    </row>
    <row r="50" spans="1:8" x14ac:dyDescent="0.35">
      <c r="A50">
        <v>1</v>
      </c>
      <c r="B50">
        <v>7.2</v>
      </c>
      <c r="C50" t="s">
        <v>0</v>
      </c>
      <c r="D50" t="s">
        <v>6</v>
      </c>
      <c r="E50" t="s">
        <v>8</v>
      </c>
      <c r="F50" t="s">
        <v>16</v>
      </c>
      <c r="G50">
        <v>1</v>
      </c>
      <c r="H50">
        <v>0</v>
      </c>
    </row>
    <row r="51" spans="1:8" x14ac:dyDescent="0.35">
      <c r="A51">
        <v>1</v>
      </c>
      <c r="B51">
        <v>7.3</v>
      </c>
      <c r="C51" t="s">
        <v>0</v>
      </c>
      <c r="D51" t="s">
        <v>8</v>
      </c>
      <c r="E51" t="s">
        <v>6</v>
      </c>
      <c r="F51" t="s">
        <v>16</v>
      </c>
      <c r="G51">
        <v>1</v>
      </c>
      <c r="H51">
        <v>0</v>
      </c>
    </row>
    <row r="52" spans="1:8" x14ac:dyDescent="0.35">
      <c r="A52">
        <v>1</v>
      </c>
      <c r="B52">
        <v>7.4</v>
      </c>
      <c r="C52" t="s">
        <v>0</v>
      </c>
      <c r="D52" t="s">
        <v>6</v>
      </c>
      <c r="E52" t="s">
        <v>8</v>
      </c>
      <c r="F52" t="s">
        <v>16</v>
      </c>
      <c r="G52">
        <v>0</v>
      </c>
      <c r="H52">
        <v>0</v>
      </c>
    </row>
    <row r="53" spans="1:8" x14ac:dyDescent="0.35">
      <c r="A53">
        <v>1</v>
      </c>
      <c r="B53">
        <v>7.5</v>
      </c>
      <c r="C53" t="s">
        <v>0</v>
      </c>
      <c r="D53" t="s">
        <v>6</v>
      </c>
      <c r="E53" t="s">
        <v>8</v>
      </c>
      <c r="F53" t="s">
        <v>16</v>
      </c>
      <c r="G53">
        <v>1</v>
      </c>
      <c r="H53">
        <v>0</v>
      </c>
    </row>
    <row r="54" spans="1:8" x14ac:dyDescent="0.35">
      <c r="A54">
        <v>1</v>
      </c>
      <c r="B54">
        <v>7.6</v>
      </c>
      <c r="C54" t="s">
        <v>0</v>
      </c>
      <c r="D54" t="s">
        <v>8</v>
      </c>
      <c r="E54" t="s">
        <v>6</v>
      </c>
      <c r="F54" t="s">
        <v>16</v>
      </c>
      <c r="G54">
        <v>1</v>
      </c>
      <c r="H54">
        <v>0</v>
      </c>
    </row>
    <row r="55" spans="1:8" x14ac:dyDescent="0.35">
      <c r="A55">
        <v>1</v>
      </c>
      <c r="B55">
        <v>8.1</v>
      </c>
      <c r="C55" t="s">
        <v>0</v>
      </c>
      <c r="D55" t="s">
        <v>8</v>
      </c>
      <c r="E55" t="s">
        <v>6</v>
      </c>
      <c r="F55" t="s">
        <v>21</v>
      </c>
      <c r="G55">
        <v>4</v>
      </c>
      <c r="H55">
        <v>0</v>
      </c>
    </row>
    <row r="56" spans="1:8" x14ac:dyDescent="0.35">
      <c r="A56">
        <v>1</v>
      </c>
      <c r="B56">
        <v>8.1999999999999993</v>
      </c>
      <c r="C56" t="s">
        <v>0</v>
      </c>
      <c r="D56" t="s">
        <v>8</v>
      </c>
      <c r="E56" t="s">
        <v>6</v>
      </c>
      <c r="F56" t="s">
        <v>21</v>
      </c>
      <c r="G56">
        <v>1</v>
      </c>
      <c r="H56">
        <v>0</v>
      </c>
    </row>
    <row r="57" spans="1:8" x14ac:dyDescent="0.35">
      <c r="A57">
        <v>1</v>
      </c>
      <c r="B57">
        <v>8.3000000000000007</v>
      </c>
      <c r="C57" t="s">
        <v>0</v>
      </c>
      <c r="D57" t="s">
        <v>6</v>
      </c>
      <c r="E57" t="s">
        <v>8</v>
      </c>
      <c r="F57" t="s">
        <v>21</v>
      </c>
      <c r="G57">
        <v>1</v>
      </c>
      <c r="H57">
        <v>0</v>
      </c>
    </row>
    <row r="58" spans="1:8" x14ac:dyDescent="0.35">
      <c r="A58">
        <v>1</v>
      </c>
      <c r="B58">
        <v>8.4</v>
      </c>
      <c r="C58" t="s">
        <v>0</v>
      </c>
      <c r="D58" t="s">
        <v>8</v>
      </c>
      <c r="E58" t="s">
        <v>6</v>
      </c>
      <c r="F58" t="s">
        <v>21</v>
      </c>
      <c r="G58">
        <v>0</v>
      </c>
      <c r="H58">
        <v>0</v>
      </c>
    </row>
    <row r="59" spans="1:8" x14ac:dyDescent="0.35">
      <c r="A59">
        <v>1</v>
      </c>
      <c r="B59">
        <v>8.5</v>
      </c>
      <c r="C59" t="s">
        <v>0</v>
      </c>
      <c r="D59" t="s">
        <v>8</v>
      </c>
      <c r="E59" t="s">
        <v>6</v>
      </c>
      <c r="F59" t="s">
        <v>21</v>
      </c>
      <c r="G59">
        <v>0</v>
      </c>
      <c r="H59">
        <v>0</v>
      </c>
    </row>
    <row r="60" spans="1:8" x14ac:dyDescent="0.35">
      <c r="A60">
        <v>1</v>
      </c>
      <c r="B60">
        <v>8.6</v>
      </c>
      <c r="C60" t="s">
        <v>0</v>
      </c>
      <c r="D60" t="s">
        <v>8</v>
      </c>
      <c r="E60" t="s">
        <v>6</v>
      </c>
      <c r="F60" t="s">
        <v>21</v>
      </c>
      <c r="G60">
        <v>1</v>
      </c>
      <c r="H60">
        <v>0</v>
      </c>
    </row>
    <row r="61" spans="1:8" x14ac:dyDescent="0.35">
      <c r="A61">
        <v>1</v>
      </c>
      <c r="B61">
        <v>9.1</v>
      </c>
      <c r="C61" t="s">
        <v>0</v>
      </c>
      <c r="D61" t="s">
        <v>8</v>
      </c>
      <c r="E61" t="s">
        <v>6</v>
      </c>
      <c r="F61" t="s">
        <v>16</v>
      </c>
      <c r="G61">
        <v>1</v>
      </c>
      <c r="H61">
        <v>0</v>
      </c>
    </row>
    <row r="62" spans="1:8" x14ac:dyDescent="0.35">
      <c r="A62">
        <v>1</v>
      </c>
      <c r="B62">
        <v>9.1999999999999993</v>
      </c>
      <c r="C62" t="s">
        <v>0</v>
      </c>
      <c r="D62" t="s">
        <v>6</v>
      </c>
      <c r="E62" t="s">
        <v>8</v>
      </c>
      <c r="F62" t="s">
        <v>16</v>
      </c>
      <c r="G62">
        <v>1</v>
      </c>
      <c r="H62">
        <v>0</v>
      </c>
    </row>
    <row r="63" spans="1:8" x14ac:dyDescent="0.35">
      <c r="A63">
        <v>1</v>
      </c>
      <c r="B63">
        <v>9.3000000000000007</v>
      </c>
      <c r="C63" t="s">
        <v>0</v>
      </c>
      <c r="D63" t="s">
        <v>8</v>
      </c>
      <c r="E63" t="s">
        <v>6</v>
      </c>
      <c r="F63" t="s">
        <v>16</v>
      </c>
      <c r="G63">
        <v>1</v>
      </c>
      <c r="H63">
        <v>0</v>
      </c>
    </row>
    <row r="64" spans="1:8" x14ac:dyDescent="0.35">
      <c r="A64">
        <v>1</v>
      </c>
      <c r="B64">
        <v>9.4</v>
      </c>
      <c r="C64" t="s">
        <v>0</v>
      </c>
      <c r="D64" t="s">
        <v>6</v>
      </c>
      <c r="E64" t="s">
        <v>8</v>
      </c>
      <c r="F64" t="s">
        <v>16</v>
      </c>
      <c r="G64">
        <v>0</v>
      </c>
      <c r="H64">
        <v>0</v>
      </c>
    </row>
    <row r="65" spans="1:15" x14ac:dyDescent="0.35">
      <c r="A65">
        <v>1</v>
      </c>
      <c r="B65">
        <v>9.5</v>
      </c>
      <c r="C65" t="s">
        <v>0</v>
      </c>
      <c r="D65" t="s">
        <v>6</v>
      </c>
      <c r="E65" t="s">
        <v>8</v>
      </c>
      <c r="F65" t="s">
        <v>16</v>
      </c>
      <c r="G65">
        <v>0</v>
      </c>
      <c r="H65">
        <v>0</v>
      </c>
    </row>
    <row r="66" spans="1:15" x14ac:dyDescent="0.35">
      <c r="A66">
        <v>1</v>
      </c>
      <c r="B66">
        <v>9.6</v>
      </c>
      <c r="C66" t="s">
        <v>0</v>
      </c>
      <c r="D66" t="s">
        <v>6</v>
      </c>
      <c r="E66" t="s">
        <v>8</v>
      </c>
      <c r="F66" t="s">
        <v>16</v>
      </c>
      <c r="G66">
        <v>0</v>
      </c>
      <c r="H66">
        <v>0</v>
      </c>
    </row>
    <row r="67" spans="1:15" x14ac:dyDescent="0.35">
      <c r="A67">
        <v>1</v>
      </c>
      <c r="B67">
        <v>10.1</v>
      </c>
      <c r="C67" t="s">
        <v>0</v>
      </c>
      <c r="D67" t="s">
        <v>8</v>
      </c>
      <c r="E67" t="s">
        <v>6</v>
      </c>
      <c r="F67" t="s">
        <v>19</v>
      </c>
      <c r="G67">
        <v>1</v>
      </c>
      <c r="H67">
        <v>0</v>
      </c>
    </row>
    <row r="68" spans="1:15" x14ac:dyDescent="0.35">
      <c r="A68">
        <v>1</v>
      </c>
      <c r="B68">
        <v>10.199999999999999</v>
      </c>
      <c r="C68" t="s">
        <v>0</v>
      </c>
      <c r="D68" t="s">
        <v>6</v>
      </c>
      <c r="E68" t="s">
        <v>8</v>
      </c>
      <c r="F68" t="s">
        <v>19</v>
      </c>
      <c r="G68">
        <v>0</v>
      </c>
      <c r="H68">
        <v>0</v>
      </c>
      <c r="N68" t="s">
        <v>25</v>
      </c>
      <c r="O68" t="s">
        <v>6</v>
      </c>
    </row>
    <row r="69" spans="1:15" x14ac:dyDescent="0.35">
      <c r="A69">
        <v>1</v>
      </c>
      <c r="B69">
        <v>10.3</v>
      </c>
      <c r="C69" t="s">
        <v>0</v>
      </c>
      <c r="D69" t="s">
        <v>9</v>
      </c>
      <c r="E69" t="s">
        <v>8</v>
      </c>
      <c r="F69" t="s">
        <v>19</v>
      </c>
      <c r="G69">
        <v>2</v>
      </c>
      <c r="H69">
        <v>0</v>
      </c>
    </row>
    <row r="70" spans="1:15" x14ac:dyDescent="0.35">
      <c r="A70">
        <v>1</v>
      </c>
      <c r="B70">
        <v>10.4</v>
      </c>
      <c r="C70" t="s">
        <v>0</v>
      </c>
      <c r="D70" t="s">
        <v>9</v>
      </c>
      <c r="E70" t="s">
        <v>8</v>
      </c>
      <c r="F70" t="s">
        <v>19</v>
      </c>
      <c r="G70">
        <v>0</v>
      </c>
      <c r="H70">
        <v>0</v>
      </c>
    </row>
    <row r="71" spans="1:15" x14ac:dyDescent="0.35">
      <c r="A71">
        <v>1</v>
      </c>
      <c r="B71">
        <v>10.5</v>
      </c>
      <c r="C71" t="s">
        <v>0</v>
      </c>
      <c r="D71" t="s">
        <v>9</v>
      </c>
      <c r="E71" t="s">
        <v>8</v>
      </c>
      <c r="F71" t="s">
        <v>19</v>
      </c>
      <c r="G71">
        <v>0</v>
      </c>
      <c r="H71">
        <v>0</v>
      </c>
    </row>
    <row r="72" spans="1:15" x14ac:dyDescent="0.35">
      <c r="A72">
        <v>1</v>
      </c>
      <c r="B72">
        <v>10.6</v>
      </c>
      <c r="C72" t="s">
        <v>0</v>
      </c>
      <c r="D72" t="s">
        <v>9</v>
      </c>
      <c r="E72" t="s">
        <v>8</v>
      </c>
      <c r="F72" t="s">
        <v>19</v>
      </c>
      <c r="G72">
        <v>6</v>
      </c>
      <c r="H72">
        <v>0</v>
      </c>
    </row>
    <row r="73" spans="1:15" x14ac:dyDescent="0.35">
      <c r="A73">
        <v>1</v>
      </c>
      <c r="B73">
        <v>11.1</v>
      </c>
      <c r="C73" t="s">
        <v>0</v>
      </c>
      <c r="D73" t="s">
        <v>8</v>
      </c>
      <c r="E73" t="s">
        <v>9</v>
      </c>
      <c r="F73" t="s">
        <v>22</v>
      </c>
      <c r="G73">
        <v>0</v>
      </c>
      <c r="H73">
        <v>0</v>
      </c>
    </row>
    <row r="74" spans="1:15" x14ac:dyDescent="0.35">
      <c r="A74">
        <v>1</v>
      </c>
      <c r="B74">
        <v>11.2</v>
      </c>
      <c r="C74" t="s">
        <v>0</v>
      </c>
      <c r="D74" t="s">
        <v>8</v>
      </c>
      <c r="E74" t="s">
        <v>9</v>
      </c>
      <c r="F74" t="s">
        <v>22</v>
      </c>
      <c r="G74">
        <v>1</v>
      </c>
      <c r="H74">
        <v>0</v>
      </c>
    </row>
    <row r="75" spans="1:15" x14ac:dyDescent="0.35">
      <c r="A75">
        <v>1</v>
      </c>
      <c r="B75">
        <v>11.3</v>
      </c>
      <c r="C75" t="s">
        <v>0</v>
      </c>
      <c r="D75" t="s">
        <v>9</v>
      </c>
      <c r="E75" t="s">
        <v>8</v>
      </c>
      <c r="F75" t="s">
        <v>22</v>
      </c>
      <c r="G75">
        <v>0</v>
      </c>
      <c r="H75">
        <v>0</v>
      </c>
    </row>
    <row r="76" spans="1:15" x14ac:dyDescent="0.35">
      <c r="A76">
        <v>1</v>
      </c>
      <c r="B76">
        <v>11.4</v>
      </c>
      <c r="C76" t="s">
        <v>0</v>
      </c>
      <c r="D76" t="s">
        <v>9</v>
      </c>
      <c r="E76" t="s">
        <v>8</v>
      </c>
      <c r="F76" t="s">
        <v>22</v>
      </c>
      <c r="G76">
        <v>0</v>
      </c>
      <c r="H76">
        <v>0</v>
      </c>
    </row>
    <row r="77" spans="1:15" x14ac:dyDescent="0.35">
      <c r="A77">
        <v>1</v>
      </c>
      <c r="B77">
        <v>11.5</v>
      </c>
      <c r="C77" t="s">
        <v>0</v>
      </c>
      <c r="D77" t="s">
        <v>9</v>
      </c>
      <c r="E77" t="s">
        <v>8</v>
      </c>
      <c r="F77" t="s">
        <v>22</v>
      </c>
      <c r="G77">
        <v>0</v>
      </c>
      <c r="H77">
        <v>0</v>
      </c>
      <c r="N77" t="s">
        <v>25</v>
      </c>
      <c r="O77" t="s">
        <v>9</v>
      </c>
    </row>
    <row r="78" spans="1:15" x14ac:dyDescent="0.35">
      <c r="A78">
        <v>1</v>
      </c>
      <c r="B78">
        <v>11.6</v>
      </c>
      <c r="C78" t="s">
        <v>0</v>
      </c>
      <c r="D78" t="s">
        <v>10</v>
      </c>
      <c r="E78" t="s">
        <v>8</v>
      </c>
      <c r="F78" t="s">
        <v>22</v>
      </c>
      <c r="G78">
        <v>1</v>
      </c>
      <c r="H78">
        <v>0</v>
      </c>
    </row>
    <row r="79" spans="1:15" x14ac:dyDescent="0.35">
      <c r="A79">
        <v>1</v>
      </c>
      <c r="B79">
        <v>12.1</v>
      </c>
      <c r="C79" t="s">
        <v>0</v>
      </c>
      <c r="D79" t="s">
        <v>10</v>
      </c>
      <c r="E79" t="s">
        <v>8</v>
      </c>
      <c r="F79" t="s">
        <v>19</v>
      </c>
      <c r="G79">
        <v>2</v>
      </c>
      <c r="H79">
        <v>0</v>
      </c>
    </row>
    <row r="80" spans="1:15" x14ac:dyDescent="0.35">
      <c r="A80">
        <v>1</v>
      </c>
      <c r="B80">
        <v>12.2</v>
      </c>
      <c r="C80" t="s">
        <v>0</v>
      </c>
      <c r="D80" t="s">
        <v>10</v>
      </c>
      <c r="E80" t="s">
        <v>8</v>
      </c>
      <c r="F80" t="s">
        <v>19</v>
      </c>
      <c r="G80">
        <v>1</v>
      </c>
      <c r="H80">
        <v>0</v>
      </c>
    </row>
    <row r="81" spans="1:15" x14ac:dyDescent="0.35">
      <c r="A81">
        <v>1</v>
      </c>
      <c r="B81">
        <v>12.3</v>
      </c>
      <c r="C81" t="s">
        <v>0</v>
      </c>
      <c r="D81" t="s">
        <v>8</v>
      </c>
      <c r="E81" t="s">
        <v>10</v>
      </c>
      <c r="F81" t="s">
        <v>19</v>
      </c>
      <c r="G81">
        <v>1</v>
      </c>
      <c r="H81">
        <v>0</v>
      </c>
    </row>
    <row r="82" spans="1:15" x14ac:dyDescent="0.35">
      <c r="A82">
        <v>1</v>
      </c>
      <c r="B82">
        <v>12.4</v>
      </c>
      <c r="C82" t="s">
        <v>0</v>
      </c>
      <c r="D82" t="s">
        <v>10</v>
      </c>
      <c r="E82" t="s">
        <v>8</v>
      </c>
      <c r="F82" t="s">
        <v>19</v>
      </c>
      <c r="G82">
        <v>0</v>
      </c>
      <c r="H82">
        <v>1</v>
      </c>
      <c r="I82">
        <v>1</v>
      </c>
    </row>
    <row r="83" spans="1:15" x14ac:dyDescent="0.35">
      <c r="A83">
        <v>1</v>
      </c>
      <c r="B83">
        <v>12.5</v>
      </c>
      <c r="C83" t="s">
        <v>0</v>
      </c>
      <c r="D83" t="s">
        <v>10</v>
      </c>
      <c r="E83" t="s">
        <v>8</v>
      </c>
      <c r="F83" t="s">
        <v>19</v>
      </c>
      <c r="G83">
        <v>0</v>
      </c>
      <c r="H83">
        <v>0</v>
      </c>
      <c r="N83" t="s">
        <v>25</v>
      </c>
      <c r="O83" t="s">
        <v>10</v>
      </c>
    </row>
    <row r="84" spans="1:15" x14ac:dyDescent="0.35">
      <c r="A84">
        <v>1</v>
      </c>
      <c r="B84">
        <v>12.6</v>
      </c>
      <c r="C84" t="s">
        <v>0</v>
      </c>
      <c r="D84" t="s">
        <v>11</v>
      </c>
      <c r="E84" t="s">
        <v>8</v>
      </c>
      <c r="F84" t="s">
        <v>19</v>
      </c>
      <c r="G84">
        <v>4</v>
      </c>
      <c r="H84">
        <v>0</v>
      </c>
    </row>
    <row r="85" spans="1:15" x14ac:dyDescent="0.35">
      <c r="A85">
        <v>1</v>
      </c>
      <c r="B85">
        <v>12.7</v>
      </c>
      <c r="C85" t="s">
        <v>0</v>
      </c>
      <c r="D85" t="s">
        <v>11</v>
      </c>
      <c r="E85" t="s">
        <v>8</v>
      </c>
      <c r="F85" t="s">
        <v>19</v>
      </c>
      <c r="G85">
        <v>1</v>
      </c>
      <c r="H85">
        <v>0</v>
      </c>
    </row>
    <row r="86" spans="1:15" x14ac:dyDescent="0.35">
      <c r="A86">
        <v>1</v>
      </c>
      <c r="B86">
        <v>13.1</v>
      </c>
      <c r="C86" t="s">
        <v>0</v>
      </c>
      <c r="D86" t="s">
        <v>11</v>
      </c>
      <c r="E86" t="s">
        <v>8</v>
      </c>
      <c r="F86" t="s">
        <v>22</v>
      </c>
      <c r="G86">
        <v>4</v>
      </c>
      <c r="H86">
        <v>0</v>
      </c>
    </row>
    <row r="87" spans="1:15" x14ac:dyDescent="0.35">
      <c r="A87">
        <v>1</v>
      </c>
      <c r="B87">
        <v>13.2</v>
      </c>
      <c r="C87" t="s">
        <v>0</v>
      </c>
      <c r="D87" t="s">
        <v>11</v>
      </c>
      <c r="E87" t="s">
        <v>8</v>
      </c>
      <c r="F87" t="s">
        <v>22</v>
      </c>
      <c r="G87">
        <v>0</v>
      </c>
      <c r="H87">
        <v>1</v>
      </c>
      <c r="K87">
        <v>1</v>
      </c>
    </row>
    <row r="88" spans="1:15" x14ac:dyDescent="0.35">
      <c r="A88">
        <v>1</v>
      </c>
      <c r="B88">
        <v>13.3</v>
      </c>
      <c r="C88" t="s">
        <v>0</v>
      </c>
      <c r="D88" t="s">
        <v>8</v>
      </c>
      <c r="E88" t="s">
        <v>11</v>
      </c>
      <c r="F88" t="s">
        <v>22</v>
      </c>
      <c r="G88">
        <v>0</v>
      </c>
      <c r="H88">
        <v>0</v>
      </c>
    </row>
    <row r="89" spans="1:15" x14ac:dyDescent="0.35">
      <c r="A89">
        <v>1</v>
      </c>
      <c r="B89">
        <v>13.4</v>
      </c>
      <c r="C89" t="s">
        <v>0</v>
      </c>
      <c r="D89" t="s">
        <v>8</v>
      </c>
      <c r="E89" t="s">
        <v>11</v>
      </c>
      <c r="F89" t="s">
        <v>22</v>
      </c>
      <c r="G89">
        <v>2</v>
      </c>
      <c r="H89">
        <v>0</v>
      </c>
    </row>
    <row r="90" spans="1:15" x14ac:dyDescent="0.35">
      <c r="A90">
        <v>1</v>
      </c>
      <c r="B90">
        <v>13.5</v>
      </c>
      <c r="C90" t="s">
        <v>0</v>
      </c>
      <c r="D90" t="s">
        <v>8</v>
      </c>
      <c r="E90" t="s">
        <v>11</v>
      </c>
      <c r="F90" t="s">
        <v>22</v>
      </c>
      <c r="G90">
        <v>1</v>
      </c>
      <c r="H90">
        <v>0</v>
      </c>
    </row>
    <row r="91" spans="1:15" x14ac:dyDescent="0.35">
      <c r="A91">
        <v>1</v>
      </c>
      <c r="B91">
        <v>13.6</v>
      </c>
      <c r="C91" t="s">
        <v>0</v>
      </c>
      <c r="D91" t="s">
        <v>11</v>
      </c>
      <c r="E91" t="s">
        <v>8</v>
      </c>
      <c r="F91" t="s">
        <v>22</v>
      </c>
      <c r="G91">
        <v>0</v>
      </c>
      <c r="H91">
        <v>0</v>
      </c>
    </row>
    <row r="92" spans="1:15" x14ac:dyDescent="0.35">
      <c r="A92">
        <v>1</v>
      </c>
      <c r="B92">
        <v>14.1</v>
      </c>
      <c r="C92" t="s">
        <v>0</v>
      </c>
      <c r="D92" t="s">
        <v>8</v>
      </c>
      <c r="E92" t="s">
        <v>11</v>
      </c>
      <c r="F92" t="s">
        <v>21</v>
      </c>
      <c r="G92">
        <v>0</v>
      </c>
      <c r="H92">
        <v>0</v>
      </c>
      <c r="N92" t="s">
        <v>24</v>
      </c>
      <c r="O92" t="s">
        <v>8</v>
      </c>
    </row>
    <row r="93" spans="1:15" x14ac:dyDescent="0.35">
      <c r="A93">
        <v>1</v>
      </c>
      <c r="B93">
        <v>14.2</v>
      </c>
      <c r="C93" t="s">
        <v>0</v>
      </c>
      <c r="D93" t="s">
        <v>12</v>
      </c>
      <c r="E93" t="s">
        <v>11</v>
      </c>
      <c r="F93" t="s">
        <v>21</v>
      </c>
      <c r="G93">
        <v>0</v>
      </c>
      <c r="H93">
        <v>0</v>
      </c>
    </row>
    <row r="94" spans="1:15" x14ac:dyDescent="0.35">
      <c r="A94">
        <v>1</v>
      </c>
      <c r="B94">
        <v>14.3</v>
      </c>
      <c r="C94" t="s">
        <v>0</v>
      </c>
      <c r="D94" t="s">
        <v>12</v>
      </c>
      <c r="E94" t="s">
        <v>11</v>
      </c>
      <c r="F94" t="s">
        <v>21</v>
      </c>
      <c r="G94">
        <v>0</v>
      </c>
      <c r="H94">
        <v>0</v>
      </c>
    </row>
    <row r="95" spans="1:15" x14ac:dyDescent="0.35">
      <c r="A95">
        <v>1</v>
      </c>
      <c r="B95">
        <v>14.4</v>
      </c>
      <c r="C95" t="s">
        <v>0</v>
      </c>
      <c r="D95" t="s">
        <v>12</v>
      </c>
      <c r="E95" t="s">
        <v>11</v>
      </c>
      <c r="F95" t="s">
        <v>21</v>
      </c>
      <c r="G95">
        <v>0</v>
      </c>
      <c r="H95">
        <v>0</v>
      </c>
    </row>
    <row r="96" spans="1:15" x14ac:dyDescent="0.35">
      <c r="A96">
        <v>1</v>
      </c>
      <c r="B96">
        <v>14.5</v>
      </c>
      <c r="C96" t="s">
        <v>0</v>
      </c>
      <c r="D96" t="s">
        <v>12</v>
      </c>
      <c r="E96" t="s">
        <v>11</v>
      </c>
      <c r="F96" t="s">
        <v>21</v>
      </c>
      <c r="G96">
        <v>0</v>
      </c>
      <c r="H96">
        <v>0</v>
      </c>
    </row>
    <row r="97" spans="1:11" x14ac:dyDescent="0.35">
      <c r="A97">
        <v>1</v>
      </c>
      <c r="B97">
        <v>14.6</v>
      </c>
      <c r="C97" t="s">
        <v>0</v>
      </c>
      <c r="D97" t="s">
        <v>12</v>
      </c>
      <c r="E97" t="s">
        <v>11</v>
      </c>
      <c r="F97" t="s">
        <v>21</v>
      </c>
      <c r="G97">
        <v>0</v>
      </c>
      <c r="H97">
        <v>0</v>
      </c>
    </row>
    <row r="98" spans="1:11" x14ac:dyDescent="0.35">
      <c r="A98">
        <v>1</v>
      </c>
      <c r="B98">
        <v>15.1</v>
      </c>
      <c r="C98" t="s">
        <v>0</v>
      </c>
      <c r="D98" t="s">
        <v>11</v>
      </c>
      <c r="E98" t="s">
        <v>12</v>
      </c>
      <c r="F98" t="s">
        <v>16</v>
      </c>
      <c r="G98">
        <v>0</v>
      </c>
      <c r="H98">
        <v>4</v>
      </c>
      <c r="K98">
        <v>4</v>
      </c>
    </row>
    <row r="99" spans="1:11" x14ac:dyDescent="0.35">
      <c r="A99">
        <v>1</v>
      </c>
      <c r="B99">
        <v>15.2</v>
      </c>
      <c r="C99" t="s">
        <v>0</v>
      </c>
      <c r="D99" t="s">
        <v>11</v>
      </c>
      <c r="E99" t="s">
        <v>12</v>
      </c>
      <c r="F99" t="s">
        <v>16</v>
      </c>
      <c r="G99">
        <v>1</v>
      </c>
      <c r="H99">
        <v>0</v>
      </c>
    </row>
    <row r="100" spans="1:11" x14ac:dyDescent="0.35">
      <c r="A100">
        <v>1</v>
      </c>
      <c r="B100">
        <v>15.3</v>
      </c>
      <c r="C100" t="s">
        <v>0</v>
      </c>
      <c r="D100" t="s">
        <v>12</v>
      </c>
      <c r="E100" t="s">
        <v>11</v>
      </c>
      <c r="F100" t="s">
        <v>16</v>
      </c>
      <c r="G100">
        <v>0</v>
      </c>
      <c r="H100">
        <v>0</v>
      </c>
    </row>
    <row r="101" spans="1:11" x14ac:dyDescent="0.35">
      <c r="A101">
        <v>1</v>
      </c>
      <c r="B101">
        <v>15.4</v>
      </c>
      <c r="C101" t="s">
        <v>0</v>
      </c>
      <c r="D101" t="s">
        <v>12</v>
      </c>
      <c r="E101" t="s">
        <v>11</v>
      </c>
      <c r="F101" t="s">
        <v>16</v>
      </c>
      <c r="G101">
        <v>1</v>
      </c>
      <c r="H101">
        <v>0</v>
      </c>
    </row>
    <row r="102" spans="1:11" x14ac:dyDescent="0.35">
      <c r="A102">
        <v>1</v>
      </c>
      <c r="B102">
        <v>15.5</v>
      </c>
      <c r="C102" t="s">
        <v>0</v>
      </c>
      <c r="D102" t="s">
        <v>11</v>
      </c>
      <c r="E102" t="s">
        <v>12</v>
      </c>
      <c r="F102" t="s">
        <v>16</v>
      </c>
      <c r="G102">
        <v>1</v>
      </c>
      <c r="H102">
        <v>0</v>
      </c>
    </row>
    <row r="103" spans="1:11" x14ac:dyDescent="0.35">
      <c r="A103">
        <v>1</v>
      </c>
      <c r="B103">
        <v>15.6</v>
      </c>
      <c r="C103" t="s">
        <v>0</v>
      </c>
      <c r="D103" t="s">
        <v>12</v>
      </c>
      <c r="E103" t="s">
        <v>11</v>
      </c>
      <c r="F103" t="s">
        <v>16</v>
      </c>
      <c r="G103">
        <v>1</v>
      </c>
      <c r="H103">
        <v>0</v>
      </c>
    </row>
    <row r="104" spans="1:11" x14ac:dyDescent="0.35">
      <c r="A104">
        <v>1</v>
      </c>
      <c r="B104">
        <v>16.100000000000001</v>
      </c>
      <c r="C104" t="s">
        <v>0</v>
      </c>
      <c r="D104" t="s">
        <v>12</v>
      </c>
      <c r="E104" t="s">
        <v>11</v>
      </c>
      <c r="F104" t="s">
        <v>21</v>
      </c>
      <c r="G104">
        <v>1</v>
      </c>
      <c r="H104">
        <v>0</v>
      </c>
    </row>
    <row r="105" spans="1:11" x14ac:dyDescent="0.35">
      <c r="A105">
        <v>1</v>
      </c>
      <c r="B105">
        <v>16.2</v>
      </c>
      <c r="C105" t="s">
        <v>0</v>
      </c>
      <c r="D105" t="s">
        <v>11</v>
      </c>
      <c r="E105" t="s">
        <v>12</v>
      </c>
      <c r="F105" t="s">
        <v>21</v>
      </c>
      <c r="G105">
        <v>0</v>
      </c>
      <c r="H105">
        <v>0</v>
      </c>
    </row>
    <row r="106" spans="1:11" x14ac:dyDescent="0.35">
      <c r="A106">
        <v>1</v>
      </c>
      <c r="B106">
        <v>16.3</v>
      </c>
      <c r="C106" t="s">
        <v>0</v>
      </c>
      <c r="D106" t="s">
        <v>11</v>
      </c>
      <c r="E106" t="s">
        <v>12</v>
      </c>
      <c r="F106" t="s">
        <v>21</v>
      </c>
      <c r="G106">
        <v>0</v>
      </c>
      <c r="H106">
        <v>0</v>
      </c>
    </row>
    <row r="107" spans="1:11" x14ac:dyDescent="0.35">
      <c r="A107">
        <v>1</v>
      </c>
      <c r="B107">
        <v>16.399999999999999</v>
      </c>
      <c r="C107" t="s">
        <v>0</v>
      </c>
      <c r="D107" t="s">
        <v>11</v>
      </c>
      <c r="E107" t="s">
        <v>12</v>
      </c>
      <c r="F107" t="s">
        <v>21</v>
      </c>
      <c r="G107">
        <v>2</v>
      </c>
      <c r="H107">
        <v>0</v>
      </c>
    </row>
    <row r="108" spans="1:11" x14ac:dyDescent="0.35">
      <c r="A108">
        <v>1</v>
      </c>
      <c r="B108">
        <v>16.5</v>
      </c>
      <c r="C108" t="s">
        <v>0</v>
      </c>
      <c r="D108" t="s">
        <v>11</v>
      </c>
      <c r="E108" t="s">
        <v>12</v>
      </c>
      <c r="F108" t="s">
        <v>21</v>
      </c>
      <c r="G108">
        <v>6</v>
      </c>
      <c r="H108">
        <v>0</v>
      </c>
    </row>
    <row r="109" spans="1:11" x14ac:dyDescent="0.35">
      <c r="A109">
        <v>1</v>
      </c>
      <c r="B109">
        <v>16.600000000000001</v>
      </c>
      <c r="C109" t="s">
        <v>0</v>
      </c>
      <c r="D109" t="s">
        <v>11</v>
      </c>
      <c r="E109" t="s">
        <v>12</v>
      </c>
      <c r="F109" t="s">
        <v>21</v>
      </c>
      <c r="G109">
        <v>1</v>
      </c>
      <c r="H109">
        <v>0</v>
      </c>
    </row>
    <row r="110" spans="1:11" x14ac:dyDescent="0.35">
      <c r="A110">
        <v>1</v>
      </c>
      <c r="B110">
        <v>17.100000000000001</v>
      </c>
      <c r="C110" t="s">
        <v>0</v>
      </c>
      <c r="D110" t="s">
        <v>11</v>
      </c>
      <c r="E110" t="s">
        <v>12</v>
      </c>
      <c r="F110" t="s">
        <v>16</v>
      </c>
      <c r="G110">
        <v>1</v>
      </c>
      <c r="H110">
        <v>0</v>
      </c>
    </row>
    <row r="111" spans="1:11" x14ac:dyDescent="0.35">
      <c r="A111">
        <v>1</v>
      </c>
      <c r="B111">
        <v>17.2</v>
      </c>
      <c r="C111" t="s">
        <v>0</v>
      </c>
      <c r="D111" t="s">
        <v>12</v>
      </c>
      <c r="E111" t="s">
        <v>11</v>
      </c>
      <c r="F111" t="s">
        <v>16</v>
      </c>
      <c r="G111">
        <v>1</v>
      </c>
      <c r="H111">
        <v>0</v>
      </c>
    </row>
    <row r="112" spans="1:11" x14ac:dyDescent="0.35">
      <c r="A112">
        <v>1</v>
      </c>
      <c r="B112">
        <v>17.3</v>
      </c>
      <c r="C112" t="s">
        <v>0</v>
      </c>
      <c r="D112" t="s">
        <v>11</v>
      </c>
      <c r="E112" t="s">
        <v>12</v>
      </c>
      <c r="F112" t="s">
        <v>16</v>
      </c>
      <c r="G112">
        <v>2</v>
      </c>
      <c r="H112">
        <v>0</v>
      </c>
    </row>
    <row r="113" spans="1:15" x14ac:dyDescent="0.35">
      <c r="A113">
        <v>1</v>
      </c>
      <c r="B113">
        <v>17.399999999999999</v>
      </c>
      <c r="C113" t="s">
        <v>0</v>
      </c>
      <c r="D113" t="s">
        <v>11</v>
      </c>
      <c r="E113" t="s">
        <v>12</v>
      </c>
      <c r="F113" t="s">
        <v>16</v>
      </c>
      <c r="G113">
        <v>1</v>
      </c>
      <c r="H113">
        <v>0</v>
      </c>
    </row>
    <row r="114" spans="1:15" x14ac:dyDescent="0.35">
      <c r="A114">
        <v>1</v>
      </c>
      <c r="B114">
        <v>17.5</v>
      </c>
      <c r="C114" t="s">
        <v>0</v>
      </c>
      <c r="D114" t="s">
        <v>12</v>
      </c>
      <c r="E114" t="s">
        <v>11</v>
      </c>
      <c r="F114" t="s">
        <v>16</v>
      </c>
      <c r="G114">
        <v>0</v>
      </c>
      <c r="H114">
        <v>0</v>
      </c>
      <c r="N114" t="s">
        <v>26</v>
      </c>
      <c r="O114" t="s">
        <v>12</v>
      </c>
    </row>
    <row r="115" spans="1:15" x14ac:dyDescent="0.35">
      <c r="A115">
        <v>1</v>
      </c>
      <c r="B115">
        <v>17.600000000000001</v>
      </c>
      <c r="C115" t="s">
        <v>0</v>
      </c>
      <c r="D115" t="s">
        <v>13</v>
      </c>
      <c r="E115" t="s">
        <v>11</v>
      </c>
      <c r="F115" t="s">
        <v>16</v>
      </c>
      <c r="G115">
        <v>0</v>
      </c>
      <c r="H115">
        <v>0</v>
      </c>
    </row>
    <row r="116" spans="1:15" x14ac:dyDescent="0.35">
      <c r="A116">
        <v>1</v>
      </c>
      <c r="B116">
        <v>18.100000000000001</v>
      </c>
      <c r="C116" t="s">
        <v>0</v>
      </c>
      <c r="D116" t="s">
        <v>11</v>
      </c>
      <c r="E116" t="s">
        <v>13</v>
      </c>
      <c r="F116" t="s">
        <v>19</v>
      </c>
      <c r="G116">
        <v>0</v>
      </c>
      <c r="H116">
        <v>0</v>
      </c>
    </row>
    <row r="117" spans="1:15" x14ac:dyDescent="0.35">
      <c r="A117">
        <v>1</v>
      </c>
      <c r="B117">
        <v>18.2</v>
      </c>
      <c r="C117" t="s">
        <v>0</v>
      </c>
      <c r="D117" t="s">
        <v>11</v>
      </c>
      <c r="E117" t="s">
        <v>13</v>
      </c>
      <c r="F117" t="s">
        <v>19</v>
      </c>
      <c r="G117">
        <v>0</v>
      </c>
      <c r="H117">
        <v>0</v>
      </c>
    </row>
    <row r="118" spans="1:15" x14ac:dyDescent="0.35">
      <c r="A118">
        <v>1</v>
      </c>
      <c r="B118">
        <v>18.3</v>
      </c>
      <c r="C118" t="s">
        <v>0</v>
      </c>
      <c r="D118" t="s">
        <v>11</v>
      </c>
      <c r="E118" t="s">
        <v>13</v>
      </c>
      <c r="F118" t="s">
        <v>19</v>
      </c>
      <c r="G118">
        <v>0</v>
      </c>
      <c r="H118">
        <v>0</v>
      </c>
      <c r="N118" t="s">
        <v>25</v>
      </c>
      <c r="O118" t="s">
        <v>11</v>
      </c>
    </row>
    <row r="119" spans="1:15" x14ac:dyDescent="0.35">
      <c r="A119">
        <v>2</v>
      </c>
      <c r="B119">
        <v>0.1</v>
      </c>
      <c r="C119" t="s">
        <v>1</v>
      </c>
      <c r="D119" t="s">
        <v>15</v>
      </c>
      <c r="E119" t="s">
        <v>16</v>
      </c>
      <c r="F119" t="s">
        <v>13</v>
      </c>
      <c r="G119">
        <v>0</v>
      </c>
      <c r="H119">
        <v>0</v>
      </c>
    </row>
    <row r="120" spans="1:15" x14ac:dyDescent="0.35">
      <c r="A120">
        <v>2</v>
      </c>
      <c r="B120">
        <v>0.2</v>
      </c>
      <c r="C120" t="s">
        <v>1</v>
      </c>
      <c r="D120" t="s">
        <v>15</v>
      </c>
      <c r="E120" t="s">
        <v>16</v>
      </c>
      <c r="F120" t="s">
        <v>13</v>
      </c>
      <c r="G120">
        <v>4</v>
      </c>
      <c r="H120">
        <v>0</v>
      </c>
    </row>
    <row r="121" spans="1:15" x14ac:dyDescent="0.35">
      <c r="A121">
        <v>2</v>
      </c>
      <c r="B121">
        <v>0.3</v>
      </c>
      <c r="C121" t="s">
        <v>1</v>
      </c>
      <c r="D121" t="s">
        <v>15</v>
      </c>
      <c r="E121" t="s">
        <v>16</v>
      </c>
      <c r="F121" t="s">
        <v>13</v>
      </c>
      <c r="G121">
        <v>0</v>
      </c>
      <c r="H121">
        <v>0</v>
      </c>
    </row>
    <row r="122" spans="1:15" x14ac:dyDescent="0.35">
      <c r="A122">
        <v>2</v>
      </c>
      <c r="B122">
        <v>0.4</v>
      </c>
      <c r="C122" t="s">
        <v>1</v>
      </c>
      <c r="D122" t="s">
        <v>15</v>
      </c>
      <c r="E122" t="s">
        <v>16</v>
      </c>
      <c r="F122" t="s">
        <v>13</v>
      </c>
      <c r="G122">
        <v>0</v>
      </c>
      <c r="H122">
        <v>1</v>
      </c>
      <c r="I122">
        <v>1</v>
      </c>
    </row>
    <row r="123" spans="1:15" x14ac:dyDescent="0.35">
      <c r="A123">
        <v>2</v>
      </c>
      <c r="B123">
        <v>0.5</v>
      </c>
      <c r="C123" t="s">
        <v>1</v>
      </c>
      <c r="D123" t="s">
        <v>15</v>
      </c>
      <c r="E123" t="s">
        <v>16</v>
      </c>
      <c r="F123" t="s">
        <v>13</v>
      </c>
      <c r="G123">
        <v>0</v>
      </c>
      <c r="H123">
        <v>0</v>
      </c>
    </row>
    <row r="124" spans="1:15" x14ac:dyDescent="0.35">
      <c r="A124">
        <v>2</v>
      </c>
      <c r="B124">
        <v>0.6</v>
      </c>
      <c r="C124" t="s">
        <v>1</v>
      </c>
      <c r="D124" t="s">
        <v>15</v>
      </c>
      <c r="E124" t="s">
        <v>16</v>
      </c>
      <c r="F124" t="s">
        <v>13</v>
      </c>
      <c r="G124">
        <v>0</v>
      </c>
      <c r="H124">
        <v>0</v>
      </c>
    </row>
    <row r="125" spans="1:15" x14ac:dyDescent="0.35">
      <c r="A125">
        <v>2</v>
      </c>
      <c r="B125">
        <v>0.7</v>
      </c>
      <c r="C125" t="s">
        <v>1</v>
      </c>
      <c r="D125" t="s">
        <v>15</v>
      </c>
      <c r="E125" t="s">
        <v>16</v>
      </c>
      <c r="F125" t="s">
        <v>13</v>
      </c>
      <c r="G125">
        <v>0</v>
      </c>
      <c r="H125">
        <v>0</v>
      </c>
    </row>
    <row r="126" spans="1:15" x14ac:dyDescent="0.35">
      <c r="A126">
        <v>2</v>
      </c>
      <c r="B126">
        <v>1.1000000000000001</v>
      </c>
      <c r="C126" t="s">
        <v>1</v>
      </c>
      <c r="D126" t="s">
        <v>16</v>
      </c>
      <c r="E126" t="s">
        <v>15</v>
      </c>
      <c r="F126" t="s">
        <v>11</v>
      </c>
      <c r="G126">
        <v>6</v>
      </c>
      <c r="H126">
        <v>0</v>
      </c>
    </row>
    <row r="127" spans="1:15" x14ac:dyDescent="0.35">
      <c r="A127">
        <v>2</v>
      </c>
      <c r="B127">
        <v>1.2</v>
      </c>
      <c r="C127" t="s">
        <v>1</v>
      </c>
      <c r="D127" t="s">
        <v>16</v>
      </c>
      <c r="E127" t="s">
        <v>15</v>
      </c>
      <c r="F127" t="s">
        <v>11</v>
      </c>
      <c r="G127">
        <v>0</v>
      </c>
      <c r="H127">
        <v>0</v>
      </c>
      <c r="N127" t="s">
        <v>25</v>
      </c>
      <c r="O127" t="s">
        <v>16</v>
      </c>
    </row>
    <row r="128" spans="1:15" x14ac:dyDescent="0.35">
      <c r="A128">
        <v>2</v>
      </c>
      <c r="B128">
        <v>1.3</v>
      </c>
      <c r="C128" t="s">
        <v>1</v>
      </c>
      <c r="D128" t="s">
        <v>17</v>
      </c>
      <c r="E128" t="s">
        <v>15</v>
      </c>
      <c r="F128" t="s">
        <v>11</v>
      </c>
      <c r="G128">
        <v>0</v>
      </c>
      <c r="H128">
        <v>2</v>
      </c>
      <c r="I128">
        <v>2</v>
      </c>
    </row>
    <row r="129" spans="1:9" x14ac:dyDescent="0.35">
      <c r="A129">
        <v>2</v>
      </c>
      <c r="B129">
        <v>1.4</v>
      </c>
      <c r="C129" t="s">
        <v>1</v>
      </c>
      <c r="D129" t="s">
        <v>15</v>
      </c>
      <c r="E129" t="s">
        <v>17</v>
      </c>
      <c r="F129" t="s">
        <v>11</v>
      </c>
      <c r="G129">
        <v>0</v>
      </c>
      <c r="H129">
        <v>0</v>
      </c>
    </row>
    <row r="130" spans="1:9" x14ac:dyDescent="0.35">
      <c r="A130">
        <v>2</v>
      </c>
      <c r="B130">
        <v>1.5</v>
      </c>
      <c r="C130" t="s">
        <v>1</v>
      </c>
      <c r="D130" t="s">
        <v>15</v>
      </c>
      <c r="E130" t="s">
        <v>17</v>
      </c>
      <c r="F130" t="s">
        <v>11</v>
      </c>
      <c r="G130">
        <v>0</v>
      </c>
      <c r="H130">
        <v>0</v>
      </c>
    </row>
    <row r="131" spans="1:9" x14ac:dyDescent="0.35">
      <c r="A131">
        <v>2</v>
      </c>
      <c r="B131">
        <v>1.6</v>
      </c>
      <c r="C131" t="s">
        <v>1</v>
      </c>
      <c r="D131" t="s">
        <v>15</v>
      </c>
      <c r="E131" t="s">
        <v>17</v>
      </c>
      <c r="F131" t="s">
        <v>11</v>
      </c>
      <c r="G131">
        <v>4</v>
      </c>
      <c r="H131">
        <v>0</v>
      </c>
    </row>
    <row r="132" spans="1:9" x14ac:dyDescent="0.35">
      <c r="A132">
        <v>2</v>
      </c>
      <c r="B132">
        <v>1.7</v>
      </c>
      <c r="C132" t="s">
        <v>1</v>
      </c>
      <c r="D132" t="s">
        <v>15</v>
      </c>
      <c r="E132" t="s">
        <v>17</v>
      </c>
      <c r="F132" t="s">
        <v>11</v>
      </c>
      <c r="G132">
        <v>0</v>
      </c>
      <c r="H132">
        <v>0</v>
      </c>
    </row>
    <row r="133" spans="1:9" x14ac:dyDescent="0.35">
      <c r="A133">
        <v>2</v>
      </c>
      <c r="B133">
        <v>2.1</v>
      </c>
      <c r="C133" t="s">
        <v>1</v>
      </c>
      <c r="D133" t="s">
        <v>17</v>
      </c>
      <c r="E133" t="s">
        <v>15</v>
      </c>
      <c r="F133" t="s">
        <v>13</v>
      </c>
      <c r="G133">
        <v>4</v>
      </c>
      <c r="H133">
        <v>0</v>
      </c>
    </row>
    <row r="134" spans="1:9" x14ac:dyDescent="0.35">
      <c r="A134">
        <v>2</v>
      </c>
      <c r="B134">
        <v>2.2000000000000002</v>
      </c>
      <c r="C134" t="s">
        <v>1</v>
      </c>
      <c r="D134" t="s">
        <v>17</v>
      </c>
      <c r="E134" t="s">
        <v>15</v>
      </c>
      <c r="F134" t="s">
        <v>13</v>
      </c>
      <c r="G134">
        <v>6</v>
      </c>
      <c r="H134">
        <v>0</v>
      </c>
    </row>
    <row r="135" spans="1:9" x14ac:dyDescent="0.35">
      <c r="A135">
        <v>2</v>
      </c>
      <c r="B135">
        <v>2.2999999999999998</v>
      </c>
      <c r="C135" t="s">
        <v>1</v>
      </c>
      <c r="D135" t="s">
        <v>17</v>
      </c>
      <c r="E135" t="s">
        <v>15</v>
      </c>
      <c r="F135" t="s">
        <v>13</v>
      </c>
      <c r="G135">
        <v>6</v>
      </c>
      <c r="H135">
        <v>0</v>
      </c>
    </row>
    <row r="136" spans="1:9" x14ac:dyDescent="0.35">
      <c r="A136">
        <v>2</v>
      </c>
      <c r="B136">
        <v>2.4</v>
      </c>
      <c r="C136" t="s">
        <v>1</v>
      </c>
      <c r="D136" t="s">
        <v>17</v>
      </c>
      <c r="E136" t="s">
        <v>15</v>
      </c>
      <c r="F136" t="s">
        <v>13</v>
      </c>
      <c r="G136">
        <v>1</v>
      </c>
      <c r="H136">
        <v>0</v>
      </c>
    </row>
    <row r="137" spans="1:9" x14ac:dyDescent="0.35">
      <c r="A137">
        <v>2</v>
      </c>
      <c r="B137">
        <v>2.5</v>
      </c>
      <c r="C137" t="s">
        <v>1</v>
      </c>
      <c r="D137" t="s">
        <v>15</v>
      </c>
      <c r="E137" t="s">
        <v>17</v>
      </c>
      <c r="F137" t="s">
        <v>13</v>
      </c>
      <c r="G137">
        <v>1</v>
      </c>
      <c r="H137">
        <v>0</v>
      </c>
    </row>
    <row r="138" spans="1:9" x14ac:dyDescent="0.35">
      <c r="A138">
        <v>2</v>
      </c>
      <c r="B138">
        <v>2.6</v>
      </c>
      <c r="C138" t="s">
        <v>1</v>
      </c>
      <c r="D138" t="s">
        <v>17</v>
      </c>
      <c r="E138" t="s">
        <v>15</v>
      </c>
      <c r="F138" t="s">
        <v>13</v>
      </c>
      <c r="G138">
        <v>2</v>
      </c>
      <c r="H138">
        <v>0</v>
      </c>
    </row>
    <row r="139" spans="1:9" x14ac:dyDescent="0.35">
      <c r="A139">
        <v>2</v>
      </c>
      <c r="B139">
        <v>3.1</v>
      </c>
      <c r="C139" t="s">
        <v>1</v>
      </c>
      <c r="D139" t="s">
        <v>15</v>
      </c>
      <c r="E139" t="s">
        <v>17</v>
      </c>
      <c r="F139" t="s">
        <v>14</v>
      </c>
      <c r="G139">
        <v>0</v>
      </c>
      <c r="H139">
        <v>1</v>
      </c>
      <c r="I139">
        <v>1</v>
      </c>
    </row>
    <row r="140" spans="1:9" x14ac:dyDescent="0.35">
      <c r="A140">
        <v>2</v>
      </c>
      <c r="B140">
        <v>3.2</v>
      </c>
      <c r="C140" t="s">
        <v>1</v>
      </c>
      <c r="D140" t="s">
        <v>15</v>
      </c>
      <c r="E140" t="s">
        <v>17</v>
      </c>
      <c r="F140" t="s">
        <v>14</v>
      </c>
      <c r="G140">
        <v>4</v>
      </c>
      <c r="H140">
        <v>0</v>
      </c>
    </row>
    <row r="141" spans="1:9" x14ac:dyDescent="0.35">
      <c r="A141">
        <v>2</v>
      </c>
      <c r="B141">
        <v>3.3</v>
      </c>
      <c r="C141" t="s">
        <v>1</v>
      </c>
      <c r="D141" t="s">
        <v>15</v>
      </c>
      <c r="E141" t="s">
        <v>17</v>
      </c>
      <c r="F141" t="s">
        <v>14</v>
      </c>
      <c r="G141">
        <v>0</v>
      </c>
      <c r="H141">
        <v>0</v>
      </c>
    </row>
    <row r="142" spans="1:9" x14ac:dyDescent="0.35">
      <c r="A142">
        <v>2</v>
      </c>
      <c r="B142">
        <v>3.4</v>
      </c>
      <c r="C142" t="s">
        <v>1</v>
      </c>
      <c r="D142" t="s">
        <v>15</v>
      </c>
      <c r="E142" t="s">
        <v>17</v>
      </c>
      <c r="F142" t="s">
        <v>14</v>
      </c>
      <c r="G142">
        <v>0</v>
      </c>
      <c r="H142">
        <v>1</v>
      </c>
      <c r="I142">
        <v>1</v>
      </c>
    </row>
    <row r="143" spans="1:9" x14ac:dyDescent="0.35">
      <c r="A143">
        <v>2</v>
      </c>
      <c r="B143">
        <v>3.5</v>
      </c>
      <c r="C143" t="s">
        <v>1</v>
      </c>
      <c r="D143" t="s">
        <v>15</v>
      </c>
      <c r="E143" t="s">
        <v>17</v>
      </c>
      <c r="F143" t="s">
        <v>14</v>
      </c>
      <c r="G143">
        <v>0</v>
      </c>
      <c r="H143">
        <v>0</v>
      </c>
    </row>
    <row r="144" spans="1:9" x14ac:dyDescent="0.35">
      <c r="A144">
        <v>2</v>
      </c>
      <c r="B144">
        <v>3.6</v>
      </c>
      <c r="C144" t="s">
        <v>1</v>
      </c>
      <c r="D144" t="s">
        <v>15</v>
      </c>
      <c r="E144" t="s">
        <v>17</v>
      </c>
      <c r="F144" t="s">
        <v>14</v>
      </c>
      <c r="G144">
        <v>1</v>
      </c>
      <c r="H144">
        <v>0</v>
      </c>
    </row>
    <row r="145" spans="1:11" x14ac:dyDescent="0.35">
      <c r="A145">
        <v>2</v>
      </c>
      <c r="B145">
        <v>3.7</v>
      </c>
      <c r="C145" t="s">
        <v>1</v>
      </c>
      <c r="D145" t="s">
        <v>17</v>
      </c>
      <c r="E145" t="s">
        <v>15</v>
      </c>
      <c r="F145" t="s">
        <v>14</v>
      </c>
      <c r="G145">
        <v>1</v>
      </c>
      <c r="H145">
        <v>0</v>
      </c>
    </row>
    <row r="146" spans="1:11" x14ac:dyDescent="0.35">
      <c r="A146">
        <v>2</v>
      </c>
      <c r="B146">
        <v>3.8</v>
      </c>
      <c r="C146" t="s">
        <v>1</v>
      </c>
      <c r="D146" t="s">
        <v>15</v>
      </c>
      <c r="E146" t="s">
        <v>17</v>
      </c>
      <c r="F146" t="s">
        <v>14</v>
      </c>
      <c r="G146">
        <v>1</v>
      </c>
      <c r="H146">
        <v>0</v>
      </c>
    </row>
    <row r="147" spans="1:11" x14ac:dyDescent="0.35">
      <c r="A147">
        <v>2</v>
      </c>
      <c r="B147">
        <v>4.0999999999999996</v>
      </c>
      <c r="C147" t="s">
        <v>1</v>
      </c>
      <c r="D147" t="s">
        <v>15</v>
      </c>
      <c r="E147" t="s">
        <v>17</v>
      </c>
      <c r="F147" t="s">
        <v>11</v>
      </c>
      <c r="G147">
        <v>4</v>
      </c>
      <c r="H147">
        <v>0</v>
      </c>
    </row>
    <row r="148" spans="1:11" x14ac:dyDescent="0.35">
      <c r="A148">
        <v>2</v>
      </c>
      <c r="B148">
        <v>4.2</v>
      </c>
      <c r="C148" t="s">
        <v>1</v>
      </c>
      <c r="D148" t="s">
        <v>15</v>
      </c>
      <c r="E148" t="s">
        <v>17</v>
      </c>
      <c r="F148" t="s">
        <v>11</v>
      </c>
      <c r="G148">
        <v>1</v>
      </c>
      <c r="H148">
        <v>0</v>
      </c>
    </row>
    <row r="149" spans="1:11" x14ac:dyDescent="0.35">
      <c r="A149">
        <v>2</v>
      </c>
      <c r="B149">
        <v>4.3</v>
      </c>
      <c r="C149" t="s">
        <v>1</v>
      </c>
      <c r="D149" t="s">
        <v>17</v>
      </c>
      <c r="E149" t="s">
        <v>15</v>
      </c>
      <c r="F149" t="s">
        <v>11</v>
      </c>
      <c r="G149">
        <v>1</v>
      </c>
      <c r="H149">
        <v>0</v>
      </c>
    </row>
    <row r="150" spans="1:11" x14ac:dyDescent="0.35">
      <c r="A150">
        <v>2</v>
      </c>
      <c r="B150">
        <v>4.4000000000000004</v>
      </c>
      <c r="C150" t="s">
        <v>1</v>
      </c>
      <c r="D150" t="s">
        <v>15</v>
      </c>
      <c r="E150" t="s">
        <v>17</v>
      </c>
      <c r="F150" t="s">
        <v>11</v>
      </c>
      <c r="G150">
        <v>0</v>
      </c>
      <c r="H150">
        <v>0</v>
      </c>
    </row>
    <row r="151" spans="1:11" x14ac:dyDescent="0.35">
      <c r="A151">
        <v>2</v>
      </c>
      <c r="B151">
        <v>4.5</v>
      </c>
      <c r="C151" t="s">
        <v>1</v>
      </c>
      <c r="D151" t="s">
        <v>15</v>
      </c>
      <c r="E151" t="s">
        <v>17</v>
      </c>
      <c r="F151" t="s">
        <v>11</v>
      </c>
      <c r="G151">
        <v>0</v>
      </c>
      <c r="H151">
        <v>0</v>
      </c>
    </row>
    <row r="152" spans="1:11" x14ac:dyDescent="0.35">
      <c r="A152">
        <v>2</v>
      </c>
      <c r="B152">
        <v>4.5999999999999996</v>
      </c>
      <c r="C152" t="s">
        <v>1</v>
      </c>
      <c r="D152" t="s">
        <v>15</v>
      </c>
      <c r="E152" t="s">
        <v>17</v>
      </c>
      <c r="F152" t="s">
        <v>11</v>
      </c>
      <c r="G152">
        <v>0</v>
      </c>
      <c r="H152">
        <v>0</v>
      </c>
    </row>
    <row r="153" spans="1:11" x14ac:dyDescent="0.35">
      <c r="A153">
        <v>2</v>
      </c>
      <c r="B153">
        <v>5.0999999999999996</v>
      </c>
      <c r="C153" t="s">
        <v>1</v>
      </c>
      <c r="D153" t="s">
        <v>17</v>
      </c>
      <c r="E153" t="s">
        <v>15</v>
      </c>
      <c r="F153" t="s">
        <v>14</v>
      </c>
      <c r="G153">
        <v>4</v>
      </c>
      <c r="H153">
        <v>0</v>
      </c>
    </row>
    <row r="154" spans="1:11" x14ac:dyDescent="0.35">
      <c r="A154">
        <v>2</v>
      </c>
      <c r="B154">
        <v>5.2</v>
      </c>
      <c r="C154" t="s">
        <v>1</v>
      </c>
      <c r="D154" t="s">
        <v>17</v>
      </c>
      <c r="E154" t="s">
        <v>15</v>
      </c>
      <c r="F154" t="s">
        <v>14</v>
      </c>
      <c r="G154">
        <v>4</v>
      </c>
      <c r="H154">
        <v>0</v>
      </c>
    </row>
    <row r="155" spans="1:11" x14ac:dyDescent="0.35">
      <c r="A155">
        <v>2</v>
      </c>
      <c r="B155">
        <v>5.3</v>
      </c>
      <c r="C155" t="s">
        <v>1</v>
      </c>
      <c r="D155" t="s">
        <v>17</v>
      </c>
      <c r="E155" t="s">
        <v>15</v>
      </c>
      <c r="F155" t="s">
        <v>14</v>
      </c>
      <c r="G155">
        <v>6</v>
      </c>
      <c r="H155">
        <v>0</v>
      </c>
    </row>
    <row r="156" spans="1:11" x14ac:dyDescent="0.35">
      <c r="A156">
        <v>2</v>
      </c>
      <c r="B156">
        <v>5.4</v>
      </c>
      <c r="C156" t="s">
        <v>1</v>
      </c>
      <c r="D156" t="s">
        <v>17</v>
      </c>
      <c r="E156" t="s">
        <v>15</v>
      </c>
      <c r="F156" t="s">
        <v>14</v>
      </c>
      <c r="G156">
        <v>4</v>
      </c>
      <c r="H156">
        <v>0</v>
      </c>
    </row>
    <row r="157" spans="1:11" x14ac:dyDescent="0.35">
      <c r="A157">
        <v>2</v>
      </c>
      <c r="B157">
        <v>5.5</v>
      </c>
      <c r="C157" t="s">
        <v>1</v>
      </c>
      <c r="D157" t="s">
        <v>17</v>
      </c>
      <c r="E157" t="s">
        <v>15</v>
      </c>
      <c r="F157" t="s">
        <v>14</v>
      </c>
      <c r="G157">
        <v>1</v>
      </c>
      <c r="H157">
        <v>0</v>
      </c>
    </row>
    <row r="158" spans="1:11" x14ac:dyDescent="0.35">
      <c r="A158">
        <v>2</v>
      </c>
      <c r="B158">
        <v>5.6</v>
      </c>
      <c r="C158" t="s">
        <v>1</v>
      </c>
      <c r="D158" t="s">
        <v>15</v>
      </c>
      <c r="E158" t="s">
        <v>17</v>
      </c>
      <c r="F158" t="s">
        <v>14</v>
      </c>
      <c r="G158">
        <v>1</v>
      </c>
      <c r="H158">
        <v>0</v>
      </c>
    </row>
    <row r="159" spans="1:11" x14ac:dyDescent="0.35">
      <c r="A159">
        <v>2</v>
      </c>
      <c r="B159">
        <v>6.1</v>
      </c>
      <c r="C159" t="s">
        <v>1</v>
      </c>
      <c r="D159" t="s">
        <v>15</v>
      </c>
      <c r="E159" t="s">
        <v>17</v>
      </c>
      <c r="F159" t="s">
        <v>9</v>
      </c>
      <c r="G159">
        <v>0</v>
      </c>
      <c r="H159">
        <v>0</v>
      </c>
    </row>
    <row r="160" spans="1:11" x14ac:dyDescent="0.35">
      <c r="A160">
        <v>2</v>
      </c>
      <c r="B160">
        <v>6.2</v>
      </c>
      <c r="C160" t="s">
        <v>1</v>
      </c>
      <c r="D160" t="s">
        <v>15</v>
      </c>
      <c r="E160" t="s">
        <v>17</v>
      </c>
      <c r="F160" t="s">
        <v>9</v>
      </c>
      <c r="G160">
        <v>0</v>
      </c>
      <c r="H160">
        <v>4</v>
      </c>
      <c r="K160">
        <v>4</v>
      </c>
    </row>
    <row r="161" spans="1:15" x14ac:dyDescent="0.35">
      <c r="A161">
        <v>2</v>
      </c>
      <c r="B161">
        <v>6.3</v>
      </c>
      <c r="C161" t="s">
        <v>1</v>
      </c>
      <c r="D161" t="s">
        <v>15</v>
      </c>
      <c r="E161" t="s">
        <v>17</v>
      </c>
      <c r="F161" t="s">
        <v>9</v>
      </c>
      <c r="G161">
        <v>6</v>
      </c>
      <c r="H161">
        <v>0</v>
      </c>
    </row>
    <row r="162" spans="1:15" x14ac:dyDescent="0.35">
      <c r="A162">
        <v>2</v>
      </c>
      <c r="B162">
        <v>6.4</v>
      </c>
      <c r="C162" t="s">
        <v>1</v>
      </c>
      <c r="D162" t="s">
        <v>15</v>
      </c>
      <c r="E162" t="s">
        <v>17</v>
      </c>
      <c r="F162" t="s">
        <v>9</v>
      </c>
      <c r="G162">
        <v>1</v>
      </c>
      <c r="H162">
        <v>0</v>
      </c>
    </row>
    <row r="163" spans="1:15" x14ac:dyDescent="0.35">
      <c r="A163">
        <v>2</v>
      </c>
      <c r="B163">
        <v>6.5</v>
      </c>
      <c r="C163" t="s">
        <v>1</v>
      </c>
      <c r="D163" t="s">
        <v>17</v>
      </c>
      <c r="E163" t="s">
        <v>15</v>
      </c>
      <c r="F163" t="s">
        <v>9</v>
      </c>
      <c r="G163">
        <v>0</v>
      </c>
      <c r="H163">
        <v>1</v>
      </c>
      <c r="L163">
        <v>1</v>
      </c>
    </row>
    <row r="164" spans="1:15" x14ac:dyDescent="0.35">
      <c r="A164">
        <v>2</v>
      </c>
      <c r="B164">
        <v>6.6</v>
      </c>
      <c r="C164" t="s">
        <v>1</v>
      </c>
      <c r="D164" t="s">
        <v>15</v>
      </c>
      <c r="E164" t="s">
        <v>17</v>
      </c>
      <c r="F164" t="s">
        <v>9</v>
      </c>
      <c r="G164">
        <v>0</v>
      </c>
      <c r="H164">
        <v>0</v>
      </c>
    </row>
    <row r="165" spans="1:15" x14ac:dyDescent="0.35">
      <c r="A165">
        <v>2</v>
      </c>
      <c r="B165">
        <v>7.1</v>
      </c>
      <c r="C165" t="s">
        <v>1</v>
      </c>
      <c r="D165" t="s">
        <v>17</v>
      </c>
      <c r="E165" t="s">
        <v>15</v>
      </c>
      <c r="F165" t="s">
        <v>12</v>
      </c>
      <c r="G165">
        <v>1</v>
      </c>
      <c r="H165">
        <v>0</v>
      </c>
    </row>
    <row r="166" spans="1:15" x14ac:dyDescent="0.35">
      <c r="A166">
        <v>2</v>
      </c>
      <c r="B166">
        <v>7.2</v>
      </c>
      <c r="C166" t="s">
        <v>1</v>
      </c>
      <c r="D166" t="s">
        <v>15</v>
      </c>
      <c r="E166" t="s">
        <v>17</v>
      </c>
      <c r="F166" t="s">
        <v>12</v>
      </c>
      <c r="G166">
        <v>1</v>
      </c>
      <c r="H166">
        <v>0</v>
      </c>
    </row>
    <row r="167" spans="1:15" x14ac:dyDescent="0.35">
      <c r="A167">
        <v>2</v>
      </c>
      <c r="B167">
        <v>7.3</v>
      </c>
      <c r="C167" t="s">
        <v>1</v>
      </c>
      <c r="D167" t="s">
        <v>17</v>
      </c>
      <c r="E167" t="s">
        <v>15</v>
      </c>
      <c r="F167" t="s">
        <v>12</v>
      </c>
      <c r="G167">
        <v>0</v>
      </c>
      <c r="H167">
        <v>0</v>
      </c>
    </row>
    <row r="168" spans="1:15" x14ac:dyDescent="0.35">
      <c r="A168">
        <v>2</v>
      </c>
      <c r="B168">
        <v>7.4</v>
      </c>
      <c r="C168" t="s">
        <v>1</v>
      </c>
      <c r="D168" t="s">
        <v>17</v>
      </c>
      <c r="E168" t="s">
        <v>15</v>
      </c>
      <c r="F168" t="s">
        <v>12</v>
      </c>
      <c r="G168">
        <v>2</v>
      </c>
      <c r="H168">
        <v>0</v>
      </c>
    </row>
    <row r="169" spans="1:15" x14ac:dyDescent="0.35">
      <c r="A169">
        <v>2</v>
      </c>
      <c r="B169">
        <v>7.5</v>
      </c>
      <c r="C169" t="s">
        <v>1</v>
      </c>
      <c r="D169" t="s">
        <v>17</v>
      </c>
      <c r="E169" t="s">
        <v>15</v>
      </c>
      <c r="F169" t="s">
        <v>12</v>
      </c>
      <c r="G169">
        <v>1</v>
      </c>
      <c r="H169">
        <v>0</v>
      </c>
    </row>
    <row r="170" spans="1:15" x14ac:dyDescent="0.35">
      <c r="A170">
        <v>2</v>
      </c>
      <c r="B170">
        <v>7.6</v>
      </c>
      <c r="C170" t="s">
        <v>1</v>
      </c>
      <c r="D170" t="s">
        <v>15</v>
      </c>
      <c r="E170" t="s">
        <v>17</v>
      </c>
      <c r="F170" t="s">
        <v>12</v>
      </c>
      <c r="G170">
        <v>4</v>
      </c>
      <c r="H170">
        <v>0</v>
      </c>
    </row>
    <row r="171" spans="1:15" x14ac:dyDescent="0.35">
      <c r="A171">
        <v>2</v>
      </c>
      <c r="B171">
        <v>8.1</v>
      </c>
      <c r="C171" t="s">
        <v>1</v>
      </c>
      <c r="D171" t="s">
        <v>17</v>
      </c>
      <c r="E171" t="s">
        <v>15</v>
      </c>
      <c r="F171" t="s">
        <v>9</v>
      </c>
      <c r="G171">
        <v>2</v>
      </c>
      <c r="H171">
        <v>0</v>
      </c>
    </row>
    <row r="172" spans="1:15" x14ac:dyDescent="0.35">
      <c r="A172">
        <v>2</v>
      </c>
      <c r="B172">
        <v>8.1999999999999993</v>
      </c>
      <c r="C172" t="s">
        <v>1</v>
      </c>
      <c r="D172" t="s">
        <v>17</v>
      </c>
      <c r="E172" t="s">
        <v>15</v>
      </c>
      <c r="F172" t="s">
        <v>9</v>
      </c>
      <c r="G172">
        <v>0</v>
      </c>
      <c r="H172">
        <v>1</v>
      </c>
      <c r="L172">
        <v>1</v>
      </c>
    </row>
    <row r="173" spans="1:15" x14ac:dyDescent="0.35">
      <c r="A173">
        <v>2</v>
      </c>
      <c r="B173">
        <v>8.3000000000000007</v>
      </c>
      <c r="C173" t="s">
        <v>1</v>
      </c>
      <c r="D173" t="s">
        <v>15</v>
      </c>
      <c r="E173" t="s">
        <v>17</v>
      </c>
      <c r="F173" t="s">
        <v>9</v>
      </c>
      <c r="G173">
        <v>0</v>
      </c>
      <c r="H173">
        <v>0</v>
      </c>
    </row>
    <row r="174" spans="1:15" x14ac:dyDescent="0.35">
      <c r="A174">
        <v>2</v>
      </c>
      <c r="B174">
        <v>8.4</v>
      </c>
      <c r="C174" t="s">
        <v>1</v>
      </c>
      <c r="D174" t="s">
        <v>15</v>
      </c>
      <c r="E174" t="s">
        <v>17</v>
      </c>
      <c r="F174" t="s">
        <v>9</v>
      </c>
      <c r="G174">
        <v>6</v>
      </c>
      <c r="H174">
        <v>0</v>
      </c>
    </row>
    <row r="175" spans="1:15" x14ac:dyDescent="0.35">
      <c r="A175">
        <v>2</v>
      </c>
      <c r="B175">
        <v>8.5</v>
      </c>
      <c r="C175" t="s">
        <v>1</v>
      </c>
      <c r="D175" t="s">
        <v>15</v>
      </c>
      <c r="E175" t="s">
        <v>17</v>
      </c>
      <c r="F175" t="s">
        <v>9</v>
      </c>
      <c r="G175">
        <v>0</v>
      </c>
      <c r="H175">
        <v>0</v>
      </c>
      <c r="N175" t="s">
        <v>26</v>
      </c>
      <c r="O175" t="s">
        <v>15</v>
      </c>
    </row>
    <row r="176" spans="1:15" x14ac:dyDescent="0.35">
      <c r="A176">
        <v>2</v>
      </c>
      <c r="B176">
        <v>8.6</v>
      </c>
      <c r="C176" t="s">
        <v>1</v>
      </c>
      <c r="D176" t="s">
        <v>18</v>
      </c>
      <c r="E176" t="s">
        <v>17</v>
      </c>
      <c r="F176" t="s">
        <v>9</v>
      </c>
      <c r="G176">
        <v>4</v>
      </c>
      <c r="H176">
        <v>0</v>
      </c>
    </row>
    <row r="177" spans="1:8" x14ac:dyDescent="0.35">
      <c r="A177">
        <v>2</v>
      </c>
      <c r="B177">
        <v>9.1</v>
      </c>
      <c r="C177" t="s">
        <v>1</v>
      </c>
      <c r="D177" t="s">
        <v>17</v>
      </c>
      <c r="E177" t="s">
        <v>18</v>
      </c>
      <c r="F177" t="s">
        <v>6</v>
      </c>
      <c r="G177">
        <v>2</v>
      </c>
      <c r="H177">
        <v>0</v>
      </c>
    </row>
    <row r="178" spans="1:8" x14ac:dyDescent="0.35">
      <c r="A178">
        <v>2</v>
      </c>
      <c r="B178">
        <v>9.1999999999999993</v>
      </c>
      <c r="C178" t="s">
        <v>1</v>
      </c>
      <c r="D178" t="s">
        <v>17</v>
      </c>
      <c r="E178" t="s">
        <v>18</v>
      </c>
      <c r="F178" t="s">
        <v>6</v>
      </c>
      <c r="G178">
        <v>0</v>
      </c>
      <c r="H178">
        <v>0</v>
      </c>
    </row>
    <row r="179" spans="1:8" x14ac:dyDescent="0.35">
      <c r="A179">
        <v>2</v>
      </c>
      <c r="B179">
        <v>9.3000000000000007</v>
      </c>
      <c r="C179" t="s">
        <v>1</v>
      </c>
      <c r="D179" t="s">
        <v>17</v>
      </c>
      <c r="E179" t="s">
        <v>18</v>
      </c>
      <c r="F179" t="s">
        <v>6</v>
      </c>
      <c r="G179">
        <v>0</v>
      </c>
      <c r="H179">
        <v>0</v>
      </c>
    </row>
    <row r="180" spans="1:8" x14ac:dyDescent="0.35">
      <c r="A180">
        <v>2</v>
      </c>
      <c r="B180">
        <v>9.4</v>
      </c>
      <c r="C180" t="s">
        <v>1</v>
      </c>
      <c r="D180" t="s">
        <v>17</v>
      </c>
      <c r="E180" t="s">
        <v>18</v>
      </c>
      <c r="F180" t="s">
        <v>6</v>
      </c>
      <c r="G180">
        <v>1</v>
      </c>
      <c r="H180">
        <v>0</v>
      </c>
    </row>
    <row r="181" spans="1:8" x14ac:dyDescent="0.35">
      <c r="A181">
        <v>2</v>
      </c>
      <c r="B181">
        <v>9.5</v>
      </c>
      <c r="C181" t="s">
        <v>1</v>
      </c>
      <c r="D181" t="s">
        <v>18</v>
      </c>
      <c r="E181" t="s">
        <v>17</v>
      </c>
      <c r="F181" t="s">
        <v>6</v>
      </c>
      <c r="G181">
        <v>1</v>
      </c>
      <c r="H181">
        <v>0</v>
      </c>
    </row>
    <row r="182" spans="1:8" x14ac:dyDescent="0.35">
      <c r="A182">
        <v>2</v>
      </c>
      <c r="B182">
        <v>9.6</v>
      </c>
      <c r="C182" t="s">
        <v>1</v>
      </c>
      <c r="D182" t="s">
        <v>17</v>
      </c>
      <c r="E182" t="s">
        <v>18</v>
      </c>
      <c r="F182" t="s">
        <v>6</v>
      </c>
      <c r="G182">
        <v>1</v>
      </c>
      <c r="H182">
        <v>0</v>
      </c>
    </row>
    <row r="183" spans="1:8" x14ac:dyDescent="0.35">
      <c r="A183">
        <v>2</v>
      </c>
      <c r="B183">
        <v>10.1</v>
      </c>
      <c r="C183" t="s">
        <v>1</v>
      </c>
      <c r="D183" t="s">
        <v>17</v>
      </c>
      <c r="E183" t="s">
        <v>18</v>
      </c>
      <c r="F183" t="s">
        <v>9</v>
      </c>
      <c r="G183">
        <v>1</v>
      </c>
      <c r="H183">
        <v>0</v>
      </c>
    </row>
    <row r="184" spans="1:8" x14ac:dyDescent="0.35">
      <c r="A184">
        <v>2</v>
      </c>
      <c r="B184">
        <v>10.199999999999999</v>
      </c>
      <c r="C184" t="s">
        <v>1</v>
      </c>
      <c r="D184" t="s">
        <v>18</v>
      </c>
      <c r="E184" t="s">
        <v>17</v>
      </c>
      <c r="F184" t="s">
        <v>9</v>
      </c>
      <c r="G184">
        <v>1</v>
      </c>
      <c r="H184">
        <v>0</v>
      </c>
    </row>
    <row r="185" spans="1:8" x14ac:dyDescent="0.35">
      <c r="A185">
        <v>2</v>
      </c>
      <c r="B185">
        <v>10.3</v>
      </c>
      <c r="C185" t="s">
        <v>1</v>
      </c>
      <c r="D185" t="s">
        <v>17</v>
      </c>
      <c r="E185" t="s">
        <v>18</v>
      </c>
      <c r="F185" t="s">
        <v>9</v>
      </c>
      <c r="G185">
        <v>1</v>
      </c>
      <c r="H18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showGridLines="0" zoomScale="85" zoomScaleNormal="85" workbookViewId="0">
      <selection activeCell="G10" sqref="G10:G24"/>
    </sheetView>
  </sheetViews>
  <sheetFormatPr defaultRowHeight="14.5" x14ac:dyDescent="0.35"/>
  <cols>
    <col min="1" max="1" width="19.08984375" bestFit="1" customWidth="1"/>
    <col min="2" max="2" width="18.26953125" bestFit="1" customWidth="1"/>
    <col min="3" max="3" width="20.81640625" bestFit="1" customWidth="1"/>
    <col min="7" max="7" width="20.08984375" customWidth="1"/>
    <col min="8" max="8" width="20.1796875" customWidth="1"/>
    <col min="9" max="9" width="21.54296875" customWidth="1"/>
    <col min="11" max="11" width="18.1796875" customWidth="1"/>
    <col min="12" max="12" width="19.36328125" customWidth="1"/>
    <col min="13" max="13" width="18.26953125" customWidth="1"/>
    <col min="14" max="14" width="16.90625" customWidth="1"/>
    <col min="15" max="15" width="12.26953125" customWidth="1"/>
    <col min="16" max="16" width="14.453125" customWidth="1"/>
  </cols>
  <sheetData>
    <row r="1" spans="1:16" x14ac:dyDescent="0.35">
      <c r="A1" s="10" t="s">
        <v>36</v>
      </c>
      <c r="B1" t="s">
        <v>47</v>
      </c>
    </row>
    <row r="3" spans="1:16" x14ac:dyDescent="0.35">
      <c r="A3" s="10" t="s">
        <v>27</v>
      </c>
      <c r="B3" t="s">
        <v>45</v>
      </c>
      <c r="C3" t="s">
        <v>46</v>
      </c>
    </row>
    <row r="4" spans="1:16" x14ac:dyDescent="0.35">
      <c r="A4" s="11" t="s">
        <v>10</v>
      </c>
      <c r="B4">
        <v>4</v>
      </c>
      <c r="C4">
        <v>4</v>
      </c>
    </row>
    <row r="5" spans="1:16" x14ac:dyDescent="0.35">
      <c r="A5" s="11" t="s">
        <v>3</v>
      </c>
      <c r="B5">
        <v>2</v>
      </c>
      <c r="C5">
        <v>5</v>
      </c>
    </row>
    <row r="6" spans="1:16" x14ac:dyDescent="0.35">
      <c r="A6" s="11" t="s">
        <v>6</v>
      </c>
      <c r="B6">
        <v>20</v>
      </c>
      <c r="C6">
        <v>23</v>
      </c>
    </row>
    <row r="7" spans="1:16" x14ac:dyDescent="0.35">
      <c r="A7" s="11" t="s">
        <v>13</v>
      </c>
      <c r="B7">
        <v>0</v>
      </c>
      <c r="C7">
        <v>1</v>
      </c>
    </row>
    <row r="8" spans="1:16" x14ac:dyDescent="0.35">
      <c r="A8" s="11" t="s">
        <v>8</v>
      </c>
      <c r="B8">
        <v>16</v>
      </c>
      <c r="C8">
        <v>17</v>
      </c>
    </row>
    <row r="9" spans="1:16" x14ac:dyDescent="0.35">
      <c r="A9" s="11" t="s">
        <v>12</v>
      </c>
      <c r="B9">
        <v>4</v>
      </c>
      <c r="C9">
        <v>11</v>
      </c>
      <c r="G9" s="12" t="s">
        <v>48</v>
      </c>
      <c r="H9" s="12" t="s">
        <v>49</v>
      </c>
      <c r="I9" s="12" t="s">
        <v>50</v>
      </c>
      <c r="J9" s="13" t="s">
        <v>57</v>
      </c>
      <c r="K9" s="13" t="s">
        <v>51</v>
      </c>
      <c r="L9" s="13" t="s">
        <v>52</v>
      </c>
      <c r="M9" s="13" t="s">
        <v>53</v>
      </c>
      <c r="N9" s="13" t="s">
        <v>54</v>
      </c>
      <c r="O9" s="13" t="s">
        <v>55</v>
      </c>
      <c r="P9" s="13" t="s">
        <v>56</v>
      </c>
    </row>
    <row r="10" spans="1:16" x14ac:dyDescent="0.35">
      <c r="A10" s="11" t="s">
        <v>7</v>
      </c>
      <c r="B10">
        <v>13</v>
      </c>
      <c r="C10">
        <v>10</v>
      </c>
      <c r="G10" s="12" t="s">
        <v>17</v>
      </c>
      <c r="H10" s="12">
        <v>52</v>
      </c>
      <c r="I10" s="12">
        <v>26</v>
      </c>
      <c r="J10" s="12" t="s">
        <v>59</v>
      </c>
      <c r="K10" s="12">
        <v>114</v>
      </c>
      <c r="L10" s="16">
        <f>Table1[[#This Row],[Runs]]/Table1[[#This Row],[Team Runs]]</f>
        <v>0.45614035087719296</v>
      </c>
      <c r="M10" s="17">
        <f>100*(Table1[[#This Row],[Runs]]/Table1[[#This Row],[Balls]])</f>
        <v>200</v>
      </c>
      <c r="N10" s="17">
        <f>(Table1[[#This Row],[StrikeRate]]-MIN(Table1[StrikeRate]))/MAX(Table1[StrikeRate])-MIN(Table1[StrikeRate])</f>
        <v>0.66666666666666663</v>
      </c>
      <c r="O10" s="17">
        <f>(Table1[[#This Row],[Runs]]-MIN(Table1[Runs]))/MAX(Table1[Runs])-MIN(Table1[Runs])</f>
        <v>1</v>
      </c>
      <c r="P10" s="17">
        <f>(0.33*Table1[[#This Row],[RunsRatio]]+0.33*Table1[[#This Row],[Scaled_SR]]+0.33*Table1[[#This Row],[Scaled_Runs]])</f>
        <v>0.70052631578947366</v>
      </c>
    </row>
    <row r="11" spans="1:16" x14ac:dyDescent="0.35">
      <c r="A11" s="11" t="s">
        <v>11</v>
      </c>
      <c r="B11">
        <v>24</v>
      </c>
      <c r="C11">
        <v>19</v>
      </c>
      <c r="G11" s="12" t="s">
        <v>15</v>
      </c>
      <c r="H11" s="12">
        <v>39</v>
      </c>
      <c r="I11" s="12">
        <v>32</v>
      </c>
      <c r="J11" s="12" t="s">
        <v>59</v>
      </c>
      <c r="K11" s="12">
        <v>114</v>
      </c>
      <c r="L11" s="16">
        <f>Table1[[#This Row],[Runs]]/Table1[[#This Row],[Team Runs]]</f>
        <v>0.34210526315789475</v>
      </c>
      <c r="M11" s="16">
        <f>100*(Table1[[#This Row],[Runs]]/Table1[[#This Row],[Balls]])</f>
        <v>121.875</v>
      </c>
      <c r="N11" s="16">
        <f>(Table1[[#This Row],[StrikeRate]]-MIN(Table1[StrikeRate]))/MAX(Table1[StrikeRate])-MIN(Table1[StrikeRate])</f>
        <v>0.40625</v>
      </c>
      <c r="O11" s="16">
        <f>(Table1[[#This Row],[Runs]]-MIN(Table1[Runs]))/MAX(Table1[Runs])-MIN(Table1[Runs])</f>
        <v>0.75</v>
      </c>
      <c r="P11" s="16">
        <f>(0.33*Table1[[#This Row],[RunsRatio]]+0.33*Table1[[#This Row],[Scaled_SR]]+0.33*Table1[[#This Row],[Scaled_Runs]])</f>
        <v>0.4944572368421053</v>
      </c>
    </row>
    <row r="12" spans="1:16" x14ac:dyDescent="0.35">
      <c r="A12" s="11" t="s">
        <v>5</v>
      </c>
      <c r="B12">
        <v>9</v>
      </c>
      <c r="C12">
        <v>13</v>
      </c>
      <c r="G12" s="12" t="s">
        <v>16</v>
      </c>
      <c r="H12" s="12">
        <v>6</v>
      </c>
      <c r="I12" s="12">
        <v>2</v>
      </c>
      <c r="J12" s="12" t="s">
        <v>59</v>
      </c>
      <c r="K12" s="12">
        <v>114</v>
      </c>
      <c r="L12" s="16">
        <f>Table1[[#This Row],[Runs]]/Table1[[#This Row],[Team Runs]]</f>
        <v>5.2631578947368418E-2</v>
      </c>
      <c r="M12" s="16">
        <f>100*(Table1[[#This Row],[Runs]]/Table1[[#This Row],[Balls]])</f>
        <v>300</v>
      </c>
      <c r="N12" s="16">
        <f>(Table1[[#This Row],[StrikeRate]]-MIN(Table1[StrikeRate]))/MAX(Table1[StrikeRate])-MIN(Table1[StrikeRate])</f>
        <v>1</v>
      </c>
      <c r="O12" s="16">
        <f>(Table1[[#This Row],[Runs]]-MIN(Table1[Runs]))/MAX(Table1[Runs])-MIN(Table1[Runs])</f>
        <v>0.11538461538461539</v>
      </c>
      <c r="P12" s="16">
        <f>(0.33*Table1[[#This Row],[RunsRatio]]+0.33*Table1[[#This Row],[Scaled_SR]]+0.33*Table1[[#This Row],[Scaled_Runs]])</f>
        <v>0.38544534412955467</v>
      </c>
    </row>
    <row r="13" spans="1:16" x14ac:dyDescent="0.35">
      <c r="A13" s="11" t="s">
        <v>15</v>
      </c>
      <c r="B13">
        <v>39</v>
      </c>
      <c r="C13">
        <v>32</v>
      </c>
      <c r="G13" s="12" t="s">
        <v>11</v>
      </c>
      <c r="H13" s="12">
        <v>24</v>
      </c>
      <c r="I13" s="12">
        <v>19</v>
      </c>
      <c r="J13" s="12" t="s">
        <v>58</v>
      </c>
      <c r="K13" s="12">
        <v>113</v>
      </c>
      <c r="L13" s="16">
        <f>Table1[[#This Row],[Runs]]/Table1[[#This Row],[Team Runs]]</f>
        <v>0.21238938053097345</v>
      </c>
      <c r="M13" s="16">
        <f>100*(Table1[[#This Row],[Runs]]/Table1[[#This Row],[Balls]])</f>
        <v>126.31578947368421</v>
      </c>
      <c r="N13" s="16">
        <f>(Table1[[#This Row],[StrikeRate]]-MIN(Table1[StrikeRate]))/MAX(Table1[StrikeRate])-MIN(Table1[StrikeRate])</f>
        <v>0.42105263157894735</v>
      </c>
      <c r="O13" s="16">
        <f>(Table1[[#This Row],[Runs]]-MIN(Table1[Runs]))/MAX(Table1[Runs])-MIN(Table1[Runs])</f>
        <v>0.46153846153846156</v>
      </c>
      <c r="P13" s="16">
        <f>(0.33*Table1[[#This Row],[RunsRatio]]+0.33*Table1[[#This Row],[Scaled_SR]]+0.33*Table1[[#This Row],[Scaled_Runs]])</f>
        <v>0.3613435563039662</v>
      </c>
    </row>
    <row r="14" spans="1:16" x14ac:dyDescent="0.35">
      <c r="A14" s="11" t="s">
        <v>9</v>
      </c>
      <c r="B14">
        <v>8</v>
      </c>
      <c r="C14">
        <v>7</v>
      </c>
      <c r="G14" s="12" t="s">
        <v>6</v>
      </c>
      <c r="H14" s="12">
        <v>20</v>
      </c>
      <c r="I14" s="12">
        <v>23</v>
      </c>
      <c r="J14" s="12" t="s">
        <v>58</v>
      </c>
      <c r="K14" s="12">
        <v>113</v>
      </c>
      <c r="L14" s="16">
        <f>Table1[[#This Row],[Runs]]/Table1[[#This Row],[Team Runs]]</f>
        <v>0.17699115044247787</v>
      </c>
      <c r="M14" s="16">
        <f>100*(Table1[[#This Row],[Runs]]/Table1[[#This Row],[Balls]])</f>
        <v>86.956521739130437</v>
      </c>
      <c r="N14" s="16">
        <f>(Table1[[#This Row],[StrikeRate]]-MIN(Table1[StrikeRate]))/MAX(Table1[StrikeRate])-MIN(Table1[StrikeRate])</f>
        <v>0.28985507246376813</v>
      </c>
      <c r="O14" s="16">
        <f>(Table1[[#This Row],[Runs]]-MIN(Table1[Runs]))/MAX(Table1[Runs])-MIN(Table1[Runs])</f>
        <v>0.38461538461538464</v>
      </c>
      <c r="P14" s="16">
        <f>(0.33*Table1[[#This Row],[RunsRatio]]+0.33*Table1[[#This Row],[Scaled_SR]]+0.33*Table1[[#This Row],[Scaled_Runs]])</f>
        <v>0.28098233048213817</v>
      </c>
    </row>
    <row r="15" spans="1:16" x14ac:dyDescent="0.35">
      <c r="A15" s="11" t="s">
        <v>16</v>
      </c>
      <c r="B15">
        <v>6</v>
      </c>
      <c r="C15">
        <v>2</v>
      </c>
      <c r="G15" s="12" t="s">
        <v>18</v>
      </c>
      <c r="H15" s="12">
        <v>6</v>
      </c>
      <c r="I15" s="12">
        <v>3</v>
      </c>
      <c r="J15" s="12" t="s">
        <v>59</v>
      </c>
      <c r="K15" s="12">
        <v>114</v>
      </c>
      <c r="L15" s="16">
        <f>Table1[[#This Row],[Runs]]/Table1[[#This Row],[Team Runs]]</f>
        <v>5.2631578947368418E-2</v>
      </c>
      <c r="M15" s="16">
        <f>100*(Table1[[#This Row],[Runs]]/Table1[[#This Row],[Balls]])</f>
        <v>200</v>
      </c>
      <c r="N15" s="16">
        <f>(Table1[[#This Row],[StrikeRate]]-MIN(Table1[StrikeRate]))/MAX(Table1[StrikeRate])-MIN(Table1[StrikeRate])</f>
        <v>0.66666666666666663</v>
      </c>
      <c r="O15" s="16">
        <f>(Table1[[#This Row],[Runs]]-MIN(Table1[Runs]))/MAX(Table1[Runs])-MIN(Table1[Runs])</f>
        <v>0.11538461538461539</v>
      </c>
      <c r="P15" s="16">
        <f>(0.33*Table1[[#This Row],[RunsRatio]]+0.33*Table1[[#This Row],[Scaled_SR]]+0.33*Table1[[#This Row],[Scaled_Runs]])</f>
        <v>0.27544534412955468</v>
      </c>
    </row>
    <row r="16" spans="1:16" x14ac:dyDescent="0.35">
      <c r="A16" s="11" t="s">
        <v>18</v>
      </c>
      <c r="B16">
        <v>6</v>
      </c>
      <c r="C16">
        <v>3</v>
      </c>
      <c r="G16" s="12" t="s">
        <v>7</v>
      </c>
      <c r="H16" s="12">
        <v>13</v>
      </c>
      <c r="I16" s="12">
        <v>10</v>
      </c>
      <c r="J16" s="12" t="s">
        <v>58</v>
      </c>
      <c r="K16" s="12">
        <v>113</v>
      </c>
      <c r="L16" s="16">
        <f>Table1[[#This Row],[Runs]]/Table1[[#This Row],[Team Runs]]</f>
        <v>0.11504424778761062</v>
      </c>
      <c r="M16" s="16">
        <f>100*(Table1[[#This Row],[Runs]]/Table1[[#This Row],[Balls]])</f>
        <v>130</v>
      </c>
      <c r="N16" s="16">
        <f>(Table1[[#This Row],[StrikeRate]]-MIN(Table1[StrikeRate]))/MAX(Table1[StrikeRate])-MIN(Table1[StrikeRate])</f>
        <v>0.43333333333333335</v>
      </c>
      <c r="O16" s="16">
        <f>(Table1[[#This Row],[Runs]]-MIN(Table1[Runs]))/MAX(Table1[Runs])-MIN(Table1[Runs])</f>
        <v>0.25</v>
      </c>
      <c r="P16" s="16">
        <f>(0.33*Table1[[#This Row],[RunsRatio]]+0.33*Table1[[#This Row],[Scaled_SR]]+0.33*Table1[[#This Row],[Scaled_Runs]])</f>
        <v>0.26346460176991154</v>
      </c>
    </row>
    <row r="17" spans="1:16" x14ac:dyDescent="0.35">
      <c r="A17" s="11" t="s">
        <v>4</v>
      </c>
      <c r="B17">
        <v>0</v>
      </c>
      <c r="C17">
        <v>1</v>
      </c>
      <c r="G17" s="12" t="s">
        <v>8</v>
      </c>
      <c r="H17" s="12">
        <v>16</v>
      </c>
      <c r="I17" s="12">
        <v>17</v>
      </c>
      <c r="J17" s="12" t="s">
        <v>58</v>
      </c>
      <c r="K17" s="12">
        <v>113</v>
      </c>
      <c r="L17" s="16">
        <f>Table1[[#This Row],[Runs]]/Table1[[#This Row],[Team Runs]]</f>
        <v>0.1415929203539823</v>
      </c>
      <c r="M17" s="16">
        <f>100*(Table1[[#This Row],[Runs]]/Table1[[#This Row],[Balls]])</f>
        <v>94.117647058823522</v>
      </c>
      <c r="N17" s="16">
        <f>(Table1[[#This Row],[StrikeRate]]-MIN(Table1[StrikeRate]))/MAX(Table1[StrikeRate])-MIN(Table1[StrikeRate])</f>
        <v>0.31372549019607843</v>
      </c>
      <c r="O17" s="16">
        <f>(Table1[[#This Row],[Runs]]-MIN(Table1[Runs]))/MAX(Table1[Runs])-MIN(Table1[Runs])</f>
        <v>0.30769230769230771</v>
      </c>
      <c r="P17" s="16">
        <f>(0.33*Table1[[#This Row],[RunsRatio]]+0.33*Table1[[#This Row],[Scaled_SR]]+0.33*Table1[[#This Row],[Scaled_Runs]])</f>
        <v>0.25179353701998164</v>
      </c>
    </row>
    <row r="18" spans="1:16" x14ac:dyDescent="0.35">
      <c r="A18" s="11" t="s">
        <v>17</v>
      </c>
      <c r="B18">
        <v>52</v>
      </c>
      <c r="C18">
        <v>26</v>
      </c>
      <c r="G18" s="12" t="s">
        <v>9</v>
      </c>
      <c r="H18" s="12">
        <v>8</v>
      </c>
      <c r="I18" s="12">
        <v>7</v>
      </c>
      <c r="J18" s="12" t="s">
        <v>58</v>
      </c>
      <c r="K18" s="12">
        <v>113</v>
      </c>
      <c r="L18" s="16">
        <f>Table1[[#This Row],[Runs]]/Table1[[#This Row],[Team Runs]]</f>
        <v>7.0796460176991149E-2</v>
      </c>
      <c r="M18" s="16">
        <f>100*(Table1[[#This Row],[Runs]]/Table1[[#This Row],[Balls]])</f>
        <v>114.28571428571428</v>
      </c>
      <c r="N18" s="16">
        <f>(Table1[[#This Row],[StrikeRate]]-MIN(Table1[StrikeRate]))/MAX(Table1[StrikeRate])-MIN(Table1[StrikeRate])</f>
        <v>0.38095238095238093</v>
      </c>
      <c r="O18" s="16">
        <f>(Table1[[#This Row],[Runs]]-MIN(Table1[Runs]))/MAX(Table1[Runs])-MIN(Table1[Runs])</f>
        <v>0.15384615384615385</v>
      </c>
      <c r="P18" s="16">
        <f>(0.33*Table1[[#This Row],[RunsRatio]]+0.33*Table1[[#This Row],[Scaled_SR]]+0.33*Table1[[#This Row],[Scaled_Runs]])</f>
        <v>0.19984634834192361</v>
      </c>
    </row>
    <row r="19" spans="1:16" x14ac:dyDescent="0.35">
      <c r="A19" s="11" t="s">
        <v>28</v>
      </c>
      <c r="B19">
        <v>203</v>
      </c>
      <c r="C19">
        <v>174</v>
      </c>
      <c r="G19" s="12" t="s">
        <v>5</v>
      </c>
      <c r="H19" s="12">
        <v>9</v>
      </c>
      <c r="I19" s="12">
        <v>13</v>
      </c>
      <c r="J19" s="12" t="s">
        <v>58</v>
      </c>
      <c r="K19" s="12">
        <v>113</v>
      </c>
      <c r="L19" s="16">
        <f>Table1[[#This Row],[Runs]]/Table1[[#This Row],[Team Runs]]</f>
        <v>7.9646017699115043E-2</v>
      </c>
      <c r="M19" s="16">
        <f>100*(Table1[[#This Row],[Runs]]/Table1[[#This Row],[Balls]])</f>
        <v>69.230769230769226</v>
      </c>
      <c r="N19" s="16">
        <f>(Table1[[#This Row],[StrikeRate]]-MIN(Table1[StrikeRate]))/MAX(Table1[StrikeRate])-MIN(Table1[StrikeRate])</f>
        <v>0.23076923076923075</v>
      </c>
      <c r="O19" s="16">
        <f>(Table1[[#This Row],[Runs]]-MIN(Table1[Runs]))/MAX(Table1[Runs])-MIN(Table1[Runs])</f>
        <v>0.17307692307692307</v>
      </c>
      <c r="P19" s="16">
        <f>(0.33*Table1[[#This Row],[RunsRatio]]+0.33*Table1[[#This Row],[Scaled_SR]]+0.33*Table1[[#This Row],[Scaled_Runs]])</f>
        <v>0.15955241660993874</v>
      </c>
    </row>
    <row r="20" spans="1:16" x14ac:dyDescent="0.35">
      <c r="G20" s="12" t="s">
        <v>10</v>
      </c>
      <c r="H20" s="12">
        <v>4</v>
      </c>
      <c r="I20" s="12">
        <v>4</v>
      </c>
      <c r="J20" s="12" t="s">
        <v>58</v>
      </c>
      <c r="K20" s="12">
        <v>113</v>
      </c>
      <c r="L20" s="16">
        <f>Table1[[#This Row],[Runs]]/Table1[[#This Row],[Team Runs]]</f>
        <v>3.5398230088495575E-2</v>
      </c>
      <c r="M20" s="16">
        <f>100*(Table1[[#This Row],[Runs]]/Table1[[#This Row],[Balls]])</f>
        <v>100</v>
      </c>
      <c r="N20" s="16">
        <f>(Table1[[#This Row],[StrikeRate]]-MIN(Table1[StrikeRate]))/MAX(Table1[StrikeRate])-MIN(Table1[StrikeRate])</f>
        <v>0.33333333333333331</v>
      </c>
      <c r="O20" s="16">
        <f>(Table1[[#This Row],[Runs]]-MIN(Table1[Runs]))/MAX(Table1[Runs])-MIN(Table1[Runs])</f>
        <v>7.6923076923076927E-2</v>
      </c>
      <c r="P20" s="16">
        <f>(0.33*Table1[[#This Row],[RunsRatio]]+0.33*Table1[[#This Row],[Scaled_SR]]+0.33*Table1[[#This Row],[Scaled_Runs]])</f>
        <v>0.14706603131381893</v>
      </c>
    </row>
    <row r="21" spans="1:16" x14ac:dyDescent="0.35">
      <c r="G21" s="12" t="s">
        <v>12</v>
      </c>
      <c r="H21" s="12">
        <v>4</v>
      </c>
      <c r="I21" s="12">
        <v>11</v>
      </c>
      <c r="J21" s="12" t="s">
        <v>58</v>
      </c>
      <c r="K21" s="12">
        <v>113</v>
      </c>
      <c r="L21" s="16">
        <f>Table1[[#This Row],[Runs]]/Table1[[#This Row],[Team Runs]]</f>
        <v>3.5398230088495575E-2</v>
      </c>
      <c r="M21" s="16">
        <f>100*(Table1[[#This Row],[Runs]]/Table1[[#This Row],[Balls]])</f>
        <v>36.363636363636367</v>
      </c>
      <c r="N21" s="16">
        <f>(Table1[[#This Row],[StrikeRate]]-MIN(Table1[StrikeRate]))/MAX(Table1[StrikeRate])-MIN(Table1[StrikeRate])</f>
        <v>0.12121212121212123</v>
      </c>
      <c r="O21" s="16">
        <f>(Table1[[#This Row],[Runs]]-MIN(Table1[Runs]))/MAX(Table1[Runs])-MIN(Table1[Runs])</f>
        <v>7.6923076923076927E-2</v>
      </c>
      <c r="P21" s="16">
        <f>(0.33*Table1[[#This Row],[RunsRatio]]+0.33*Table1[[#This Row],[Scaled_SR]]+0.33*Table1[[#This Row],[Scaled_Runs]])</f>
        <v>7.7066031313818936E-2</v>
      </c>
    </row>
    <row r="22" spans="1:16" x14ac:dyDescent="0.35">
      <c r="G22" s="12" t="s">
        <v>3</v>
      </c>
      <c r="H22" s="12">
        <v>2</v>
      </c>
      <c r="I22" s="12">
        <v>5</v>
      </c>
      <c r="J22" s="12" t="s">
        <v>58</v>
      </c>
      <c r="K22" s="12">
        <v>113</v>
      </c>
      <c r="L22" s="16">
        <f>Table1[[#This Row],[Runs]]/Table1[[#This Row],[Team Runs]]</f>
        <v>1.7699115044247787E-2</v>
      </c>
      <c r="M22" s="16">
        <f>100*(Table1[[#This Row],[Runs]]/Table1[[#This Row],[Balls]])</f>
        <v>40</v>
      </c>
      <c r="N22" s="16">
        <f>(Table1[[#This Row],[StrikeRate]]-MIN(Table1[StrikeRate]))/MAX(Table1[StrikeRate])-MIN(Table1[StrikeRate])</f>
        <v>0.13333333333333333</v>
      </c>
      <c r="O22" s="16">
        <f>(Table1[[#This Row],[Runs]]-MIN(Table1[Runs]))/MAX(Table1[Runs])-MIN(Table1[Runs])</f>
        <v>3.8461538461538464E-2</v>
      </c>
      <c r="P22" s="16">
        <f>(0.33*Table1[[#This Row],[RunsRatio]]+0.33*Table1[[#This Row],[Scaled_SR]]+0.33*Table1[[#This Row],[Scaled_Runs]])</f>
        <v>6.2533015656909469E-2</v>
      </c>
    </row>
    <row r="23" spans="1:16" x14ac:dyDescent="0.35">
      <c r="G23" s="12" t="s">
        <v>13</v>
      </c>
      <c r="H23" s="12">
        <v>0</v>
      </c>
      <c r="I23" s="12">
        <v>1</v>
      </c>
      <c r="J23" s="12" t="s">
        <v>58</v>
      </c>
      <c r="K23" s="12">
        <v>113</v>
      </c>
      <c r="L23" s="16">
        <f>Table1[[#This Row],[Runs]]/Table1[[#This Row],[Team Runs]]</f>
        <v>0</v>
      </c>
      <c r="M23" s="16">
        <f>100*(Table1[[#This Row],[Runs]]/Table1[[#This Row],[Balls]])</f>
        <v>0</v>
      </c>
      <c r="N23" s="16">
        <f>(Table1[[#This Row],[StrikeRate]]-MIN(Table1[StrikeRate]))/MAX(Table1[StrikeRate])-MIN(Table1[StrikeRate])</f>
        <v>0</v>
      </c>
      <c r="O23" s="16">
        <f>(Table1[[#This Row],[Runs]]-MIN(Table1[Runs]))/MAX(Table1[Runs])-MIN(Table1[Runs])</f>
        <v>0</v>
      </c>
      <c r="P23" s="16">
        <f>(0.33*Table1[[#This Row],[RunsRatio]]+0.33*Table1[[#This Row],[Scaled_SR]]+0.33*Table1[[#This Row],[Scaled_Runs]])</f>
        <v>0</v>
      </c>
    </row>
    <row r="24" spans="1:16" x14ac:dyDescent="0.35">
      <c r="G24" s="12" t="s">
        <v>4</v>
      </c>
      <c r="H24" s="12">
        <v>0</v>
      </c>
      <c r="I24" s="12">
        <v>1</v>
      </c>
      <c r="J24" s="12" t="s">
        <v>58</v>
      </c>
      <c r="K24" s="12">
        <v>113</v>
      </c>
      <c r="L24" s="16">
        <f>Table1[[#This Row],[Runs]]/Table1[[#This Row],[Team Runs]]</f>
        <v>0</v>
      </c>
      <c r="M24" s="18">
        <f>100*(Table1[[#This Row],[Runs]]/Table1[[#This Row],[Balls]])</f>
        <v>0</v>
      </c>
      <c r="N24" s="18">
        <f>(Table1[[#This Row],[StrikeRate]]-MIN(Table1[StrikeRate]))/MAX(Table1[StrikeRate])-MIN(Table1[StrikeRate])</f>
        <v>0</v>
      </c>
      <c r="O24" s="18">
        <f>(Table1[[#This Row],[Runs]]-MIN(Table1[Runs]))/MAX(Table1[Runs])-MIN(Table1[Runs])</f>
        <v>0</v>
      </c>
      <c r="P24" s="18">
        <f>(0.33*Table1[[#This Row],[RunsRatio]]+0.33*Table1[[#This Row],[Scaled_SR]]+0.33*Table1[[#This Row],[Scaled_Runs]])</f>
        <v>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T16"/>
  <sheetViews>
    <sheetView showGridLines="0" topLeftCell="D1" workbookViewId="0">
      <selection activeCell="G4" sqref="G4:G15"/>
    </sheetView>
  </sheetViews>
  <sheetFormatPr defaultRowHeight="14.5" x14ac:dyDescent="0.35"/>
  <cols>
    <col min="1" max="1" width="14.54296875" bestFit="1" customWidth="1"/>
    <col min="2" max="2" width="18.26953125" bestFit="1" customWidth="1"/>
    <col min="3" max="3" width="29.81640625" customWidth="1"/>
    <col min="4" max="4" width="21" customWidth="1"/>
    <col min="5" max="5" width="24.36328125" bestFit="1" customWidth="1"/>
    <col min="6" max="6" width="22" customWidth="1"/>
    <col min="7" max="9" width="17.1796875" customWidth="1"/>
    <col min="10" max="11" width="10.36328125" customWidth="1"/>
    <col min="12" max="12" width="12.453125" customWidth="1"/>
    <col min="13" max="13" width="13.26953125" customWidth="1"/>
    <col min="14" max="14" width="13.6328125" customWidth="1"/>
    <col min="17" max="19" width="14.1796875" customWidth="1"/>
    <col min="20" max="20" width="12.1796875" customWidth="1"/>
  </cols>
  <sheetData>
    <row r="3" spans="1:20" x14ac:dyDescent="0.35">
      <c r="A3" s="10" t="s">
        <v>27</v>
      </c>
      <c r="B3" t="s">
        <v>45</v>
      </c>
      <c r="C3" t="s">
        <v>46</v>
      </c>
      <c r="D3" t="s">
        <v>60</v>
      </c>
      <c r="E3" t="s">
        <v>61</v>
      </c>
      <c r="G3" s="19" t="s">
        <v>62</v>
      </c>
      <c r="H3" s="19" t="s">
        <v>69</v>
      </c>
      <c r="I3" s="19" t="s">
        <v>68</v>
      </c>
      <c r="J3" s="14" t="s">
        <v>65</v>
      </c>
      <c r="K3" s="14" t="s">
        <v>66</v>
      </c>
      <c r="L3" s="14" t="s">
        <v>63</v>
      </c>
      <c r="M3" s="14" t="s">
        <v>64</v>
      </c>
      <c r="N3" s="14" t="s">
        <v>49</v>
      </c>
      <c r="O3" s="14" t="s">
        <v>50</v>
      </c>
      <c r="P3" s="14" t="s">
        <v>67</v>
      </c>
      <c r="Q3" s="14" t="s">
        <v>70</v>
      </c>
      <c r="R3" s="14" t="s">
        <v>71</v>
      </c>
      <c r="S3" s="14" t="s">
        <v>72</v>
      </c>
      <c r="T3" s="14" t="s">
        <v>73</v>
      </c>
    </row>
    <row r="4" spans="1:20" x14ac:dyDescent="0.35">
      <c r="A4" s="11" t="s">
        <v>19</v>
      </c>
      <c r="B4">
        <v>18</v>
      </c>
      <c r="C4">
        <v>16</v>
      </c>
      <c r="D4">
        <v>1</v>
      </c>
      <c r="E4">
        <v>3</v>
      </c>
      <c r="G4" s="20" t="s">
        <v>2</v>
      </c>
      <c r="H4" s="20" t="s">
        <v>59</v>
      </c>
      <c r="I4" s="20">
        <v>10</v>
      </c>
      <c r="J4" s="12">
        <v>14</v>
      </c>
      <c r="K4" s="12">
        <v>18</v>
      </c>
      <c r="L4" s="12">
        <v>0</v>
      </c>
      <c r="M4" s="12">
        <v>2</v>
      </c>
      <c r="N4" s="12">
        <f>(Table2[[#This Row],[Extras]]+Table2[[#This Row],[Bat_runs]])</f>
        <v>14</v>
      </c>
      <c r="O4" s="12">
        <f>INT(Table2[[#This Row],[Balls_extras]]/6)*6</f>
        <v>18</v>
      </c>
      <c r="P4" s="16">
        <f>Table2[[#This Row],[Runs]]/Table2[[#This Row],[Balls]]*6</f>
        <v>4.666666666666667</v>
      </c>
      <c r="Q4" s="16">
        <f>Table2[[#This Row],[Wickets]]/10</f>
        <v>0.2</v>
      </c>
      <c r="R4" s="16">
        <f>(Table2[[#This Row],[Wickets]]-MIN(Table2[Wickets]))/(MAX(Table2[Wickets])-MIN(Table2[Wickets]))</f>
        <v>0.66666666666666663</v>
      </c>
      <c r="S4" s="16">
        <f>IF(Table2[[#This Row],[Balls]]&gt;=12,(MAX(Table2[Eco])-Table2[[#This Row],[Eco]])/(MAX(Table2[Eco])-MIN(Table2[Eco])),0)</f>
        <v>1</v>
      </c>
      <c r="T4" s="16">
        <f>(0.33*Table2[[#This Row],[WkRatio]]+0.33*Table2[[#This Row],[Scaled_Wk]]+0.33*Table2[[#This Row],[Scaled_Eco]])</f>
        <v>0.6160000000000001</v>
      </c>
    </row>
    <row r="5" spans="1:20" x14ac:dyDescent="0.35">
      <c r="A5" s="11" t="s">
        <v>6</v>
      </c>
      <c r="B5">
        <v>5</v>
      </c>
      <c r="C5">
        <v>6</v>
      </c>
      <c r="D5">
        <v>0</v>
      </c>
      <c r="G5" s="20" t="s">
        <v>19</v>
      </c>
      <c r="H5" s="20" t="s">
        <v>59</v>
      </c>
      <c r="I5" s="20">
        <v>10</v>
      </c>
      <c r="J5" s="12">
        <v>18</v>
      </c>
      <c r="K5" s="12">
        <v>16</v>
      </c>
      <c r="L5" s="12">
        <v>1</v>
      </c>
      <c r="M5" s="12">
        <v>3</v>
      </c>
      <c r="N5" s="12">
        <f>(Table2[[#This Row],[Extras]]+Table2[[#This Row],[Bat_runs]])</f>
        <v>19</v>
      </c>
      <c r="O5" s="12">
        <f>INT(Table2[[#This Row],[Balls_extras]]/6)*6</f>
        <v>12</v>
      </c>
      <c r="P5" s="16">
        <f>Table2[[#This Row],[Runs]]/Table2[[#This Row],[Balls]]*6</f>
        <v>9.5</v>
      </c>
      <c r="Q5" s="16">
        <f>Table2[[#This Row],[Wickets]]/10</f>
        <v>0.3</v>
      </c>
      <c r="R5" s="16">
        <f>(Table2[[#This Row],[Wickets]]-MIN(Table2[Wickets]))/(MAX(Table2[Wickets])-MIN(Table2[Wickets]))</f>
        <v>1</v>
      </c>
      <c r="S5" s="16">
        <f>IF(Table2[[#This Row],[Balls]]&gt;=12,(MAX(Table2[Eco])-Table2[[#This Row],[Eco]])/(MAX(Table2[Eco])-MIN(Table2[Eco])),0)</f>
        <v>0.50847457627118653</v>
      </c>
      <c r="T5" s="16">
        <f>(0.33*Table2[[#This Row],[WkRatio]]+0.33*Table2[[#This Row],[Scaled_Wk]]+0.33*Table2[[#This Row],[Scaled_Eco]])</f>
        <v>0.59679661016949159</v>
      </c>
    </row>
    <row r="6" spans="1:20" x14ac:dyDescent="0.35">
      <c r="A6" s="11" t="s">
        <v>13</v>
      </c>
      <c r="B6">
        <v>24</v>
      </c>
      <c r="C6">
        <v>13</v>
      </c>
      <c r="D6">
        <v>1</v>
      </c>
      <c r="G6" s="20" t="s">
        <v>21</v>
      </c>
      <c r="H6" s="20" t="s">
        <v>59</v>
      </c>
      <c r="I6" s="20">
        <v>10</v>
      </c>
      <c r="J6" s="12">
        <v>23</v>
      </c>
      <c r="K6" s="12">
        <v>25</v>
      </c>
      <c r="L6" s="12">
        <v>1</v>
      </c>
      <c r="M6" s="12">
        <v>2</v>
      </c>
      <c r="N6" s="12">
        <f>(Table2[[#This Row],[Extras]]+Table2[[#This Row],[Bat_runs]])</f>
        <v>24</v>
      </c>
      <c r="O6" s="12">
        <f>INT(Table2[[#This Row],[Balls_extras]]/6)*6</f>
        <v>24</v>
      </c>
      <c r="P6" s="16">
        <f>Table2[[#This Row],[Runs]]/Table2[[#This Row],[Balls]]*6</f>
        <v>6</v>
      </c>
      <c r="Q6" s="16">
        <f>Table2[[#This Row],[Wickets]]/10</f>
        <v>0.2</v>
      </c>
      <c r="R6" s="16">
        <f>(Table2[[#This Row],[Wickets]]-MIN(Table2[Wickets]))/(MAX(Table2[Wickets])-MIN(Table2[Wickets]))</f>
        <v>0.66666666666666663</v>
      </c>
      <c r="S6" s="16">
        <f>IF(Table2[[#This Row],[Balls]]&gt;=12,(MAX(Table2[Eco])-Table2[[#This Row],[Eco]])/(MAX(Table2[Eco])-MIN(Table2[Eco])),0)</f>
        <v>0.86440677966101709</v>
      </c>
      <c r="T6" s="16">
        <f>(0.33*Table2[[#This Row],[WkRatio]]+0.33*Table2[[#This Row],[Scaled_Wk]]+0.33*Table2[[#This Row],[Scaled_Eco]])</f>
        <v>0.57125423728813574</v>
      </c>
    </row>
    <row r="7" spans="1:20" x14ac:dyDescent="0.35">
      <c r="A7" s="11" t="s">
        <v>22</v>
      </c>
      <c r="B7">
        <v>9</v>
      </c>
      <c r="C7">
        <v>12</v>
      </c>
      <c r="D7">
        <v>1</v>
      </c>
      <c r="E7">
        <v>1</v>
      </c>
      <c r="G7" s="20" t="s">
        <v>22</v>
      </c>
      <c r="H7" s="20" t="s">
        <v>59</v>
      </c>
      <c r="I7" s="20">
        <v>10</v>
      </c>
      <c r="J7" s="12">
        <v>9</v>
      </c>
      <c r="K7" s="12">
        <v>12</v>
      </c>
      <c r="L7" s="12">
        <v>1</v>
      </c>
      <c r="M7" s="12">
        <v>1</v>
      </c>
      <c r="N7" s="12">
        <f>(Table2[[#This Row],[Extras]]+Table2[[#This Row],[Bat_runs]])</f>
        <v>10</v>
      </c>
      <c r="O7" s="12">
        <f>INT(Table2[[#This Row],[Balls_extras]]/6)*6</f>
        <v>12</v>
      </c>
      <c r="P7" s="16">
        <f>Table2[[#This Row],[Runs]]/Table2[[#This Row],[Balls]]*6</f>
        <v>5</v>
      </c>
      <c r="Q7" s="16">
        <f>Table2[[#This Row],[Wickets]]/10</f>
        <v>0.1</v>
      </c>
      <c r="R7" s="16">
        <f>(Table2[[#This Row],[Wickets]]-MIN(Table2[Wickets]))/(MAX(Table2[Wickets])-MIN(Table2[Wickets]))</f>
        <v>0.33333333333333331</v>
      </c>
      <c r="S7" s="16">
        <f>IF(Table2[[#This Row],[Balls]]&gt;=12,(MAX(Table2[Eco])-Table2[[#This Row],[Eco]])/(MAX(Table2[Eco])-MIN(Table2[Eco])),0)</f>
        <v>0.96610169491525433</v>
      </c>
      <c r="T7" s="16">
        <f>(0.33*Table2[[#This Row],[WkRatio]]+0.33*Table2[[#This Row],[Scaled_Wk]]+0.33*Table2[[#This Row],[Scaled_Eco]])</f>
        <v>0.46181355932203394</v>
      </c>
    </row>
    <row r="8" spans="1:20" x14ac:dyDescent="0.35">
      <c r="A8" s="11" t="s">
        <v>21</v>
      </c>
      <c r="B8">
        <v>23</v>
      </c>
      <c r="C8">
        <v>25</v>
      </c>
      <c r="D8">
        <v>1</v>
      </c>
      <c r="E8">
        <v>2</v>
      </c>
      <c r="G8" s="20" t="s">
        <v>16</v>
      </c>
      <c r="H8" s="20" t="s">
        <v>59</v>
      </c>
      <c r="I8" s="20">
        <v>10</v>
      </c>
      <c r="J8" s="12">
        <v>16</v>
      </c>
      <c r="K8" s="12">
        <v>24</v>
      </c>
      <c r="L8" s="12">
        <v>4</v>
      </c>
      <c r="M8" s="12">
        <v>1</v>
      </c>
      <c r="N8" s="12">
        <f>(Table2[[#This Row],[Extras]]+Table2[[#This Row],[Bat_runs]])</f>
        <v>20</v>
      </c>
      <c r="O8" s="12">
        <f>INT(Table2[[#This Row],[Balls_extras]]/6)*6</f>
        <v>24</v>
      </c>
      <c r="P8" s="16">
        <f>Table2[[#This Row],[Runs]]/Table2[[#This Row],[Balls]]*6</f>
        <v>5</v>
      </c>
      <c r="Q8" s="16">
        <f>Table2[[#This Row],[Wickets]]/10</f>
        <v>0.1</v>
      </c>
      <c r="R8" s="16">
        <f>(Table2[[#This Row],[Wickets]]-MIN(Table2[Wickets]))/(MAX(Table2[Wickets])-MIN(Table2[Wickets]))</f>
        <v>0.33333333333333331</v>
      </c>
      <c r="S8" s="16">
        <f>IF(Table2[[#This Row],[Balls]]&gt;=12,(MAX(Table2[Eco])-Table2[[#This Row],[Eco]])/(MAX(Table2[Eco])-MIN(Table2[Eco])),0)</f>
        <v>0.96610169491525433</v>
      </c>
      <c r="T8" s="16">
        <f>(0.33*Table2[[#This Row],[WkRatio]]+0.33*Table2[[#This Row],[Scaled_Wk]]+0.33*Table2[[#This Row],[Scaled_Eco]])</f>
        <v>0.46181355932203394</v>
      </c>
    </row>
    <row r="9" spans="1:20" x14ac:dyDescent="0.35">
      <c r="A9" s="11" t="s">
        <v>12</v>
      </c>
      <c r="B9">
        <v>9</v>
      </c>
      <c r="C9">
        <v>6</v>
      </c>
      <c r="D9">
        <v>0</v>
      </c>
      <c r="G9" s="20" t="s">
        <v>20</v>
      </c>
      <c r="H9" s="20" t="s">
        <v>59</v>
      </c>
      <c r="I9" s="20">
        <v>2</v>
      </c>
      <c r="J9" s="12">
        <v>20</v>
      </c>
      <c r="K9" s="12">
        <v>22</v>
      </c>
      <c r="L9" s="12">
        <v>6</v>
      </c>
      <c r="M9" s="12">
        <v>1</v>
      </c>
      <c r="N9" s="12">
        <f>(Table2[[#This Row],[Extras]]+Table2[[#This Row],[Bat_runs]])</f>
        <v>26</v>
      </c>
      <c r="O9" s="12">
        <f>INT(Table2[[#This Row],[Balls_extras]]/6)*6</f>
        <v>18</v>
      </c>
      <c r="P9" s="16">
        <f>Table2[[#This Row],[Runs]]/Table2[[#This Row],[Balls]]*6</f>
        <v>8.6666666666666661</v>
      </c>
      <c r="Q9" s="16">
        <f>Table2[[#This Row],[Wickets]]/10</f>
        <v>0.1</v>
      </c>
      <c r="R9" s="16">
        <f>(Table2[[#This Row],[Wickets]]-MIN(Table2[Wickets]))/(MAX(Table2[Wickets])-MIN(Table2[Wickets]))</f>
        <v>0.33333333333333331</v>
      </c>
      <c r="S9" s="16">
        <f>IF(Table2[[#This Row],[Balls]]&gt;=12,(MAX(Table2[Eco])-Table2[[#This Row],[Eco]])/(MAX(Table2[Eco])-MIN(Table2[Eco])),0)</f>
        <v>0.59322033898305093</v>
      </c>
      <c r="T9" s="16">
        <f>(0.33*Table2[[#This Row],[WkRatio]]+0.33*Table2[[#This Row],[Scaled_Wk]]+0.33*Table2[[#This Row],[Scaled_Eco]])</f>
        <v>0.33876271186440687</v>
      </c>
    </row>
    <row r="10" spans="1:20" x14ac:dyDescent="0.35">
      <c r="A10" s="11" t="s">
        <v>2</v>
      </c>
      <c r="B10">
        <v>14</v>
      </c>
      <c r="C10">
        <v>18</v>
      </c>
      <c r="D10">
        <v>0</v>
      </c>
      <c r="E10">
        <v>2</v>
      </c>
      <c r="G10" s="20" t="s">
        <v>11</v>
      </c>
      <c r="H10" s="20" t="s">
        <v>58</v>
      </c>
      <c r="I10" s="20">
        <v>2</v>
      </c>
      <c r="J10" s="12">
        <v>16</v>
      </c>
      <c r="K10" s="12">
        <v>13</v>
      </c>
      <c r="L10" s="12">
        <v>2</v>
      </c>
      <c r="M10" s="12">
        <v>1</v>
      </c>
      <c r="N10" s="12">
        <f>(Table2[[#This Row],[Extras]]+Table2[[#This Row],[Bat_runs]])</f>
        <v>18</v>
      </c>
      <c r="O10" s="12">
        <f>INT(Table2[[#This Row],[Balls_extras]]/6)*6</f>
        <v>12</v>
      </c>
      <c r="P10" s="16">
        <f>Table2[[#This Row],[Runs]]/Table2[[#This Row],[Balls]]*6</f>
        <v>9</v>
      </c>
      <c r="Q10" s="16">
        <f>Table2[[#This Row],[Wickets]]/10</f>
        <v>0.1</v>
      </c>
      <c r="R10" s="16">
        <f>(Table2[[#This Row],[Wickets]]-MIN(Table2[Wickets]))/(MAX(Table2[Wickets])-MIN(Table2[Wickets]))</f>
        <v>0.33333333333333331</v>
      </c>
      <c r="S10" s="16">
        <f>IF(Table2[[#This Row],[Balls]]&gt;=12,(MAX(Table2[Eco])-Table2[[#This Row],[Eco]])/(MAX(Table2[Eco])-MIN(Table2[Eco])),0)</f>
        <v>0.55932203389830515</v>
      </c>
      <c r="T10" s="16">
        <f>(0.33*Table2[[#This Row],[WkRatio]]+0.33*Table2[[#This Row],[Scaled_Wk]]+0.33*Table2[[#This Row],[Scaled_Eco]])</f>
        <v>0.32757627118644073</v>
      </c>
    </row>
    <row r="11" spans="1:20" x14ac:dyDescent="0.35">
      <c r="A11" s="11" t="s">
        <v>11</v>
      </c>
      <c r="B11">
        <v>16</v>
      </c>
      <c r="C11">
        <v>13</v>
      </c>
      <c r="D11">
        <v>2</v>
      </c>
      <c r="E11">
        <v>1</v>
      </c>
      <c r="G11" s="20" t="s">
        <v>9</v>
      </c>
      <c r="H11" s="20" t="s">
        <v>58</v>
      </c>
      <c r="I11" s="20">
        <v>2</v>
      </c>
      <c r="J11" s="12">
        <v>22</v>
      </c>
      <c r="K11" s="12">
        <v>15</v>
      </c>
      <c r="L11" s="12">
        <v>6</v>
      </c>
      <c r="M11" s="12">
        <v>1</v>
      </c>
      <c r="N11" s="12">
        <f>(Table2[[#This Row],[Extras]]+Table2[[#This Row],[Bat_runs]])</f>
        <v>28</v>
      </c>
      <c r="O11" s="12">
        <f>INT(Table2[[#This Row],[Balls_extras]]/6)*6</f>
        <v>12</v>
      </c>
      <c r="P11" s="16">
        <f>Table2[[#This Row],[Runs]]/Table2[[#This Row],[Balls]]*6</f>
        <v>14</v>
      </c>
      <c r="Q11" s="16">
        <f>Table2[[#This Row],[Wickets]]/10</f>
        <v>0.1</v>
      </c>
      <c r="R11" s="16">
        <f>(Table2[[#This Row],[Wickets]]-MIN(Table2[Wickets]))/(MAX(Table2[Wickets])-MIN(Table2[Wickets]))</f>
        <v>0.33333333333333331</v>
      </c>
      <c r="S11" s="16">
        <f>IF(Table2[[#This Row],[Balls]]&gt;=12,(MAX(Table2[Eco])-Table2[[#This Row],[Eco]])/(MAX(Table2[Eco])-MIN(Table2[Eco])),0)</f>
        <v>5.0847457627118647E-2</v>
      </c>
      <c r="T11" s="16">
        <f>(0.33*Table2[[#This Row],[WkRatio]]+0.33*Table2[[#This Row],[Scaled_Wk]]+0.33*Table2[[#This Row],[Scaled_Eco]])</f>
        <v>0.15977966101694918</v>
      </c>
    </row>
    <row r="12" spans="1:20" x14ac:dyDescent="0.35">
      <c r="A12" s="11" t="s">
        <v>9</v>
      </c>
      <c r="B12">
        <v>22</v>
      </c>
      <c r="C12">
        <v>15</v>
      </c>
      <c r="D12">
        <v>6</v>
      </c>
      <c r="E12">
        <v>1</v>
      </c>
      <c r="G12" s="20" t="s">
        <v>13</v>
      </c>
      <c r="H12" s="20" t="s">
        <v>58</v>
      </c>
      <c r="I12" s="20">
        <v>2</v>
      </c>
      <c r="J12" s="12">
        <v>24</v>
      </c>
      <c r="K12" s="12">
        <v>13</v>
      </c>
      <c r="L12" s="12">
        <v>1</v>
      </c>
      <c r="M12" s="12">
        <v>0</v>
      </c>
      <c r="N12" s="12">
        <f>(Table2[[#This Row],[Extras]]+Table2[[#This Row],[Bat_runs]])</f>
        <v>25</v>
      </c>
      <c r="O12" s="12">
        <f>INT(Table2[[#This Row],[Balls_extras]]/6)*6</f>
        <v>12</v>
      </c>
      <c r="P12" s="16">
        <f>Table2[[#This Row],[Runs]]/Table2[[#This Row],[Balls]]*6</f>
        <v>12.5</v>
      </c>
      <c r="Q12" s="16">
        <f>Table2[[#This Row],[Wickets]]/10</f>
        <v>0</v>
      </c>
      <c r="R12" s="16">
        <f>(Table2[[#This Row],[Wickets]]-MIN(Table2[Wickets]))/(MAX(Table2[Wickets])-MIN(Table2[Wickets]))</f>
        <v>0</v>
      </c>
      <c r="S12" s="16">
        <f>IF(Table2[[#This Row],[Balls]]&gt;=12,(MAX(Table2[Eco])-Table2[[#This Row],[Eco]])/(MAX(Table2[Eco])-MIN(Table2[Eco])),0)</f>
        <v>0.20338983050847459</v>
      </c>
      <c r="T12" s="16">
        <f>(0.33*Table2[[#This Row],[WkRatio]]+0.33*Table2[[#This Row],[Scaled_Wk]]+0.33*Table2[[#This Row],[Scaled_Eco]])</f>
        <v>6.7118644067796621E-2</v>
      </c>
    </row>
    <row r="13" spans="1:20" x14ac:dyDescent="0.35">
      <c r="A13" s="11" t="s">
        <v>16</v>
      </c>
      <c r="B13">
        <v>16</v>
      </c>
      <c r="C13">
        <v>24</v>
      </c>
      <c r="D13">
        <v>4</v>
      </c>
      <c r="E13">
        <v>1</v>
      </c>
      <c r="G13" s="20" t="s">
        <v>14</v>
      </c>
      <c r="H13" s="20" t="s">
        <v>58</v>
      </c>
      <c r="I13" s="20">
        <v>10</v>
      </c>
      <c r="J13" s="12">
        <v>27</v>
      </c>
      <c r="K13" s="12">
        <v>14</v>
      </c>
      <c r="L13" s="12">
        <v>2</v>
      </c>
      <c r="M13" s="12">
        <v>0</v>
      </c>
      <c r="N13" s="12">
        <f>(Table2[[#This Row],[Extras]]+Table2[[#This Row],[Bat_runs]])</f>
        <v>29</v>
      </c>
      <c r="O13" s="12">
        <f>INT(Table2[[#This Row],[Balls_extras]]/6)*6</f>
        <v>12</v>
      </c>
      <c r="P13" s="16">
        <f>Table2[[#This Row],[Runs]]/Table2[[#This Row],[Balls]]*6</f>
        <v>14.5</v>
      </c>
      <c r="Q13" s="16">
        <f>Table2[[#This Row],[Wickets]]/10</f>
        <v>0</v>
      </c>
      <c r="R13" s="16">
        <f>(Table2[[#This Row],[Wickets]]-MIN(Table2[Wickets]))/(MAX(Table2[Wickets])-MIN(Table2[Wickets]))</f>
        <v>0</v>
      </c>
      <c r="S13" s="16">
        <f>IF(Table2[[#This Row],[Balls]]&gt;=12,(MAX(Table2[Eco])-Table2[[#This Row],[Eco]])/(MAX(Table2[Eco])-MIN(Table2[Eco])),0)</f>
        <v>0</v>
      </c>
      <c r="T13" s="16">
        <f>(0.33*Table2[[#This Row],[WkRatio]]+0.33*Table2[[#This Row],[Scaled_Wk]]+0.33*Table2[[#This Row],[Scaled_Eco]])</f>
        <v>0</v>
      </c>
    </row>
    <row r="14" spans="1:20" x14ac:dyDescent="0.35">
      <c r="A14" s="11" t="s">
        <v>14</v>
      </c>
      <c r="B14">
        <v>27</v>
      </c>
      <c r="C14">
        <v>14</v>
      </c>
      <c r="D14">
        <v>2</v>
      </c>
      <c r="G14" s="20" t="s">
        <v>6</v>
      </c>
      <c r="H14" s="20" t="s">
        <v>58</v>
      </c>
      <c r="I14" s="20">
        <v>2</v>
      </c>
      <c r="J14" s="12">
        <v>5</v>
      </c>
      <c r="K14" s="12">
        <v>6</v>
      </c>
      <c r="L14" s="12">
        <v>0</v>
      </c>
      <c r="M14" s="12">
        <v>0</v>
      </c>
      <c r="N14" s="12">
        <f>(Table2[[#This Row],[Extras]]+Table2[[#This Row],[Bat_runs]])</f>
        <v>5</v>
      </c>
      <c r="O14" s="12">
        <f>INT(Table2[[#This Row],[Balls_extras]]/6)*6</f>
        <v>6</v>
      </c>
      <c r="P14" s="16">
        <f>Table2[[#This Row],[Runs]]/Table2[[#This Row],[Balls]]*6</f>
        <v>5</v>
      </c>
      <c r="Q14" s="16">
        <f>Table2[[#This Row],[Wickets]]/10</f>
        <v>0</v>
      </c>
      <c r="R14" s="16">
        <f>(Table2[[#This Row],[Wickets]]-MIN(Table2[Wickets]))/(MAX(Table2[Wickets])-MIN(Table2[Wickets]))</f>
        <v>0</v>
      </c>
      <c r="S14" s="16">
        <f>IF(Table2[[#This Row],[Balls]]&gt;=12,(MAX(Table2[Eco])-Table2[[#This Row],[Eco]])/(MAX(Table2[Eco])-MIN(Table2[Eco])),0)</f>
        <v>0</v>
      </c>
      <c r="T14" s="16">
        <f>(0.33*Table2[[#This Row],[WkRatio]]+0.33*Table2[[#This Row],[Scaled_Wk]]+0.33*Table2[[#This Row],[Scaled_Eco]])</f>
        <v>0</v>
      </c>
    </row>
    <row r="15" spans="1:20" x14ac:dyDescent="0.35">
      <c r="A15" s="11" t="s">
        <v>20</v>
      </c>
      <c r="B15">
        <v>20</v>
      </c>
      <c r="C15">
        <v>22</v>
      </c>
      <c r="D15">
        <v>6</v>
      </c>
      <c r="E15">
        <v>1</v>
      </c>
      <c r="G15" s="21" t="s">
        <v>12</v>
      </c>
      <c r="H15" s="21" t="s">
        <v>58</v>
      </c>
      <c r="I15" s="21">
        <v>2</v>
      </c>
      <c r="J15" s="15">
        <v>9</v>
      </c>
      <c r="K15" s="15">
        <v>6</v>
      </c>
      <c r="L15" s="15">
        <v>0</v>
      </c>
      <c r="M15" s="15">
        <v>0</v>
      </c>
      <c r="N15" s="15">
        <f>(Table2[[#This Row],[Extras]]+Table2[[#This Row],[Bat_runs]])</f>
        <v>9</v>
      </c>
      <c r="O15" s="15">
        <f>INT(Table2[[#This Row],[Balls_extras]]/6)*6</f>
        <v>6</v>
      </c>
      <c r="P15" s="18">
        <f>Table2[[#This Row],[Runs]]/Table2[[#This Row],[Balls]]*6</f>
        <v>9</v>
      </c>
      <c r="Q15" s="18">
        <f>Table2[[#This Row],[Wickets]]/10</f>
        <v>0</v>
      </c>
      <c r="R15" s="18">
        <f>(Table2[[#This Row],[Wickets]]-MIN(Table2[Wickets]))/(MAX(Table2[Wickets])-MIN(Table2[Wickets]))</f>
        <v>0</v>
      </c>
      <c r="S15" s="18">
        <f>IF(Table2[[#This Row],[Balls]]&gt;=12,(MAX(Table2[Eco])-Table2[[#This Row],[Eco]])/(MAX(Table2[Eco])-MIN(Table2[Eco])),0)</f>
        <v>0</v>
      </c>
      <c r="T15" s="18">
        <f>(0.33*Table2[[#This Row],[WkRatio]]+0.33*Table2[[#This Row],[Scaled_Wk]]+0.33*Table2[[#This Row],[Scaled_Eco]])</f>
        <v>0</v>
      </c>
    </row>
    <row r="16" spans="1:20" x14ac:dyDescent="0.35">
      <c r="A16" s="11" t="s">
        <v>28</v>
      </c>
      <c r="B16">
        <v>203</v>
      </c>
      <c r="C16">
        <v>184</v>
      </c>
      <c r="D16">
        <v>24</v>
      </c>
      <c r="E16">
        <v>12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O26"/>
  <sheetViews>
    <sheetView showGridLines="0" workbookViewId="0">
      <selection activeCell="L5" sqref="L5:O11"/>
    </sheetView>
  </sheetViews>
  <sheetFormatPr defaultRowHeight="14.5" x14ac:dyDescent="0.35"/>
  <cols>
    <col min="5" max="5" width="20.6328125" customWidth="1"/>
    <col min="6" max="6" width="17.6328125" customWidth="1"/>
    <col min="8" max="8" width="22.26953125" customWidth="1"/>
    <col min="9" max="9" width="16.81640625" customWidth="1"/>
    <col min="12" max="12" width="22.6328125" customWidth="1"/>
    <col min="13" max="13" width="14.6328125" customWidth="1"/>
    <col min="14" max="14" width="13.6328125" customWidth="1"/>
    <col min="15" max="15" width="17.1796875" customWidth="1"/>
  </cols>
  <sheetData>
    <row r="3" spans="1:15" x14ac:dyDescent="0.35">
      <c r="A3" s="1"/>
      <c r="B3" s="2"/>
      <c r="C3" s="3"/>
    </row>
    <row r="4" spans="1:15" x14ac:dyDescent="0.35">
      <c r="A4" s="4"/>
      <c r="B4" s="5"/>
      <c r="C4" s="6"/>
      <c r="E4" s="23" t="s">
        <v>62</v>
      </c>
      <c r="F4" s="23" t="s">
        <v>73</v>
      </c>
      <c r="G4" s="23"/>
      <c r="H4" s="23" t="s">
        <v>48</v>
      </c>
      <c r="I4" s="23" t="s">
        <v>56</v>
      </c>
    </row>
    <row r="5" spans="1:15" x14ac:dyDescent="0.35">
      <c r="A5" s="4"/>
      <c r="B5" s="5"/>
      <c r="C5" s="6"/>
      <c r="E5" s="23" t="s">
        <v>2</v>
      </c>
      <c r="F5" s="22">
        <v>0.6160000000000001</v>
      </c>
      <c r="H5" s="23" t="s">
        <v>17</v>
      </c>
      <c r="I5" s="22">
        <v>0.700526315789474</v>
      </c>
      <c r="L5" s="23" t="s">
        <v>74</v>
      </c>
      <c r="M5" s="23" t="s">
        <v>75</v>
      </c>
      <c r="N5" s="23" t="s">
        <v>76</v>
      </c>
      <c r="O5" s="23" t="s">
        <v>77</v>
      </c>
    </row>
    <row r="6" spans="1:15" x14ac:dyDescent="0.35">
      <c r="A6" s="4"/>
      <c r="B6" s="5"/>
      <c r="C6" s="6"/>
      <c r="E6" s="23" t="s">
        <v>19</v>
      </c>
      <c r="F6" s="22">
        <v>0.59679661016949159</v>
      </c>
      <c r="H6" s="23" t="s">
        <v>15</v>
      </c>
      <c r="I6" s="22">
        <v>0.4944572368421053</v>
      </c>
      <c r="L6" s="23" t="s">
        <v>17</v>
      </c>
      <c r="M6" s="22">
        <f>IFERROR(VLOOKUP(Table5[[#This Row],[Player]], Table4[],2,0),0)</f>
        <v>0.700526315789474</v>
      </c>
      <c r="N6" s="22">
        <f>IFERROR(VLOOKUP(Table5[[#This Row],[Player]],Table3[],2,0),0)</f>
        <v>0</v>
      </c>
      <c r="O6" s="22">
        <f>MAX(Table5[[#This Row],[Bat]],Table5[[#This Row],[Bowl]])</f>
        <v>0.700526315789474</v>
      </c>
    </row>
    <row r="7" spans="1:15" x14ac:dyDescent="0.35">
      <c r="A7" s="4"/>
      <c r="B7" s="5"/>
      <c r="C7" s="6"/>
      <c r="E7" s="23" t="s">
        <v>21</v>
      </c>
      <c r="F7" s="22">
        <v>0.57125423728813574</v>
      </c>
      <c r="H7" s="23" t="s">
        <v>16</v>
      </c>
      <c r="I7" s="22">
        <v>0.38544534412955467</v>
      </c>
      <c r="L7" s="23" t="s">
        <v>2</v>
      </c>
      <c r="M7" s="22">
        <f>IFERROR(VLOOKUP(Table5[[#This Row],[Player]], Table4[],2,0),0)</f>
        <v>0</v>
      </c>
      <c r="N7" s="22">
        <f>IFERROR(VLOOKUP(Table5[[#This Row],[Player]],Table3[],2,0),0)</f>
        <v>0.6160000000000001</v>
      </c>
      <c r="O7" s="22">
        <f>MAX(Table5[[#This Row],[Bat]],Table5[[#This Row],[Bowl]])</f>
        <v>0.6160000000000001</v>
      </c>
    </row>
    <row r="8" spans="1:15" x14ac:dyDescent="0.35">
      <c r="A8" s="4"/>
      <c r="B8" s="5"/>
      <c r="C8" s="6"/>
      <c r="E8" s="23" t="s">
        <v>22</v>
      </c>
      <c r="F8" s="22">
        <v>0.46181355932203394</v>
      </c>
      <c r="H8" s="23" t="s">
        <v>11</v>
      </c>
      <c r="I8" s="22">
        <v>0.3613435563039662</v>
      </c>
      <c r="L8" s="23" t="s">
        <v>19</v>
      </c>
      <c r="M8" s="22">
        <f>IFERROR(VLOOKUP(Table5[[#This Row],[Player]], Table4[],2,0),0)</f>
        <v>0</v>
      </c>
      <c r="N8" s="22">
        <f>IFERROR(VLOOKUP(Table5[[#This Row],[Player]],Table3[],2,0),0)</f>
        <v>0.59679661016949159</v>
      </c>
      <c r="O8" s="22">
        <f>MAX(Table5[[#This Row],[Bat]],Table5[[#This Row],[Bowl]])</f>
        <v>0.59679661016949159</v>
      </c>
    </row>
    <row r="9" spans="1:15" x14ac:dyDescent="0.35">
      <c r="A9" s="4"/>
      <c r="B9" s="5"/>
      <c r="C9" s="6"/>
      <c r="E9" s="23" t="s">
        <v>16</v>
      </c>
      <c r="F9" s="22">
        <v>0.46181355932203394</v>
      </c>
      <c r="H9" s="23" t="s">
        <v>6</v>
      </c>
      <c r="I9" s="22">
        <v>0.28098233048213817</v>
      </c>
      <c r="L9" s="23" t="s">
        <v>21</v>
      </c>
      <c r="M9" s="22">
        <f>IFERROR(VLOOKUP(Table5[[#This Row],[Player]], Table4[],2,0),0)</f>
        <v>0</v>
      </c>
      <c r="N9" s="22">
        <f>IFERROR(VLOOKUP(Table5[[#This Row],[Player]],Table3[],2,0),0)</f>
        <v>0.57125423728813574</v>
      </c>
      <c r="O9" s="22">
        <f>MAX(Table5[[#This Row],[Bat]],Table5[[#This Row],[Bowl]])</f>
        <v>0.57125423728813574</v>
      </c>
    </row>
    <row r="10" spans="1:15" x14ac:dyDescent="0.35">
      <c r="A10" s="4"/>
      <c r="B10" s="5"/>
      <c r="C10" s="6"/>
      <c r="E10" s="23" t="s">
        <v>20</v>
      </c>
      <c r="F10" s="22">
        <v>0.33876271186440687</v>
      </c>
      <c r="H10" s="23" t="s">
        <v>18</v>
      </c>
      <c r="I10" s="22">
        <v>0.27544534412955468</v>
      </c>
      <c r="L10" s="23" t="s">
        <v>15</v>
      </c>
      <c r="M10" s="22">
        <f>IFERROR(VLOOKUP(Table5[[#This Row],[Player]], Table4[],2,0),0)</f>
        <v>0.4944572368421053</v>
      </c>
      <c r="N10" s="22">
        <f>IFERROR(VLOOKUP(Table5[[#This Row],[Player]],Table3[],2,0),0)</f>
        <v>0</v>
      </c>
      <c r="O10" s="22">
        <f>MAX(Table5[[#This Row],[Bat]],Table5[[#This Row],[Bowl]])</f>
        <v>0.4944572368421053</v>
      </c>
    </row>
    <row r="11" spans="1:15" x14ac:dyDescent="0.35">
      <c r="A11" s="4"/>
      <c r="B11" s="5"/>
      <c r="C11" s="6"/>
      <c r="E11" s="23" t="s">
        <v>11</v>
      </c>
      <c r="F11" s="22">
        <v>0.32757627118644073</v>
      </c>
      <c r="H11" s="23" t="s">
        <v>7</v>
      </c>
      <c r="I11" s="22">
        <v>0.26346460176991154</v>
      </c>
      <c r="L11" s="23" t="s">
        <v>16</v>
      </c>
      <c r="M11" s="22">
        <f>IFERROR(VLOOKUP(Table5[[#This Row],[Player]], Table4[],2,0),0)</f>
        <v>0.38544534412955467</v>
      </c>
      <c r="N11" s="22">
        <f>IFERROR(VLOOKUP(Table5[[#This Row],[Player]],Table3[],2,0),0)</f>
        <v>0.46181355932203394</v>
      </c>
      <c r="O11" s="22">
        <f>MAX(Table5[[#This Row],[Bat]],Table5[[#This Row],[Bowl]])</f>
        <v>0.46181355932203394</v>
      </c>
    </row>
    <row r="12" spans="1:15" x14ac:dyDescent="0.35">
      <c r="A12" s="4"/>
      <c r="B12" s="5"/>
      <c r="C12" s="6"/>
      <c r="E12" s="23" t="s">
        <v>9</v>
      </c>
      <c r="F12" s="22">
        <v>0.15977966101694918</v>
      </c>
      <c r="H12" s="23" t="s">
        <v>8</v>
      </c>
      <c r="I12" s="22">
        <v>0.25179353701998164</v>
      </c>
      <c r="L12" s="23" t="s">
        <v>22</v>
      </c>
      <c r="M12" s="22">
        <f>IFERROR(VLOOKUP(Table5[[#This Row],[Player]], Table4[],2,0),0)</f>
        <v>0</v>
      </c>
      <c r="N12" s="22">
        <f>IFERROR(VLOOKUP(Table5[[#This Row],[Player]],Table3[],2,0),0)</f>
        <v>0.46181355932203394</v>
      </c>
      <c r="O12" s="22">
        <f>MAX(Table5[[#This Row],[Bat]],Table5[[#This Row],[Bowl]])</f>
        <v>0.46181355932203394</v>
      </c>
    </row>
    <row r="13" spans="1:15" x14ac:dyDescent="0.35">
      <c r="A13" s="4"/>
      <c r="B13" s="5"/>
      <c r="C13" s="6"/>
      <c r="E13" s="23" t="s">
        <v>13</v>
      </c>
      <c r="F13" s="22">
        <v>6.7118644067796621E-2</v>
      </c>
      <c r="H13" s="23" t="s">
        <v>9</v>
      </c>
      <c r="I13" s="22">
        <v>0.19984634834192361</v>
      </c>
      <c r="L13" s="23" t="s">
        <v>11</v>
      </c>
      <c r="M13" s="22">
        <f>IFERROR(VLOOKUP(Table5[[#This Row],[Player]], Table4[],2,0),0)</f>
        <v>0.3613435563039662</v>
      </c>
      <c r="N13" s="22">
        <f>IFERROR(VLOOKUP(Table5[[#This Row],[Player]],Table3[],2,0),0)</f>
        <v>0.32757627118644073</v>
      </c>
      <c r="O13" s="22">
        <f>MAX(Table5[[#This Row],[Bat]],Table5[[#This Row],[Bowl]])</f>
        <v>0.3613435563039662</v>
      </c>
    </row>
    <row r="14" spans="1:15" x14ac:dyDescent="0.35">
      <c r="A14" s="4"/>
      <c r="B14" s="5"/>
      <c r="C14" s="6"/>
      <c r="E14" s="23" t="s">
        <v>14</v>
      </c>
      <c r="F14" s="22">
        <v>0</v>
      </c>
      <c r="H14" s="23" t="s">
        <v>5</v>
      </c>
      <c r="I14" s="22">
        <v>0.15955241660993874</v>
      </c>
      <c r="L14" s="23" t="s">
        <v>20</v>
      </c>
      <c r="M14" s="22">
        <f>IFERROR(VLOOKUP(Table5[[#This Row],[Player]], Table4[],2,0),0)</f>
        <v>0</v>
      </c>
      <c r="N14" s="22">
        <f>IFERROR(VLOOKUP(Table5[[#This Row],[Player]],Table3[],2,0),0)</f>
        <v>0.33876271186440687</v>
      </c>
      <c r="O14" s="22">
        <f>MAX(Table5[[#This Row],[Bat]],Table5[[#This Row],[Bowl]])</f>
        <v>0.33876271186440687</v>
      </c>
    </row>
    <row r="15" spans="1:15" x14ac:dyDescent="0.35">
      <c r="A15" s="4"/>
      <c r="B15" s="5"/>
      <c r="C15" s="6"/>
      <c r="E15" s="23" t="s">
        <v>6</v>
      </c>
      <c r="F15" s="22">
        <v>0</v>
      </c>
      <c r="H15" s="23" t="s">
        <v>10</v>
      </c>
      <c r="I15" s="22">
        <v>0.14706603131381893</v>
      </c>
      <c r="L15" s="23" t="s">
        <v>6</v>
      </c>
      <c r="M15" s="22">
        <f>IFERROR(VLOOKUP(Table5[[#This Row],[Player]], Table4[],2,0),0)</f>
        <v>0.28098233048213817</v>
      </c>
      <c r="N15" s="22">
        <f>IFERROR(VLOOKUP(Table5[[#This Row],[Player]],Table3[],2,0),0)</f>
        <v>0</v>
      </c>
      <c r="O15" s="22">
        <f>MAX(Table5[[#This Row],[Bat]],Table5[[#This Row],[Bowl]])</f>
        <v>0.28098233048213817</v>
      </c>
    </row>
    <row r="16" spans="1:15" x14ac:dyDescent="0.35">
      <c r="A16" s="4"/>
      <c r="B16" s="5"/>
      <c r="C16" s="6"/>
      <c r="E16" s="23" t="s">
        <v>12</v>
      </c>
      <c r="F16" s="22">
        <v>0</v>
      </c>
      <c r="H16" s="23" t="s">
        <v>12</v>
      </c>
      <c r="I16" s="22">
        <v>7.7066031313818936E-2</v>
      </c>
      <c r="L16" s="23" t="s">
        <v>18</v>
      </c>
      <c r="M16" s="22">
        <f>IFERROR(VLOOKUP(Table5[[#This Row],[Player]], Table4[],2,0),0)</f>
        <v>0.27544534412955468</v>
      </c>
      <c r="N16" s="22">
        <f>IFERROR(VLOOKUP(Table5[[#This Row],[Player]],Table3[],2,0),0)</f>
        <v>0</v>
      </c>
      <c r="O16" s="22">
        <f>MAX(Table5[[#This Row],[Bat]],Table5[[#This Row],[Bowl]])</f>
        <v>0.27544534412955468</v>
      </c>
    </row>
    <row r="17" spans="1:15" x14ac:dyDescent="0.35">
      <c r="A17" s="4"/>
      <c r="B17" s="5"/>
      <c r="C17" s="6"/>
      <c r="H17" s="23" t="s">
        <v>3</v>
      </c>
      <c r="I17" s="22">
        <v>6.2533015656909469E-2</v>
      </c>
      <c r="L17" s="23" t="s">
        <v>7</v>
      </c>
      <c r="M17" s="22">
        <f>IFERROR(VLOOKUP(Table5[[#This Row],[Player]], Table4[],2,0),0)</f>
        <v>0.26346460176991154</v>
      </c>
      <c r="N17" s="22">
        <f>IFERROR(VLOOKUP(Table5[[#This Row],[Player]],Table3[],2,0),0)</f>
        <v>0</v>
      </c>
      <c r="O17" s="22">
        <f>MAX(Table5[[#This Row],[Bat]],Table5[[#This Row],[Bowl]])</f>
        <v>0.26346460176991154</v>
      </c>
    </row>
    <row r="18" spans="1:15" x14ac:dyDescent="0.35">
      <c r="A18" s="4"/>
      <c r="B18" s="5"/>
      <c r="C18" s="6"/>
      <c r="H18" s="23" t="s">
        <v>13</v>
      </c>
      <c r="I18" s="22">
        <v>0</v>
      </c>
      <c r="L18" s="23" t="s">
        <v>8</v>
      </c>
      <c r="M18" s="22">
        <f>IFERROR(VLOOKUP(Table5[[#This Row],[Player]], Table4[],2,0),0)</f>
        <v>0.25179353701998164</v>
      </c>
      <c r="N18" s="22">
        <f>IFERROR(VLOOKUP(Table5[[#This Row],[Player]],Table3[],2,0),0)</f>
        <v>0</v>
      </c>
      <c r="O18" s="22">
        <f>MAX(Table5[[#This Row],[Bat]],Table5[[#This Row],[Bowl]])</f>
        <v>0.25179353701998164</v>
      </c>
    </row>
    <row r="19" spans="1:15" x14ac:dyDescent="0.35">
      <c r="A19" s="4"/>
      <c r="B19" s="5"/>
      <c r="C19" s="6"/>
      <c r="H19" s="23" t="s">
        <v>4</v>
      </c>
      <c r="I19" s="22">
        <v>0</v>
      </c>
      <c r="L19" s="23" t="s">
        <v>9</v>
      </c>
      <c r="M19" s="22">
        <f>IFERROR(VLOOKUP(Table5[[#This Row],[Player]], Table4[],2,0),0)</f>
        <v>0.19984634834192361</v>
      </c>
      <c r="N19" s="22">
        <f>IFERROR(VLOOKUP(Table5[[#This Row],[Player]],Table3[],2,0),0)</f>
        <v>0.15977966101694918</v>
      </c>
      <c r="O19" s="22">
        <f>MAX(Table5[[#This Row],[Bat]],Table5[[#This Row],[Bowl]])</f>
        <v>0.19984634834192361</v>
      </c>
    </row>
    <row r="20" spans="1:15" x14ac:dyDescent="0.35">
      <c r="A20" s="7"/>
      <c r="B20" s="8"/>
      <c r="C20" s="9"/>
      <c r="H20" s="23"/>
      <c r="I20" s="23"/>
      <c r="L20" s="23" t="s">
        <v>5</v>
      </c>
      <c r="M20" s="22">
        <f>IFERROR(VLOOKUP(Table5[[#This Row],[Player]], Table4[],2,0),0)</f>
        <v>0.15955241660993874</v>
      </c>
      <c r="N20" s="22">
        <f>IFERROR(VLOOKUP(Table5[[#This Row],[Player]],Table3[],2,0),0)</f>
        <v>0</v>
      </c>
      <c r="O20" s="22">
        <f>MAX(Table5[[#This Row],[Bat]],Table5[[#This Row],[Bowl]])</f>
        <v>0.15955241660993874</v>
      </c>
    </row>
    <row r="21" spans="1:15" x14ac:dyDescent="0.35">
      <c r="L21" s="23" t="s">
        <v>10</v>
      </c>
      <c r="M21" s="22">
        <f>IFERROR(VLOOKUP(Table5[[#This Row],[Player]], Table4[],2,0),0)</f>
        <v>0.14706603131381893</v>
      </c>
      <c r="N21" s="22">
        <f>IFERROR(VLOOKUP(Table5[[#This Row],[Player]],Table3[],2,0),0)</f>
        <v>0</v>
      </c>
      <c r="O21" s="22">
        <f>MAX(Table5[[#This Row],[Bat]],Table5[[#This Row],[Bowl]])</f>
        <v>0.14706603131381893</v>
      </c>
    </row>
    <row r="22" spans="1:15" x14ac:dyDescent="0.35">
      <c r="L22" s="23" t="s">
        <v>12</v>
      </c>
      <c r="M22" s="22">
        <f>IFERROR(VLOOKUP(Table5[[#This Row],[Player]], Table4[],2,0),0)</f>
        <v>7.7066031313818936E-2</v>
      </c>
      <c r="N22" s="22">
        <f>IFERROR(VLOOKUP(Table5[[#This Row],[Player]],Table3[],2,0),0)</f>
        <v>0</v>
      </c>
      <c r="O22" s="22">
        <f>MAX(Table5[[#This Row],[Bat]],Table5[[#This Row],[Bowl]])</f>
        <v>7.7066031313818936E-2</v>
      </c>
    </row>
    <row r="23" spans="1:15" x14ac:dyDescent="0.35">
      <c r="L23" s="23" t="s">
        <v>13</v>
      </c>
      <c r="M23" s="22">
        <f>IFERROR(VLOOKUP(Table5[[#This Row],[Player]], Table4[],2,0),0)</f>
        <v>0</v>
      </c>
      <c r="N23" s="22">
        <f>IFERROR(VLOOKUP(Table5[[#This Row],[Player]],Table3[],2,0),0)</f>
        <v>6.7118644067796621E-2</v>
      </c>
      <c r="O23" s="22">
        <f>MAX(Table5[[#This Row],[Bat]],Table5[[#This Row],[Bowl]])</f>
        <v>6.7118644067796621E-2</v>
      </c>
    </row>
    <row r="24" spans="1:15" x14ac:dyDescent="0.35">
      <c r="L24" s="23" t="s">
        <v>3</v>
      </c>
      <c r="M24" s="22">
        <f>IFERROR(VLOOKUP(Table5[[#This Row],[Player]], Table4[],2,0),0)</f>
        <v>6.2533015656909469E-2</v>
      </c>
      <c r="N24" s="22">
        <f>IFERROR(VLOOKUP(Table5[[#This Row],[Player]],Table3[],2,0),0)</f>
        <v>0</v>
      </c>
      <c r="O24" s="22">
        <f>MAX(Table5[[#This Row],[Bat]],Table5[[#This Row],[Bowl]])</f>
        <v>6.2533015656909469E-2</v>
      </c>
    </row>
    <row r="25" spans="1:15" x14ac:dyDescent="0.35">
      <c r="L25" s="23" t="s">
        <v>4</v>
      </c>
      <c r="M25" s="22">
        <f>IFERROR(VLOOKUP(Table5[[#This Row],[Player]], Table4[],2,0),0)</f>
        <v>0</v>
      </c>
      <c r="N25" s="22">
        <f>IFERROR(VLOOKUP(Table5[[#This Row],[Player]],Table3[],2,0),0)</f>
        <v>0</v>
      </c>
      <c r="O25" s="22">
        <f>MAX(Table5[[#This Row],[Bat]],Table5[[#This Row],[Bowl]])</f>
        <v>0</v>
      </c>
    </row>
    <row r="26" spans="1:15" x14ac:dyDescent="0.35">
      <c r="L26" s="23" t="s">
        <v>14</v>
      </c>
      <c r="M26" s="22">
        <f>IFERROR(VLOOKUP(Table5[[#This Row],[Player]], Table4[],2,0),0)</f>
        <v>0</v>
      </c>
      <c r="N26" s="22">
        <f>IFERROR(VLOOKUP(Table5[[#This Row],[Player]],Table3[],2,0),0)</f>
        <v>0</v>
      </c>
      <c r="O26" s="22">
        <f>MAX(Table5[[#This Row],[Bat]],Table5[[#This Row],[Bowl]])</f>
        <v>0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25:H30"/>
  <sheetViews>
    <sheetView showGridLines="0" tabSelected="1" workbookViewId="0">
      <selection activeCell="E32" sqref="E32"/>
    </sheetView>
  </sheetViews>
  <sheetFormatPr defaultRowHeight="14.5" x14ac:dyDescent="0.35"/>
  <cols>
    <col min="5" max="5" width="21.7265625" customWidth="1"/>
    <col min="6" max="6" width="13.54296875" customWidth="1"/>
    <col min="7" max="7" width="12.7265625" customWidth="1"/>
    <col min="8" max="8" width="18.453125" customWidth="1"/>
  </cols>
  <sheetData>
    <row r="25" spans="5:8" x14ac:dyDescent="0.35">
      <c r="E25" t="s">
        <v>74</v>
      </c>
      <c r="F25" t="s">
        <v>75</v>
      </c>
      <c r="G25" t="s">
        <v>76</v>
      </c>
      <c r="H25" t="s">
        <v>77</v>
      </c>
    </row>
    <row r="26" spans="5:8" x14ac:dyDescent="0.35">
      <c r="E26" s="25" t="s">
        <v>17</v>
      </c>
      <c r="F26" s="22">
        <v>0.700526315789474</v>
      </c>
      <c r="G26" s="22">
        <v>0</v>
      </c>
      <c r="H26" s="22">
        <v>0.700526315789474</v>
      </c>
    </row>
    <row r="27" spans="5:8" x14ac:dyDescent="0.35">
      <c r="E27" s="25" t="s">
        <v>2</v>
      </c>
      <c r="F27" s="22">
        <v>0</v>
      </c>
      <c r="G27" s="22">
        <v>0.6160000000000001</v>
      </c>
      <c r="H27" s="22">
        <v>0.6160000000000001</v>
      </c>
    </row>
    <row r="28" spans="5:8" x14ac:dyDescent="0.35">
      <c r="E28" s="25" t="s">
        <v>19</v>
      </c>
      <c r="F28" s="22">
        <v>0</v>
      </c>
      <c r="G28" s="22">
        <v>0.59679661016949159</v>
      </c>
      <c r="H28" s="22">
        <v>0.59679661016949159</v>
      </c>
    </row>
    <row r="29" spans="5:8" x14ac:dyDescent="0.35">
      <c r="E29" s="25" t="s">
        <v>21</v>
      </c>
      <c r="F29" s="22">
        <v>0</v>
      </c>
      <c r="G29" s="22">
        <v>0.57125423728813574</v>
      </c>
      <c r="H29" s="22">
        <v>0.57125423728813574</v>
      </c>
    </row>
    <row r="30" spans="5:8" x14ac:dyDescent="0.35">
      <c r="E30" s="24" t="s">
        <v>15</v>
      </c>
      <c r="F30" s="22">
        <v>0.4944572368421053</v>
      </c>
      <c r="G30" s="22">
        <v>0</v>
      </c>
      <c r="H30" s="22">
        <v>0.4944572368421053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 IPL Final Analysis </vt:lpstr>
      <vt:lpstr>Batting Rating</vt:lpstr>
      <vt:lpstr>Bowling Rating</vt:lpstr>
      <vt:lpstr>Match Rating</vt:lpstr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Ramzan, Amaan SITILTD-PTIY/CCI</cp:lastModifiedBy>
  <dcterms:created xsi:type="dcterms:W3CDTF">2024-05-28T13:25:56Z</dcterms:created>
  <dcterms:modified xsi:type="dcterms:W3CDTF">2024-05-29T10:21:08Z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cb1e24-a0e2-4a4c-9340-733297c9cd7c_Enabled">
    <vt:lpwstr>true</vt:lpwstr>
  </property>
  <property fmtid="{D5CDD505-2E9C-101B-9397-08002B2CF9AE}" pid="3" name="MSIP_Label_d0cb1e24-a0e2-4a4c-9340-733297c9cd7c_SetDate">
    <vt:lpwstr>2024-05-28T15:31:33Z</vt:lpwstr>
  </property>
  <property fmtid="{D5CDD505-2E9C-101B-9397-08002B2CF9AE}" pid="4" name="MSIP_Label_d0cb1e24-a0e2-4a4c-9340-733297c9cd7c_Method">
    <vt:lpwstr>Standard</vt:lpwstr>
  </property>
  <property fmtid="{D5CDD505-2E9C-101B-9397-08002B2CF9AE}" pid="5" name="MSIP_Label_d0cb1e24-a0e2-4a4c-9340-733297c9cd7c_Name">
    <vt:lpwstr>Internal</vt:lpwstr>
  </property>
  <property fmtid="{D5CDD505-2E9C-101B-9397-08002B2CF9AE}" pid="6" name="MSIP_Label_d0cb1e24-a0e2-4a4c-9340-733297c9cd7c_SiteId">
    <vt:lpwstr>db1e96a8-a3da-442a-930b-235cac24cd5c</vt:lpwstr>
  </property>
  <property fmtid="{D5CDD505-2E9C-101B-9397-08002B2CF9AE}" pid="7" name="MSIP_Label_d0cb1e24-a0e2-4a4c-9340-733297c9cd7c_ActionId">
    <vt:lpwstr>b18857b2-fd76-48d1-a244-56dec5f32143</vt:lpwstr>
  </property>
  <property fmtid="{D5CDD505-2E9C-101B-9397-08002B2CF9AE}" pid="8" name="MSIP_Label_d0cb1e24-a0e2-4a4c-9340-733297c9cd7c_ContentBits">
    <vt:lpwstr>0</vt:lpwstr>
  </property>
</Properties>
</file>