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codeName="ThisWorkbook" defaultThemeVersion="166925"/>
  <xr:revisionPtr revIDLastSave="0" documentId="13_ncr:1_{12DB7559-C863-400C-A5EA-C897895A9F37}" xr6:coauthVersionLast="47" xr6:coauthVersionMax="47" xr10:uidLastSave="{00000000-0000-0000-0000-000000000000}"/>
  <bookViews>
    <workbookView xWindow="-110" yWindow="-110" windowWidth="25820" windowHeight="15500" tabRatio="927" activeTab="1" xr2:uid="{00000000-000D-0000-FFFF-FFFF00000000}"/>
  </bookViews>
  <sheets>
    <sheet name="Start" sheetId="2" r:id="rId1"/>
    <sheet name="Basics" sheetId="19" r:id="rId2"/>
    <sheet name="Introduction to Functions" sheetId="16" r:id="rId3"/>
    <sheet name="AVERAGE" sheetId="1" r:id="rId4"/>
    <sheet name="MIN &amp; MAX" sheetId="11" r:id="rId5"/>
    <sheet name="IF statements" sheetId="13" r:id="rId6"/>
    <sheet name="Conditional Functions" sheetId="7" r:id="rId7"/>
    <sheet name="Function Wizard" sheetId="20" r:id="rId8"/>
    <sheet name="Formula Errors" sheetId="21" r:id="rId9"/>
    <sheet name="Learn more" sheetId="17" r:id="rId10"/>
  </sheets>
  <definedNames>
    <definedName name="_xlnm._FilterDatabase" localSheetId="1" hidden="1">Basics!$P$9:$Q$10</definedName>
    <definedName name="_xlnm._FilterDatabase" localSheetId="6" hidden="1">'Conditional Functions'!$F$2:$H$14</definedName>
    <definedName name="Apples">tbl_FruitType[Apples]</definedName>
    <definedName name="Bananas">tbl_FruitType6[Bananas]</definedName>
    <definedName name="ExtraCredit" localSheetId="2">'Introduction to Functions'!$F$9:$G$14</definedName>
    <definedName name="_xlnm.Extract" localSheetId="6">'Conditional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21" l="1"/>
  <c r="D9" i="21"/>
  <c r="H17" i="7"/>
  <c r="D17" i="7"/>
  <c r="D10" i="13"/>
  <c r="D9" i="13"/>
  <c r="D15" i="11"/>
  <c r="G7" i="11"/>
  <c r="D7" i="11"/>
  <c r="G15" i="1"/>
  <c r="D15" i="1"/>
  <c r="G7" i="1"/>
  <c r="D7" i="1"/>
  <c r="G15" i="16"/>
  <c r="G7" i="16"/>
  <c r="D15" i="16"/>
  <c r="A38" i="7"/>
  <c r="E106" i="7"/>
  <c r="D10" i="20"/>
  <c r="G51" i="16"/>
  <c r="D12" i="13"/>
  <c r="D7" i="16"/>
  <c r="G7" i="19"/>
  <c r="J43" i="19"/>
  <c r="F35" i="13"/>
  <c r="G6" i="19"/>
  <c r="G5" i="19"/>
  <c r="G4" i="19"/>
  <c r="G3" i="19"/>
  <c r="H64" i="7"/>
  <c r="D64" i="7"/>
  <c r="D123" i="7"/>
  <c r="D51" i="16"/>
  <c r="F29" i="13"/>
  <c r="F28" i="13"/>
  <c r="F31" i="13" s="1"/>
  <c r="F33" i="13" s="1"/>
  <c r="F37" i="13" s="1"/>
  <c r="G15" i="11"/>
  <c r="D39" i="16"/>
  <c r="E31" i="13"/>
</calcChain>
</file>

<file path=xl/sharedStrings.xml><?xml version="1.0" encoding="utf-8"?>
<sst xmlns="http://schemas.openxmlformats.org/spreadsheetml/2006/main" count="529" uniqueCount="246">
  <si>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</si>
  <si>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</si>
  <si>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</si>
  <si>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</si>
  <si>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</si>
  <si>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</si>
  <si>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</si>
  <si>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</si>
  <si>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</si>
  <si>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</si>
  <si>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</si>
  <si>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</si>
  <si>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</si>
  <si>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</si>
  <si>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</si>
  <si>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</si>
  <si>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</si>
  <si>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</si>
  <si>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</si>
  <si>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</si>
  <si>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</si>
  <si>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</si>
  <si>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</si>
  <si>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</si>
  <si>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</si>
  <si>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</si>
  <si>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</si>
  <si>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</si>
  <si>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</si>
  <si>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</si>
  <si>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</si>
  <si>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</si>
  <si>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</si>
  <si>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</si>
  <si>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</si>
  <si>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</si>
  <si>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</si>
  <si>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</si>
  <si>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</si>
  <si>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</si>
  <si>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</si>
  <si>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</si>
  <si>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</si>
  <si>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</si>
  <si>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</si>
  <si>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</si>
  <si>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</si>
  <si>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</si>
  <si>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</si>
  <si>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</si>
  <si>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</si>
  <si>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</si>
  <si>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</si>
  <si>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</si>
  <si>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IF statements</t>
  </si>
  <si>
    <t>Yes</t>
  </si>
  <si>
    <t>Quantity</t>
  </si>
  <si>
    <t>Cost</t>
  </si>
  <si>
    <t>Total</t>
  </si>
  <si>
    <t>Widget</t>
  </si>
  <si>
    <t>Doohickey</t>
  </si>
  <si>
    <t>Sub-Total</t>
  </si>
  <si>
    <t>Sales Tax?</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</si>
  <si>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</si>
  <si>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</si>
  <si>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</si>
  <si>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</si>
  <si>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</si>
  <si>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</si>
  <si>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</si>
  <si>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</si>
  <si>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</si>
  <si>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</si>
  <si>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</si>
  <si>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</si>
  <si>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</si>
  <si>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</si>
  <si>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</si>
  <si>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</si>
  <si>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</si>
  <si>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</si>
  <si>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</si>
  <si>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</si>
  <si>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</si>
  <si>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</si>
  <si>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</si>
  <si>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</si>
  <si>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</si>
  <si>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</si>
  <si>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</si>
  <si>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</si>
  <si>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</si>
  <si>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</si>
  <si>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</si>
  <si>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</si>
  <si>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</si>
  <si>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</si>
  <si>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</si>
  <si>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</si>
  <si>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</si>
  <si>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</si>
  <si>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</si>
  <si>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</si>
  <si>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</si>
  <si>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</si>
  <si>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</si>
  <si>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</si>
  <si>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</si>
  <si>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</si>
  <si>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</si>
  <si>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</si>
  <si>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</si>
  <si>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</si>
  <si>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</si>
  <si>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</si>
  <si>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</si>
  <si>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</si>
  <si>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</si>
  <si>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</si>
  <si>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</si>
  <si>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</si>
  <si>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</si>
  <si>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</si>
  <si>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</si>
  <si>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</si>
  <si>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</si>
  <si>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</si>
  <si>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</si>
  <si>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</si>
  <si>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</si>
  <si>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</si>
  <si>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</si>
  <si>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</si>
  <si>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</si>
  <si>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</si>
  <si>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</si>
  <si>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</si>
  <si>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</si>
  <si>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</si>
  <si>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</si>
  <si>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</si>
  <si>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</si>
  <si>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</si>
  <si>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</si>
  <si>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</si>
  <si>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</si>
  <si>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</si>
  <si>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</si>
  <si>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</si>
  <si>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</si>
  <si>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</si>
  <si>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</si>
  <si>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</si>
  <si>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</si>
  <si>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</si>
  <si>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</si>
  <si>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</si>
  <si>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</si>
  <si>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</si>
  <si>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</si>
  <si>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</si>
  <si>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</si>
  <si>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</si>
  <si>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</si>
  <si>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</si>
  <si>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</si>
  <si>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</si>
  <si>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</si>
  <si>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</si>
  <si>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</si>
  <si>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</si>
  <si>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</si>
  <si>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</si>
  <si>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</si>
  <si>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</si>
  <si>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</si>
  <si>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</si>
  <si>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</si>
  <si>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</si>
  <si>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</si>
  <si>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</si>
  <si>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</si>
  <si>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</si>
  <si>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</si>
  <si>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</si>
  <si>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</si>
  <si>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</si>
  <si>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</si>
  <si>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</si>
  <si>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</si>
  <si>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</si>
  <si>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</si>
  <si>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</si>
  <si>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</si>
  <si>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</si>
  <si>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</si>
  <si>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</si>
  <si>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</si>
  <si>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</si>
  <si>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</si>
  <si>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</si>
  <si>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</si>
  <si>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</si>
  <si>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</si>
  <si>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</si>
  <si>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</si>
  <si>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</si>
  <si>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</si>
  <si>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</si>
  <si>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</si>
  <si>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</si>
  <si>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</si>
  <si>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</si>
  <si>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</si>
  <si>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</si>
  <si>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</si>
  <si>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</si>
  <si>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</si>
  <si>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</si>
  <si>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</si>
  <si>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</si>
  <si>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</si>
  <si>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</si>
  <si>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</si>
  <si>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</si>
  <si>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</si>
  <si>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</si>
  <si>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</si>
  <si>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</si>
  <si>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</si>
  <si>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Course</t>
  </si>
  <si>
    <t>ENGR 13300</t>
  </si>
  <si>
    <t>Semester</t>
  </si>
  <si>
    <t>&lt;--- replace the shaded text with actual values</t>
  </si>
  <si>
    <t>Assignment Name</t>
  </si>
  <si>
    <t>/eg. HW3 EX3 Team #2/</t>
  </si>
  <si>
    <t>Section</t>
  </si>
  <si>
    <t>Student 1 Name</t>
  </si>
  <si>
    <t>List collaborators if any
(Name, Purdue login)</t>
  </si>
  <si>
    <t>Student 1 Purdue login</t>
  </si>
  <si>
    <t>Academic Integrity Statement: I/We have not used material obtained from any other unauthorized source, either modified or unmodified.  Neither have I/we provided access to my/our work to another. The solution I/we am/are submitting is my/our own original work.</t>
  </si>
  <si>
    <t>Problem Description</t>
  </si>
  <si>
    <t>/add a description and delete this comment/</t>
  </si>
  <si>
    <t>Ankur Raghavan</t>
  </si>
  <si>
    <t>raghav21</t>
  </si>
  <si>
    <t>Fall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</si>
</sst>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quot;#,##0.00_);[Red]\(&quot;$&quot;#,##0.00\)"/>
  </numFmts>
  <fonts count="4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name val="Calibri"/>
      <family val="2"/>
      <scheme val="minor"/>
    </font>
    <font>
      <i/>
      <sz val="11"/>
      <color theme="2" tint="-0.249977111117893"/>
      <name val="Calibri"/>
      <family val="2"/>
      <scheme val="minor"/>
    </font>
    <font>
      <i/>
      <sz val="11"/>
      <color rgb="FFFF0000"/>
      <name val="Calibri"/>
      <family val="2"/>
      <scheme val="minor"/>
    </font>
    <font>
      <sz val="11"/>
      <name val="Calibri"/>
      <family val="2"/>
      <scheme val="minor"/>
    </font>
    <font>
      <sz val="11"/>
      <color rgb="FF000000"/>
      <name val="Courier New"/>
      <family val="3"/>
      <charset val="1"/>
    </font>
    <font>
      <b/>
      <sz val="10"/>
      <name val="Arial"/>
      <family val="2"/>
      <charset val="1"/>
    </font>
    <font>
      <sz val="11"/>
      <color rgb="FFE97132"/>
      <name val="Aptos Narrow"/>
      <family val="2"/>
      <charset val="1"/>
    </font>
  </fonts>
  <fills count="11">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FFC000"/>
        <bgColor indexed="64"/>
      </patternFill>
    </fill>
    <fill>
      <patternFill patternType="solid">
        <fgColor theme="2" tint="-0.249977111117893"/>
        <bgColor indexed="64"/>
      </patternFill>
    </fill>
    <fill>
      <patternFill patternType="solid">
        <fgColor rgb="FF84E291"/>
        <bgColor rgb="FFC0C0C0"/>
      </patternFill>
    </fill>
    <fill>
      <patternFill patternType="solid">
        <fgColor rgb="FFDDDDDD"/>
        <bgColor rgb="FFD9D9D9"/>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20">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10" fillId="3" borderId="0" applyNumberFormat="0" applyBorder="0" applyProtection="0"/>
    <xf numFmtId="0" fontId="7" fillId="4" borderId="0"/>
    <xf numFmtId="0" fontId="7" fillId="5" borderId="1"/>
    <xf numFmtId="0" fontId="7" fillId="4" borderId="2"/>
    <xf numFmtId="0" fontId="5" fillId="0" borderId="0"/>
    <xf numFmtId="0" fontId="5" fillId="4" borderId="0"/>
    <xf numFmtId="0" fontId="5" fillId="5" borderId="1"/>
    <xf numFmtId="0" fontId="5" fillId="4" borderId="2"/>
    <xf numFmtId="0" fontId="4" fillId="0" borderId="0"/>
    <xf numFmtId="0" fontId="25" fillId="0" borderId="0" applyNumberFormat="0" applyFill="0" applyBorder="0" applyAlignment="0" applyProtection="0"/>
    <xf numFmtId="0" fontId="3" fillId="4" borderId="0"/>
    <xf numFmtId="0" fontId="3" fillId="5" borderId="1"/>
    <xf numFmtId="0" fontId="3" fillId="4" borderId="2"/>
  </cellStyleXfs>
  <cellXfs count="136">
    <xf numFmtId="0" fontId="0" fillId="0" borderId="0" xfId="0"/>
    <xf numFmtId="0" fontId="7" fillId="0" borderId="0" xfId="2"/>
    <xf numFmtId="0" fontId="7" fillId="0" borderId="0" xfId="2" applyAlignment="1">
      <alignment horizontal="left"/>
    </xf>
    <xf numFmtId="0" fontId="11" fillId="0" borderId="0" xfId="0" applyFont="1"/>
    <xf numFmtId="0" fontId="11" fillId="0" borderId="0" xfId="0" applyFont="1" applyAlignment="1">
      <alignment horizontal="left" indent="1"/>
    </xf>
    <xf numFmtId="0" fontId="10" fillId="3" borderId="0" xfId="7"/>
    <xf numFmtId="0" fontId="10" fillId="3" borderId="0" xfId="7" applyAlignment="1">
      <alignment horizontal="right"/>
    </xf>
    <xf numFmtId="0" fontId="10" fillId="0" borderId="0" xfId="6"/>
    <xf numFmtId="0" fontId="12" fillId="0" borderId="0" xfId="2" applyFont="1" applyAlignment="1">
      <alignment horizontal="left"/>
    </xf>
    <xf numFmtId="0" fontId="10" fillId="3" borderId="0" xfId="7" applyAlignment="1">
      <alignment horizontal="left"/>
    </xf>
    <xf numFmtId="14" fontId="0" fillId="0" borderId="0" xfId="0" applyNumberFormat="1"/>
    <xf numFmtId="0" fontId="5" fillId="4" borderId="0" xfId="12"/>
    <xf numFmtId="0" fontId="13" fillId="0" borderId="0" xfId="2" applyFont="1"/>
    <xf numFmtId="0" fontId="13" fillId="0" borderId="0" xfId="2" applyFont="1" applyAlignment="1">
      <alignment wrapText="1"/>
    </xf>
    <xf numFmtId="0" fontId="13" fillId="0" borderId="0" xfId="0" applyFont="1"/>
    <xf numFmtId="0" fontId="13" fillId="0" borderId="0" xfId="2" applyFont="1" applyAlignment="1">
      <alignment horizontal="left"/>
    </xf>
    <xf numFmtId="0" fontId="13" fillId="0" borderId="0" xfId="6" applyFont="1"/>
    <xf numFmtId="0" fontId="14" fillId="0" borderId="0" xfId="0" applyFont="1"/>
    <xf numFmtId="0" fontId="15" fillId="0" borderId="0" xfId="2" applyFont="1"/>
    <xf numFmtId="0" fontId="17" fillId="0" borderId="0" xfId="0" applyFont="1"/>
    <xf numFmtId="0" fontId="15" fillId="0" borderId="0" xfId="2" applyFont="1" applyAlignment="1">
      <alignment horizontal="left"/>
    </xf>
    <xf numFmtId="0" fontId="18" fillId="0" borderId="0" xfId="0" applyFont="1"/>
    <xf numFmtId="0" fontId="16" fillId="0" borderId="0" xfId="6" applyFont="1"/>
    <xf numFmtId="0" fontId="12" fillId="0" borderId="0" xfId="2" applyFont="1" applyAlignment="1">
      <alignment horizontal="right"/>
    </xf>
    <xf numFmtId="0" fontId="10" fillId="0" borderId="0" xfId="2" applyFont="1" applyAlignment="1">
      <alignment horizontal="left"/>
    </xf>
    <xf numFmtId="0" fontId="20" fillId="0" borderId="0" xfId="2" applyFont="1" applyAlignment="1">
      <alignment horizontal="left"/>
    </xf>
    <xf numFmtId="0" fontId="21" fillId="0" borderId="0" xfId="0" applyFont="1"/>
    <xf numFmtId="0" fontId="19" fillId="0" borderId="0" xfId="0" applyFont="1"/>
    <xf numFmtId="0" fontId="19" fillId="0" borderId="0" xfId="0" quotePrefix="1" applyFont="1"/>
    <xf numFmtId="0" fontId="19" fillId="0" borderId="0" xfId="0" applyFont="1" applyAlignment="1">
      <alignment wrapText="1"/>
    </xf>
    <xf numFmtId="0" fontId="22" fillId="3" borderId="0" xfId="7" applyFont="1" applyAlignment="1">
      <alignment horizontal="right"/>
    </xf>
    <xf numFmtId="0" fontId="22"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7" fillId="5" borderId="1" xfId="9" applyNumberFormat="1" applyAlignment="1">
      <alignment vertical="center"/>
    </xf>
    <xf numFmtId="0" fontId="22" fillId="3" borderId="0" xfId="7" applyFont="1"/>
    <xf numFmtId="0" fontId="4" fillId="0" borderId="0" xfId="15"/>
    <xf numFmtId="0" fontId="23" fillId="0" borderId="0" xfId="15" applyFont="1"/>
    <xf numFmtId="0" fontId="24" fillId="0" borderId="0" xfId="15" applyFont="1"/>
    <xf numFmtId="0" fontId="24" fillId="0" borderId="0" xfId="15" applyFont="1" applyAlignment="1">
      <alignment vertical="center"/>
    </xf>
    <xf numFmtId="0" fontId="10" fillId="0" borderId="0" xfId="6"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8" applyFont="1"/>
    <xf numFmtId="0" fontId="4" fillId="4" borderId="0" xfId="8" applyFont="1" applyAlignment="1">
      <alignment horizontal="right"/>
    </xf>
    <xf numFmtId="0" fontId="4" fillId="5" borderId="1" xfId="9" applyFont="1" applyAlignment="1">
      <alignment horizontal="right"/>
    </xf>
    <xf numFmtId="0" fontId="11" fillId="0" borderId="0" xfId="0" applyFont="1" applyAlignment="1">
      <alignment horizontal="center"/>
    </xf>
    <xf numFmtId="0" fontId="4" fillId="0" borderId="0" xfId="2" applyFont="1" applyAlignment="1">
      <alignment horizontal="left" indent="1"/>
    </xf>
    <xf numFmtId="0" fontId="11" fillId="0" borderId="0" xfId="0" applyFont="1" applyAlignment="1">
      <alignment horizontal="left" indent="2"/>
    </xf>
    <xf numFmtId="0" fontId="4" fillId="4" borderId="2" xfId="10" applyFont="1"/>
    <xf numFmtId="0" fontId="4" fillId="5" borderId="1" xfId="9"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1" applyFont="1" applyAlignment="1">
      <alignment horizontal="left" indent="1"/>
    </xf>
    <xf numFmtId="0" fontId="4" fillId="4" borderId="2" xfId="14" applyFont="1"/>
    <xf numFmtId="0" fontId="4" fillId="4" borderId="2" xfId="10" applyFont="1" applyAlignment="1">
      <alignment horizontal="center" vertical="center"/>
    </xf>
    <xf numFmtId="0" fontId="4" fillId="4" borderId="2" xfId="10" applyFont="1" applyAlignment="1">
      <alignment horizontal="left"/>
    </xf>
    <xf numFmtId="0" fontId="0" fillId="0" borderId="3" xfId="0" applyBorder="1" applyAlignment="1">
      <alignment vertical="center"/>
    </xf>
    <xf numFmtId="8" fontId="0" fillId="0" borderId="3" xfId="0" applyNumberFormat="1" applyBorder="1" applyAlignment="1">
      <alignment vertical="center"/>
    </xf>
    <xf numFmtId="0" fontId="3" fillId="5" borderId="1" xfId="18"/>
    <xf numFmtId="0" fontId="26" fillId="0" borderId="0" xfId="0" applyFont="1"/>
    <xf numFmtId="0" fontId="3" fillId="4" borderId="0" xfId="17"/>
    <xf numFmtId="0" fontId="25" fillId="0" borderId="0" xfId="16"/>
    <xf numFmtId="0" fontId="22" fillId="3" borderId="4" xfId="7" applyFont="1" applyBorder="1" applyAlignment="1">
      <alignment horizontal="left" vertical="center"/>
    </xf>
    <xf numFmtId="0" fontId="22"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8" fillId="0" borderId="0" xfId="0" applyFont="1" applyAlignment="1">
      <alignment horizontal="centerContinuous" vertical="center"/>
    </xf>
    <xf numFmtId="0" fontId="18" fillId="0" borderId="0" xfId="0" applyFont="1" applyAlignment="1">
      <alignment horizontal="centerContinuous"/>
    </xf>
    <xf numFmtId="0" fontId="10" fillId="3" borderId="0" xfId="7" applyAlignment="1">
      <alignment horizontal="center" vertical="center"/>
    </xf>
    <xf numFmtId="0" fontId="29" fillId="0" borderId="0" xfId="6" applyFont="1"/>
    <xf numFmtId="0" fontId="30" fillId="0" borderId="0" xfId="11" applyFont="1"/>
    <xf numFmtId="0" fontId="31" fillId="0" borderId="0" xfId="0" applyFont="1" applyAlignment="1">
      <alignment horizontal="centerContinuous" vertical="center"/>
    </xf>
    <xf numFmtId="0" fontId="32" fillId="0" borderId="0" xfId="11" applyFont="1" applyAlignment="1">
      <alignment horizontal="centerContinuous"/>
    </xf>
    <xf numFmtId="0" fontId="32" fillId="0" borderId="0" xfId="11" applyFont="1"/>
    <xf numFmtId="0" fontId="29" fillId="3" borderId="0" xfId="7" applyFont="1"/>
    <xf numFmtId="0" fontId="29" fillId="3" borderId="0" xfId="7" applyFont="1" applyAlignment="1">
      <alignment horizontal="right"/>
    </xf>
    <xf numFmtId="0" fontId="33" fillId="0" borderId="0" xfId="11" applyFont="1"/>
    <xf numFmtId="0" fontId="32" fillId="0" borderId="0" xfId="11" applyFont="1" applyAlignment="1">
      <alignment horizontal="left"/>
    </xf>
    <xf numFmtId="0" fontId="33" fillId="0" borderId="0" xfId="11" applyFont="1" applyAlignment="1">
      <alignment horizontal="left"/>
    </xf>
    <xf numFmtId="0" fontId="34" fillId="0" borderId="0" xfId="0" applyFont="1"/>
    <xf numFmtId="0" fontId="35" fillId="0" borderId="0" xfId="0" applyFont="1"/>
    <xf numFmtId="0" fontId="32" fillId="4" borderId="2" xfId="14" applyFont="1"/>
    <xf numFmtId="0" fontId="32" fillId="5" borderId="1" xfId="13"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4" borderId="2" xfId="10"/>
    <xf numFmtId="0" fontId="3"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10" fillId="0" borderId="0" xfId="2" applyFont="1" applyAlignment="1">
      <alignment horizontal="left" wrapText="1"/>
    </xf>
    <xf numFmtId="0" fontId="13" fillId="0" borderId="0" xfId="0" applyFont="1" applyAlignment="1">
      <alignment wrapText="1"/>
    </xf>
    <xf numFmtId="0" fontId="13" fillId="0" borderId="0" xfId="2" applyFont="1" applyAlignment="1">
      <alignment horizontal="left" wrapText="1"/>
    </xf>
    <xf numFmtId="0" fontId="31" fillId="0" borderId="0" xfId="0" applyFont="1" applyAlignment="1">
      <alignment horizontal="center" vertical="center"/>
    </xf>
    <xf numFmtId="0" fontId="3" fillId="5" borderId="5" xfId="18" applyBorder="1"/>
    <xf numFmtId="0" fontId="3" fillId="4" borderId="6" xfId="17" applyBorder="1" applyAlignment="1">
      <alignment horizontal="left"/>
    </xf>
    <xf numFmtId="0" fontId="7" fillId="4" borderId="6" xfId="8" applyBorder="1"/>
    <xf numFmtId="0" fontId="5" fillId="4" borderId="2" xfId="14"/>
    <xf numFmtId="0" fontId="32" fillId="5" borderId="7" xfId="13" applyFont="1" applyBorder="1"/>
    <xf numFmtId="0" fontId="32" fillId="4" borderId="6" xfId="12" applyFont="1" applyBorder="1"/>
    <xf numFmtId="0" fontId="32" fillId="4" borderId="8" xfId="12" applyFont="1" applyBorder="1"/>
    <xf numFmtId="0" fontId="5" fillId="5" borderId="10" xfId="13" applyBorder="1"/>
    <xf numFmtId="0" fontId="4" fillId="5" borderId="7" xfId="9" applyFont="1" applyBorder="1" applyAlignment="1">
      <alignment horizontal="right"/>
    </xf>
    <xf numFmtId="0" fontId="4" fillId="4" borderId="6" xfId="8" applyFont="1" applyBorder="1"/>
    <xf numFmtId="0" fontId="4" fillId="4" borderId="6" xfId="8" applyFont="1" applyBorder="1" applyAlignment="1">
      <alignment horizontal="right"/>
    </xf>
    <xf numFmtId="0" fontId="4" fillId="4" borderId="6" xfId="8" applyFont="1" applyBorder="1" applyAlignment="1">
      <alignment horizontal="left"/>
    </xf>
    <xf numFmtId="0" fontId="7" fillId="4" borderId="1" xfId="8" applyBorder="1"/>
    <xf numFmtId="0" fontId="12" fillId="0" borderId="9" xfId="11" applyFont="1" applyBorder="1" applyAlignment="1">
      <alignment horizontal="left"/>
    </xf>
    <xf numFmtId="0" fontId="32" fillId="5" borderId="1" xfId="13" applyFont="1"/>
    <xf numFmtId="0" fontId="10" fillId="0" borderId="0" xfId="11" applyFont="1" applyAlignment="1">
      <alignment horizontal="left" wrapText="1"/>
    </xf>
    <xf numFmtId="0" fontId="37" fillId="7" borderId="11" xfId="11" applyFont="1" applyFill="1" applyBorder="1" applyAlignment="1" applyProtection="1">
      <alignment horizontal="left" vertical="top"/>
      <protection locked="0"/>
    </xf>
    <xf numFmtId="0" fontId="37" fillId="0" borderId="11" xfId="11" applyFont="1" applyBorder="1" applyAlignment="1" applyProtection="1">
      <alignment horizontal="left" vertical="top"/>
      <protection locked="0"/>
    </xf>
    <xf numFmtId="0" fontId="38" fillId="0" borderId="11" xfId="11" applyFont="1" applyBorder="1" applyAlignment="1" applyProtection="1">
      <alignment horizontal="left" vertical="top"/>
      <protection locked="0"/>
    </xf>
    <xf numFmtId="0" fontId="2" fillId="0" borderId="0" xfId="11" applyFont="1" applyAlignment="1" applyProtection="1">
      <alignment vertical="top"/>
      <protection locked="0"/>
    </xf>
    <xf numFmtId="0" fontId="39" fillId="0" borderId="0" xfId="11" applyFont="1" applyAlignment="1" applyProtection="1">
      <alignment vertical="top"/>
      <protection locked="0"/>
    </xf>
    <xf numFmtId="0" fontId="2" fillId="0" borderId="0" xfId="11" applyFont="1" applyAlignment="1">
      <alignment vertical="top"/>
    </xf>
    <xf numFmtId="0" fontId="2" fillId="0" borderId="0" xfId="0" applyFont="1" applyAlignment="1">
      <alignment vertical="top"/>
    </xf>
    <xf numFmtId="0" fontId="37" fillId="8" borderId="11" xfId="11" applyFont="1" applyFill="1" applyBorder="1" applyAlignment="1" applyProtection="1">
      <alignment horizontal="left" vertical="top"/>
      <protection locked="0"/>
    </xf>
    <xf numFmtId="0" fontId="37" fillId="0" borderId="0" xfId="11" applyFont="1" applyAlignment="1" applyProtection="1">
      <alignment vertical="top"/>
      <protection locked="0"/>
    </xf>
    <xf numFmtId="0" fontId="0" fillId="0" borderId="0" xfId="0" applyAlignment="1">
      <alignment vertical="top"/>
    </xf>
    <xf numFmtId="0" fontId="41" fillId="0" borderId="0" xfId="0" applyFont="1" applyAlignment="1" applyProtection="1">
      <alignment vertical="top"/>
      <protection locked="0"/>
    </xf>
    <xf numFmtId="0" fontId="0" fillId="0" borderId="0" xfId="0" applyAlignment="1" applyProtection="1">
      <alignment vertical="top"/>
      <protection locked="0"/>
    </xf>
    <xf numFmtId="0" fontId="42" fillId="0" borderId="0" xfId="0" applyFont="1" applyAlignment="1" applyProtection="1">
      <alignment horizontal="left" vertical="top" wrapText="1"/>
      <protection locked="0"/>
    </xf>
    <xf numFmtId="0" fontId="7" fillId="0" borderId="0" xfId="2" applyAlignment="1">
      <alignment vertical="top"/>
    </xf>
    <xf numFmtId="0" fontId="27" fillId="2" borderId="0" xfId="3" applyFont="1" applyAlignment="1">
      <alignment horizontal="center" vertical="center"/>
    </xf>
    <xf numFmtId="0" fontId="9" fillId="2" borderId="0" xfId="4" applyAlignment="1">
      <alignment horizontal="center" vertical="top" wrapText="1"/>
    </xf>
    <xf numFmtId="0" fontId="12" fillId="8" borderId="12" xfId="0" applyFont="1" applyFill="1" applyBorder="1" applyAlignment="1">
      <alignment horizontal="left" vertical="top" wrapText="1"/>
    </xf>
    <xf numFmtId="0" fontId="12" fillId="8" borderId="13" xfId="0" applyFont="1" applyFill="1" applyBorder="1" applyAlignment="1">
      <alignment horizontal="left" vertical="top" wrapText="1"/>
    </xf>
    <xf numFmtId="0" fontId="40" fillId="0" borderId="12" xfId="11" applyFont="1" applyBorder="1" applyAlignment="1" applyProtection="1">
      <alignment horizontal="left" vertical="top"/>
      <protection locked="0"/>
    </xf>
    <xf numFmtId="0" fontId="40" fillId="0" borderId="13" xfId="11" applyFont="1" applyBorder="1" applyAlignment="1" applyProtection="1">
      <alignment horizontal="left" vertical="top"/>
      <protection locked="0"/>
    </xf>
    <xf numFmtId="0" fontId="2" fillId="0" borderId="14" xfId="0" applyFont="1" applyBorder="1" applyAlignment="1">
      <alignment horizontal="center" vertical="top"/>
    </xf>
    <xf numFmtId="0" fontId="41" fillId="9" borderId="0" xfId="0" applyFont="1" applyFill="1" applyAlignment="1" applyProtection="1">
      <alignment horizontal="left" vertical="top" wrapText="1"/>
      <protection locked="0"/>
    </xf>
    <xf numFmtId="0" fontId="43" fillId="10" borderId="0" xfId="0" applyFont="1" applyFill="1" applyAlignment="1" applyProtection="1">
      <alignment horizontal="left" vertical="top" wrapText="1"/>
      <protection locked="0"/>
    </xf>
    <xf numFmtId="0" fontId="1" fillId="0" borderId="11" xfId="0" applyFont="1" applyBorder="1" applyAlignment="1">
      <alignment horizontal="left" vertical="top"/>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5.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IF statements'!A1"/></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4.png"/><Relationship Id="rId18" Type="http://schemas.openxmlformats.org/officeDocument/2006/relationships/image" Target="../media/image16.pn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hyperlink" Target="https://go.microsoft.com/fwlink/?linkid=858258" TargetMode="External"/><Relationship Id="rId17" Type="http://schemas.openxmlformats.org/officeDocument/2006/relationships/hyperlink" Target="https://go.microsoft.com/fwlink/?linkid=858260" TargetMode="External"/><Relationship Id="rId2" Type="http://schemas.openxmlformats.org/officeDocument/2006/relationships/image" Target="../media/image10.png"/><Relationship Id="rId16" Type="http://schemas.openxmlformats.org/officeDocument/2006/relationships/hyperlink" Target="https://go.microsoft.com/fwlink/?linkid=859421" TargetMode="External"/><Relationship Id="rId1" Type="http://schemas.openxmlformats.org/officeDocument/2006/relationships/hyperlink" Target="#'Conditional Functions'!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VLOOKUP!A1"/><Relationship Id="rId5" Type="http://schemas.openxmlformats.org/officeDocument/2006/relationships/image" Target="../media/image15.svg"/><Relationship Id="rId15" Type="http://schemas.openxmlformats.org/officeDocument/2006/relationships/hyperlink" Target="https://go.microsoft.com/fwlink/?linkid=858259" TargetMode="External"/><Relationship Id="rId10" Type="http://schemas.openxmlformats.org/officeDocument/2006/relationships/hyperlink" Target="#'Joining text and numbers'!A1"/><Relationship Id="rId4" Type="http://schemas.openxmlformats.org/officeDocument/2006/relationships/image" Target="../media/image14.png"/><Relationship Id="rId9" Type="http://schemas.openxmlformats.org/officeDocument/2006/relationships/hyperlink" Target="#'IF statements'!A60"/><Relationship Id="rId14" Type="http://schemas.openxmlformats.org/officeDocument/2006/relationships/image" Target="../media/image5.svg"/></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4.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5.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8.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17.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9.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1.svg"/><Relationship Id="rId11" Type="http://schemas.openxmlformats.org/officeDocument/2006/relationships/image" Target="../media/image5.svg"/><Relationship Id="rId5" Type="http://schemas.openxmlformats.org/officeDocument/2006/relationships/image" Target="../media/image20.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937780</xdr:colOff>
      <xdr:row>13</xdr:row>
      <xdr:rowOff>1152094</xdr:rowOff>
    </xdr:from>
    <xdr:to>
      <xdr:col>1</xdr:col>
      <xdr:colOff>960584</xdr:colOff>
      <xdr:row>14</xdr:row>
      <xdr:rowOff>985262</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937780" y="5460858"/>
          <a:ext cx="1879313" cy="996949"/>
        </a:xfrm>
        <a:prstGeom prst="rect">
          <a:avLst/>
        </a:prstGeom>
      </xdr:spPr>
    </xdr:pic>
    <xdr:clientData/>
  </xdr:twoCellAnchor>
  <xdr:absoluteAnchor>
    <xdr:pos x="6288231" y="5722072"/>
    <xdr:ext cx="1170432" cy="514350"/>
    <xdr:sp macro="" textlink="">
      <xdr:nvSpPr>
        <xdr:cNvPr id="5"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9043ACCE-6236-ECF9-57D0-2E933C5FCE0D}"/>
            </a:ext>
          </a:extLst>
        </xdr:cNvPr>
        <xdr:cNvSpPr/>
      </xdr:nvSpPr>
      <xdr:spPr>
        <a:xfrm>
          <a:off x="6288231" y="5722072"/>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112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68213" cy="44513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609905" y="1841499"/>
          <a:ext cx="2393949" cy="11271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829924"/>
          <a:ext cx="5768213" cy="26828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409545"/>
          <a:ext cx="2804847" cy="3650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82875"/>
          <a:ext cx="2832459" cy="3706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69973"/>
          <a:ext cx="2739504" cy="3650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550132"/>
          <a:ext cx="2984496" cy="3706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918432"/>
          <a:ext cx="2454508" cy="3706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73813" y="1318083"/>
          <a:ext cx="2692439" cy="156481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713756" y="5609824"/>
          <a:ext cx="3934874" cy="186407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06460" y="7529666"/>
          <a:ext cx="4048826" cy="15735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06461" y="9319432"/>
          <a:ext cx="6567131" cy="207246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6821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750050" y="10293346"/>
          <a:ext cx="37210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548170" y="6978650"/>
          <a:ext cx="335490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382124" y="3457576"/>
          <a:ext cx="287654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6821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4054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9525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6897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372602" y="3438525"/>
          <a:ext cx="29400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30875" cy="23875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0151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3009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0427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38952" cy="35803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1182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601325" y="857250"/>
          <a:ext cx="2689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5278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5279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0359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30875" cy="207010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0151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3009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38952" cy="35803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435850" y="3581400"/>
          <a:ext cx="34131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68975" cy="44681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093943" y="3183138"/>
          <a:ext cx="3786793" cy="136346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59525" y="8366125"/>
          <a:ext cx="3930650" cy="92217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966451" y="6478299"/>
          <a:ext cx="3476623" cy="165750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184149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905374"/>
          <a:ext cx="5768975" cy="554672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56875"/>
          <a:ext cx="5768213" cy="230822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78294"/>
          <a:ext cx="2901519" cy="346379"/>
          <a:chOff x="562406" y="11418019"/>
          <a:chExt cx="2866594" cy="359079"/>
        </a:xfrm>
      </xdr:grpSpPr>
      <xdr:sp macro="" textlink="">
        <xdr:nvSpPr>
          <xdr:cNvPr id="122" name="Step" descr="All about the IF function, Hyperlinked to web&#10;&#10;">
            <a:hlinkClick xmlns:r="http://schemas.openxmlformats.org/officeDocument/2006/relationships" r:id="rId12"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2"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440660"/>
          <a:ext cx="2930094" cy="351689"/>
          <a:chOff x="562406" y="11793085"/>
          <a:chExt cx="2895169" cy="364389"/>
        </a:xfrm>
      </xdr:grpSpPr>
      <xdr:sp macro="" textlink="">
        <xdr:nvSpPr>
          <xdr:cNvPr id="124" name="Step" descr="All about the IFS function, hyperlinked to web&#10;">
            <a:hlinkClick xmlns:r="http://schemas.openxmlformats.org/officeDocument/2006/relationships" r:id="rId15"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5"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208178"/>
          <a:ext cx="2551561" cy="351689"/>
          <a:chOff x="562406" y="12586003"/>
          <a:chExt cx="2516636" cy="364389"/>
        </a:xfrm>
      </xdr:grpSpPr>
      <xdr:sp macro="" textlink="">
        <xdr:nvSpPr>
          <xdr:cNvPr id="126" name="Step" descr="Free Excel training online, hyperlinked to web&#10;">
            <a:hlinkClick xmlns:r="http://schemas.openxmlformats.org/officeDocument/2006/relationships" r:id="rId16"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6"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808336"/>
          <a:ext cx="2930094" cy="351689"/>
          <a:chOff x="562406" y="12173461"/>
          <a:chExt cx="2895169" cy="364389"/>
        </a:xfrm>
      </xdr:grpSpPr>
      <xdr:sp macro="" textlink="">
        <xdr:nvSpPr>
          <xdr:cNvPr id="128" name="Step" descr="Advanced IF statements, hyperlinked to web&#10;">
            <a:hlinkClick xmlns:r="http://schemas.openxmlformats.org/officeDocument/2006/relationships" r:id="rId17"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7"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8"/>
        <a:stretch>
          <a:fillRect/>
        </a:stretch>
      </xdr:blipFill>
      <xdr:spPr>
        <a:xfrm>
          <a:off x="6791325" y="9839325"/>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815175" y="14668500"/>
          <a:ext cx="3463925" cy="179216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079326"/>
          <a:ext cx="5759450" cy="3796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6455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181654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2259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181654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2259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6455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456649"/>
          <a:ext cx="5759450" cy="36435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329351" y="3964967"/>
          <a:ext cx="434854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8267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73725" cy="267335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916400"/>
          <a:ext cx="5768975" cy="447190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706100"/>
          <a:ext cx="5255026" cy="57715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020675"/>
          <a:ext cx="5255026" cy="57715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73150" y="11055350"/>
          <a:ext cx="3971925" cy="18859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41407"/>
          <a:ext cx="5434423" cy="18721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280275" y="2479675"/>
          <a:ext cx="2552700" cy="16563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58025"/>
          <a:ext cx="5774563" cy="230822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98494"/>
          <a:ext cx="2907869" cy="3463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60860"/>
          <a:ext cx="2936444" cy="3516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728378"/>
          <a:ext cx="2557911" cy="3516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328536"/>
          <a:ext cx="2936444" cy="3516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4789"/>
          <a:ext cx="5437187" cy="58668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51114"/>
          <a:ext cx="5237162" cy="5835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52414" y="3647779"/>
          <a:ext cx="7866336" cy="359585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8650"/>
          <a:ext cx="5270901" cy="56445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24413"/>
          <a:ext cx="5270901" cy="57715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112125"/>
          <a:ext cx="5270901" cy="57715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575550" y="7302500"/>
          <a:ext cx="3036357" cy="111991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746875" y="4776507"/>
          <a:ext cx="2600325" cy="81149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712325"/>
          <a:ext cx="5774563" cy="23145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233744"/>
          <a:ext cx="2907869" cy="35272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96110"/>
          <a:ext cx="2936444" cy="35803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63628"/>
          <a:ext cx="2557911" cy="3516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63786"/>
          <a:ext cx="3841318" cy="35803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L16"/>
  <sheetViews>
    <sheetView showGridLines="0" topLeftCell="A7" zoomScale="85" zoomScaleNormal="85" workbookViewId="0">
      <selection activeCell="B2" sqref="B2"/>
    </sheetView>
  </sheetViews>
  <sheetFormatPr defaultColWidth="11.08984375" defaultRowHeight="14.5" x14ac:dyDescent="0.35"/>
  <cols>
    <col min="1" max="1" width="27" style="125" customWidth="1"/>
    <col min="2" max="2" width="39.54296875" style="125" customWidth="1"/>
    <col min="3" max="3" width="32.36328125" style="125" customWidth="1"/>
    <col min="4" max="4" width="30.6328125" style="125" customWidth="1"/>
    <col min="5" max="16384" width="11.08984375" style="125"/>
  </cols>
  <sheetData>
    <row r="1" spans="1:12" s="118" customFormat="1" x14ac:dyDescent="0.35">
      <c r="A1" s="112" t="s">
        <v>230</v>
      </c>
      <c r="B1" s="113" t="s">
        <v>231</v>
      </c>
      <c r="C1" s="112" t="s">
        <v>232</v>
      </c>
      <c r="D1" s="114" t="s">
        <v>245</v>
      </c>
      <c r="E1" s="115"/>
      <c r="F1" s="116" t="s">
        <v>233</v>
      </c>
      <c r="G1" s="117"/>
      <c r="H1" s="117"/>
      <c r="I1" s="117"/>
    </row>
    <row r="2" spans="1:12" s="118" customFormat="1" x14ac:dyDescent="0.35">
      <c r="A2" s="112" t="s">
        <v>234</v>
      </c>
      <c r="B2" s="114" t="s">
        <v>235</v>
      </c>
      <c r="C2" s="112" t="s">
        <v>236</v>
      </c>
      <c r="D2" s="114">
        <v>22</v>
      </c>
      <c r="E2" s="115"/>
      <c r="F2" s="116" t="s">
        <v>233</v>
      </c>
      <c r="G2" s="117"/>
      <c r="H2" s="117"/>
      <c r="I2" s="117"/>
    </row>
    <row r="3" spans="1:12" s="118" customFormat="1" x14ac:dyDescent="0.35">
      <c r="A3" s="119" t="s">
        <v>237</v>
      </c>
      <c r="B3" s="135" t="s">
        <v>243</v>
      </c>
      <c r="C3" s="128" t="s">
        <v>238</v>
      </c>
      <c r="D3" s="130"/>
      <c r="E3" s="115"/>
      <c r="F3" s="115"/>
      <c r="G3" s="120"/>
      <c r="H3" s="117"/>
      <c r="I3" s="117"/>
    </row>
    <row r="4" spans="1:12" s="118" customFormat="1" x14ac:dyDescent="0.35">
      <c r="A4" s="119" t="s">
        <v>239</v>
      </c>
      <c r="B4" s="135" t="s">
        <v>244</v>
      </c>
      <c r="C4" s="129"/>
      <c r="D4" s="131"/>
      <c r="E4" s="115"/>
      <c r="F4" s="115"/>
      <c r="G4" s="120"/>
      <c r="H4" s="117"/>
      <c r="I4" s="117"/>
    </row>
    <row r="5" spans="1:12" s="118" customFormat="1" x14ac:dyDescent="0.35">
      <c r="B5" s="132"/>
      <c r="C5" s="132"/>
      <c r="D5" s="132"/>
      <c r="E5" s="115"/>
      <c r="F5" s="115"/>
      <c r="G5" s="115"/>
      <c r="H5" s="115"/>
      <c r="I5" s="115"/>
      <c r="J5" s="115"/>
      <c r="K5" s="115"/>
      <c r="L5" s="115"/>
    </row>
    <row r="6" spans="1:12" s="121" customFormat="1" ht="14.4" customHeight="1" x14ac:dyDescent="0.35">
      <c r="A6" s="133" t="s">
        <v>240</v>
      </c>
      <c r="B6" s="133"/>
      <c r="C6" s="133"/>
      <c r="D6" s="133"/>
      <c r="E6" s="133"/>
      <c r="F6" s="115"/>
      <c r="G6" s="115"/>
      <c r="H6" s="115"/>
      <c r="I6" s="115"/>
      <c r="J6" s="115"/>
      <c r="K6" s="115"/>
      <c r="L6" s="115"/>
    </row>
    <row r="7" spans="1:12" s="121" customFormat="1" x14ac:dyDescent="0.35">
      <c r="A7" s="133"/>
      <c r="B7" s="133"/>
      <c r="C7" s="133"/>
      <c r="D7" s="133"/>
      <c r="E7" s="133"/>
      <c r="F7" s="115"/>
      <c r="G7" s="115"/>
      <c r="H7" s="115"/>
      <c r="I7" s="115"/>
      <c r="J7" s="115"/>
      <c r="K7" s="115"/>
      <c r="L7" s="115"/>
    </row>
    <row r="8" spans="1:12" s="121" customFormat="1" x14ac:dyDescent="0.35">
      <c r="A8" s="133"/>
      <c r="B8" s="133"/>
      <c r="C8" s="133"/>
      <c r="D8" s="133"/>
      <c r="E8" s="133"/>
      <c r="F8" s="115"/>
      <c r="G8" s="115"/>
      <c r="H8" s="115"/>
      <c r="I8" s="115"/>
      <c r="J8" s="115"/>
      <c r="K8" s="115"/>
      <c r="L8" s="115"/>
    </row>
    <row r="9" spans="1:12" s="121" customFormat="1" x14ac:dyDescent="0.35">
      <c r="A9" s="122"/>
      <c r="B9" s="123"/>
      <c r="C9" s="123"/>
      <c r="D9" s="123"/>
      <c r="E9" s="115"/>
      <c r="F9" s="115"/>
      <c r="G9" s="115"/>
      <c r="H9" s="115"/>
      <c r="I9" s="115"/>
      <c r="J9" s="115"/>
      <c r="K9" s="115"/>
      <c r="L9" s="115"/>
    </row>
    <row r="10" spans="1:12" s="121" customFormat="1" x14ac:dyDescent="0.35">
      <c r="A10" s="124" t="s">
        <v>241</v>
      </c>
      <c r="B10" s="134" t="s">
        <v>242</v>
      </c>
      <c r="C10" s="134"/>
      <c r="D10" s="134"/>
      <c r="E10" s="134"/>
      <c r="F10" s="115"/>
      <c r="G10" s="115"/>
      <c r="H10" s="115"/>
      <c r="I10" s="115"/>
      <c r="J10" s="115"/>
      <c r="K10" s="115"/>
      <c r="L10" s="115"/>
    </row>
    <row r="12" spans="1:12" ht="91.25" customHeight="1" x14ac:dyDescent="0.35">
      <c r="A12" s="126" t="s">
        <v>209</v>
      </c>
      <c r="B12" s="126"/>
      <c r="C12" s="126"/>
      <c r="D12" s="126"/>
      <c r="E12" s="126"/>
    </row>
    <row r="13" spans="1:12" ht="91.25" customHeight="1" x14ac:dyDescent="0.35">
      <c r="A13" s="126"/>
      <c r="B13" s="126"/>
      <c r="C13" s="126"/>
      <c r="D13" s="126"/>
      <c r="E13" s="126"/>
    </row>
    <row r="14" spans="1:12" ht="91.25" customHeight="1" x14ac:dyDescent="0.35">
      <c r="A14" s="127" t="s">
        <v>208</v>
      </c>
      <c r="B14" s="127"/>
      <c r="C14" s="127"/>
      <c r="D14" s="127"/>
      <c r="E14" s="127"/>
    </row>
    <row r="15" spans="1:12" ht="91.25" customHeight="1" x14ac:dyDescent="0.35">
      <c r="A15" s="127"/>
      <c r="B15" s="127"/>
      <c r="C15" s="127"/>
      <c r="D15" s="127"/>
      <c r="E15" s="127"/>
    </row>
    <row r="16" spans="1:12" ht="91.25" customHeight="1" x14ac:dyDescent="0.35">
      <c r="A16" s="127"/>
      <c r="B16" s="127"/>
      <c r="C16" s="127"/>
      <c r="D16" s="127"/>
      <c r="E16" s="127"/>
    </row>
  </sheetData>
  <mergeCells count="7">
    <mergeCell ref="A12:E13"/>
    <mergeCell ref="A14:E16"/>
    <mergeCell ref="C3:C4"/>
    <mergeCell ref="D3:D4"/>
    <mergeCell ref="B5:D5"/>
    <mergeCell ref="A6:E8"/>
    <mergeCell ref="B10:E10"/>
  </mergeCells>
  <pageMargins left="0.7" right="0.7" top="0.75" bottom="0.75" header="0.3" footer="0.3"/>
  <pageSetup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pageSetUpPr fitToPage="1"/>
  </sheetPr>
  <dimension ref="A1:B7"/>
  <sheetViews>
    <sheetView showGridLines="0" topLeftCell="A4" zoomScaleNormal="100" workbookViewId="0">
      <selection activeCell="L12" sqref="L12"/>
    </sheetView>
  </sheetViews>
  <sheetFormatPr defaultColWidth="8.90625" defaultRowHeight="15" customHeight="1" x14ac:dyDescent="0.35"/>
  <cols>
    <col min="1" max="1" width="8.90625" style="7"/>
    <col min="2" max="2" width="95.08984375" style="36" customWidth="1"/>
    <col min="3" max="16384" width="8.90625" style="36"/>
  </cols>
  <sheetData>
    <row r="1" spans="1:2" ht="60" customHeight="1" x14ac:dyDescent="0.35">
      <c r="A1" s="7" t="s">
        <v>63</v>
      </c>
    </row>
    <row r="2" spans="1:2" s="37" customFormat="1" ht="15" customHeight="1" x14ac:dyDescent="0.45">
      <c r="A2" s="7" t="s">
        <v>64</v>
      </c>
      <c r="B2" s="36"/>
    </row>
    <row r="3" spans="1:2" s="37" customFormat="1" ht="15" customHeight="1" x14ac:dyDescent="0.45">
      <c r="A3" s="7" t="s">
        <v>65</v>
      </c>
      <c r="B3" s="36"/>
    </row>
    <row r="4" spans="1:2" s="38" customFormat="1" ht="15" customHeight="1" x14ac:dyDescent="0.9">
      <c r="A4" s="7" t="s">
        <v>66</v>
      </c>
      <c r="B4" s="36"/>
    </row>
    <row r="5" spans="1:2" s="39" customFormat="1" ht="15" customHeight="1" x14ac:dyDescent="0.35">
      <c r="A5" s="7" t="s">
        <v>67</v>
      </c>
      <c r="B5" s="36"/>
    </row>
    <row r="6" spans="1:2" s="39" customFormat="1" ht="15" customHeight="1" x14ac:dyDescent="0.35">
      <c r="A6" s="40" t="s">
        <v>68</v>
      </c>
      <c r="B6" s="36"/>
    </row>
    <row r="7" spans="1:2" ht="15" customHeight="1" x14ac:dyDescent="0.3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scale="64"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pageSetUpPr fitToPage="1"/>
  </sheetPr>
  <dimension ref="A1:N86"/>
  <sheetViews>
    <sheetView showGridLines="0" tabSelected="1" zoomScaleNormal="100" workbookViewId="0">
      <selection activeCell="A60" sqref="A60"/>
    </sheetView>
  </sheetViews>
  <sheetFormatPr defaultColWidth="9.08984375" defaultRowHeight="14.5" x14ac:dyDescent="0.35"/>
  <cols>
    <col min="1" max="1" width="12.6328125" style="27" customWidth="1"/>
    <col min="2" max="2" width="82.90625" style="21" customWidth="1"/>
    <col min="3" max="3" width="15.6328125" style="21" bestFit="1" customWidth="1"/>
    <col min="4" max="4" width="2.36328125" style="21" customWidth="1"/>
    <col min="5" max="5" width="18" style="21" bestFit="1" customWidth="1"/>
    <col min="6" max="6" width="15.6328125" style="21" customWidth="1"/>
    <col min="7" max="7" width="13.36328125" style="21" customWidth="1"/>
    <col min="8" max="10" width="9.08984375" style="21"/>
    <col min="11" max="11" width="9.08984375" style="21" customWidth="1"/>
    <col min="12" max="16384" width="9.08984375" style="21"/>
  </cols>
  <sheetData>
    <row r="1" spans="1:7" ht="60" customHeight="1" x14ac:dyDescent="0.35">
      <c r="A1" s="27" t="s">
        <v>82</v>
      </c>
      <c r="C1" s="69"/>
      <c r="D1" s="70"/>
      <c r="E1" s="70"/>
      <c r="F1" s="70"/>
    </row>
    <row r="2" spans="1:7" ht="15" thickBot="1" x14ac:dyDescent="0.4">
      <c r="A2" s="27" t="s">
        <v>83</v>
      </c>
      <c r="C2" s="71" t="s">
        <v>76</v>
      </c>
      <c r="E2" s="5" t="s">
        <v>211</v>
      </c>
      <c r="F2" s="6" t="s">
        <v>210</v>
      </c>
      <c r="G2" s="6" t="s">
        <v>212</v>
      </c>
    </row>
    <row r="3" spans="1:7" ht="15.5" thickTop="1" thickBot="1" x14ac:dyDescent="0.4">
      <c r="A3" s="27" t="s">
        <v>84</v>
      </c>
      <c r="C3" s="88">
        <v>1</v>
      </c>
      <c r="E3" s="97" t="s">
        <v>77</v>
      </c>
      <c r="F3" s="96"/>
      <c r="G3" s="98">
        <f>C3+C4</f>
        <v>3</v>
      </c>
    </row>
    <row r="4" spans="1:7" ht="15.5" thickTop="1" thickBot="1" x14ac:dyDescent="0.4">
      <c r="A4" s="27" t="s">
        <v>85</v>
      </c>
      <c r="C4" s="88">
        <v>2</v>
      </c>
      <c r="E4" s="97" t="s">
        <v>78</v>
      </c>
      <c r="F4" s="96"/>
      <c r="G4" s="98">
        <f>C3-C4</f>
        <v>-1</v>
      </c>
    </row>
    <row r="5" spans="1:7" ht="15" thickTop="1" x14ac:dyDescent="0.35">
      <c r="A5" s="27" t="s">
        <v>86</v>
      </c>
      <c r="E5" s="97" t="s">
        <v>79</v>
      </c>
      <c r="F5" s="96"/>
      <c r="G5" s="98">
        <f>C3*C4</f>
        <v>2</v>
      </c>
    </row>
    <row r="6" spans="1:7" ht="15" thickBot="1" x14ac:dyDescent="0.4">
      <c r="A6" s="27" t="s">
        <v>87</v>
      </c>
      <c r="E6" s="97" t="s">
        <v>80</v>
      </c>
      <c r="F6" s="96"/>
      <c r="G6" s="98">
        <f>C3/C4</f>
        <v>0.5</v>
      </c>
    </row>
    <row r="7" spans="1:7" ht="15" customHeight="1" thickTop="1" thickBot="1" x14ac:dyDescent="0.4">
      <c r="A7" s="27" t="s">
        <v>104</v>
      </c>
      <c r="E7" s="97" t="s">
        <v>81</v>
      </c>
      <c r="F7" s="99"/>
      <c r="G7" s="98">
        <f>C3^C4</f>
        <v>1</v>
      </c>
    </row>
    <row r="8" spans="1:7" ht="15" thickTop="1" x14ac:dyDescent="0.35">
      <c r="A8" s="27" t="s">
        <v>105</v>
      </c>
    </row>
    <row r="9" spans="1:7" x14ac:dyDescent="0.35">
      <c r="A9" s="27" t="s">
        <v>88</v>
      </c>
    </row>
    <row r="10" spans="1:7" x14ac:dyDescent="0.35">
      <c r="A10" s="27" t="s">
        <v>89</v>
      </c>
    </row>
    <row r="11" spans="1:7" x14ac:dyDescent="0.35">
      <c r="A11" s="27" t="s">
        <v>90</v>
      </c>
    </row>
    <row r="12" spans="1:7" x14ac:dyDescent="0.35">
      <c r="A12" s="27" t="s">
        <v>91</v>
      </c>
    </row>
    <row r="13" spans="1:7" ht="15" customHeight="1" x14ac:dyDescent="0.35">
      <c r="A13" s="29" t="s">
        <v>227</v>
      </c>
    </row>
    <row r="14" spans="1:7" x14ac:dyDescent="0.35">
      <c r="A14" s="27" t="s">
        <v>92</v>
      </c>
    </row>
    <row r="15" spans="1:7" x14ac:dyDescent="0.35">
      <c r="A15" s="27" t="s">
        <v>93</v>
      </c>
    </row>
    <row r="16" spans="1:7" x14ac:dyDescent="0.35">
      <c r="A16" s="27" t="s">
        <v>94</v>
      </c>
    </row>
    <row r="17" spans="1:7" x14ac:dyDescent="0.35">
      <c r="A17" s="27" t="s">
        <v>106</v>
      </c>
    </row>
    <row r="18" spans="1:7" x14ac:dyDescent="0.35">
      <c r="A18" s="27" t="s">
        <v>95</v>
      </c>
    </row>
    <row r="19" spans="1:7" x14ac:dyDescent="0.35">
      <c r="A19" s="27" t="s">
        <v>96</v>
      </c>
    </row>
    <row r="20" spans="1:7" x14ac:dyDescent="0.35">
      <c r="A20" s="27" t="s">
        <v>97</v>
      </c>
    </row>
    <row r="21" spans="1:7" ht="15" customHeight="1" x14ac:dyDescent="0.35">
      <c r="A21" s="29" t="s">
        <v>206</v>
      </c>
    </row>
    <row r="22" spans="1:7" x14ac:dyDescent="0.35">
      <c r="A22" s="27" t="s">
        <v>98</v>
      </c>
    </row>
    <row r="23" spans="1:7" x14ac:dyDescent="0.35">
      <c r="A23" s="27" t="s">
        <v>99</v>
      </c>
    </row>
    <row r="24" spans="1:7" x14ac:dyDescent="0.35">
      <c r="A24" s="27" t="s">
        <v>29</v>
      </c>
    </row>
    <row r="25" spans="1:7" ht="32.5" x14ac:dyDescent="0.35">
      <c r="A25" s="27" t="s">
        <v>100</v>
      </c>
      <c r="C25" s="69"/>
      <c r="D25" s="70"/>
      <c r="E25" s="70"/>
      <c r="F25" s="70"/>
      <c r="G25" s="70"/>
    </row>
    <row r="26" spans="1:7" x14ac:dyDescent="0.35">
      <c r="A26" s="27" t="s">
        <v>101</v>
      </c>
    </row>
    <row r="27" spans="1:7" x14ac:dyDescent="0.35">
      <c r="A27" s="27" t="s">
        <v>102</v>
      </c>
    </row>
    <row r="28" spans="1:7" ht="26" x14ac:dyDescent="0.6">
      <c r="A28" s="27" t="s">
        <v>103</v>
      </c>
      <c r="E28" s="62"/>
    </row>
    <row r="29" spans="1:7" x14ac:dyDescent="0.35">
      <c r="A29" s="27" t="s">
        <v>32</v>
      </c>
    </row>
    <row r="40" spans="10:14" x14ac:dyDescent="0.35">
      <c r="J40" s="6" t="s">
        <v>69</v>
      </c>
    </row>
    <row r="41" spans="10:14" x14ac:dyDescent="0.35">
      <c r="J41" s="63">
        <v>4</v>
      </c>
    </row>
    <row r="42" spans="10:14" x14ac:dyDescent="0.35">
      <c r="J42" s="63">
        <v>8</v>
      </c>
    </row>
    <row r="43" spans="10:14" x14ac:dyDescent="0.35">
      <c r="J43" s="61">
        <f>SUM(J41:J42)</f>
        <v>12</v>
      </c>
      <c r="N43"/>
    </row>
    <row r="46" spans="10:14" x14ac:dyDescent="0.35">
      <c r="L46"/>
      <c r="M46"/>
    </row>
    <row r="64" spans="7:7" x14ac:dyDescent="0.35">
      <c r="G64" s="64"/>
    </row>
    <row r="65" spans="7:7" x14ac:dyDescent="0.35">
      <c r="G65" s="64"/>
    </row>
    <row r="66" spans="7:7" x14ac:dyDescent="0.35">
      <c r="G66" s="64"/>
    </row>
    <row r="67" spans="7:7" x14ac:dyDescent="0.35">
      <c r="G67" s="64"/>
    </row>
    <row r="86" ht="17.399999999999999" customHeight="1" x14ac:dyDescent="0.35"/>
  </sheetData>
  <pageMargins left="0.7" right="0.7" top="0.75" bottom="0.75" header="0.3" footer="0.3"/>
  <pageSetup scale="2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88"/>
  <sheetViews>
    <sheetView showGridLines="0" topLeftCell="A67" zoomScaleNormal="100" zoomScalePageLayoutView="125" workbookViewId="0">
      <selection activeCell="G16" sqref="G16"/>
    </sheetView>
  </sheetViews>
  <sheetFormatPr defaultColWidth="8.90625" defaultRowHeight="15" customHeight="1" x14ac:dyDescent="0.35"/>
  <cols>
    <col min="1" max="1" width="12.6328125" style="72" customWidth="1"/>
    <col min="2" max="2" width="82.90625" style="76" customWidth="1"/>
    <col min="3" max="4" width="13.36328125" style="76" customWidth="1"/>
    <col min="5" max="5" width="2.36328125" style="76" customWidth="1"/>
    <col min="6" max="6" width="16" style="76" bestFit="1" customWidth="1"/>
    <col min="7" max="7" width="13.36328125" style="76" customWidth="1"/>
    <col min="8" max="16384" width="8.90625" style="76"/>
  </cols>
  <sheetData>
    <row r="1" spans="1:13" ht="60" customHeight="1" x14ac:dyDescent="0.75">
      <c r="A1" s="7" t="s">
        <v>107</v>
      </c>
      <c r="B1" s="73"/>
      <c r="C1" s="74"/>
      <c r="D1" s="75"/>
      <c r="E1" s="75"/>
      <c r="F1" s="75"/>
      <c r="G1" s="75"/>
    </row>
    <row r="2" spans="1:13" ht="15" customHeight="1" x14ac:dyDescent="0.35">
      <c r="A2" s="72" t="s">
        <v>108</v>
      </c>
      <c r="C2" s="77" t="s">
        <v>0</v>
      </c>
      <c r="D2" s="78" t="s">
        <v>1</v>
      </c>
      <c r="F2" s="77" t="s">
        <v>2</v>
      </c>
      <c r="G2" s="78" t="s">
        <v>1</v>
      </c>
    </row>
    <row r="3" spans="1:13" ht="15" customHeight="1" x14ac:dyDescent="0.35">
      <c r="A3" s="40" t="s">
        <v>207</v>
      </c>
      <c r="B3" s="79"/>
      <c r="C3" s="101" t="s">
        <v>3</v>
      </c>
      <c r="D3" s="101">
        <v>50</v>
      </c>
      <c r="F3" s="101" t="s">
        <v>4</v>
      </c>
      <c r="G3" s="101">
        <v>50</v>
      </c>
    </row>
    <row r="4" spans="1:13" ht="15" customHeight="1" x14ac:dyDescent="0.35">
      <c r="A4" s="72" t="s">
        <v>109</v>
      </c>
      <c r="C4" s="101" t="s">
        <v>5</v>
      </c>
      <c r="D4" s="101">
        <v>20</v>
      </c>
      <c r="E4" s="80"/>
      <c r="F4" s="101" t="s">
        <v>6</v>
      </c>
      <c r="G4" s="101">
        <v>30</v>
      </c>
    </row>
    <row r="5" spans="1:13" s="80" customFormat="1" ht="15" customHeight="1" x14ac:dyDescent="0.35">
      <c r="A5" s="7" t="s">
        <v>193</v>
      </c>
      <c r="C5" s="101" t="s">
        <v>7</v>
      </c>
      <c r="D5" s="101">
        <v>60</v>
      </c>
      <c r="F5" s="101" t="s">
        <v>8</v>
      </c>
      <c r="G5" s="101">
        <v>10</v>
      </c>
    </row>
    <row r="6" spans="1:13" s="80" customFormat="1" ht="15" customHeight="1" x14ac:dyDescent="0.35">
      <c r="A6" s="72" t="s">
        <v>88</v>
      </c>
      <c r="B6" s="81"/>
      <c r="C6" s="101" t="s">
        <v>9</v>
      </c>
      <c r="D6" s="102">
        <v>40</v>
      </c>
      <c r="F6" s="101" t="s">
        <v>10</v>
      </c>
      <c r="G6" s="102">
        <v>50</v>
      </c>
    </row>
    <row r="7" spans="1:13" s="80" customFormat="1" ht="15" customHeight="1" x14ac:dyDescent="0.35">
      <c r="A7" s="72" t="s">
        <v>110</v>
      </c>
      <c r="C7" s="109" t="s">
        <v>215</v>
      </c>
      <c r="D7" s="103">
        <f>SUM(D3:D6)</f>
        <v>170</v>
      </c>
      <c r="F7" s="109" t="s">
        <v>215</v>
      </c>
      <c r="G7" s="103">
        <f>SUM(G3:G6)</f>
        <v>140</v>
      </c>
      <c r="M7" s="82"/>
    </row>
    <row r="8" spans="1:13" s="80" customFormat="1" ht="15" customHeight="1" x14ac:dyDescent="0.35">
      <c r="A8" s="72" t="s">
        <v>89</v>
      </c>
      <c r="M8" s="82"/>
    </row>
    <row r="9" spans="1:13" s="80" customFormat="1" ht="15" customHeight="1" x14ac:dyDescent="0.35">
      <c r="A9" s="72" t="s">
        <v>111</v>
      </c>
      <c r="C9" s="77" t="s">
        <v>11</v>
      </c>
      <c r="D9" s="78" t="s">
        <v>1</v>
      </c>
      <c r="F9" s="77" t="s">
        <v>11</v>
      </c>
      <c r="G9" s="78" t="s">
        <v>1</v>
      </c>
      <c r="M9" s="82"/>
    </row>
    <row r="10" spans="1:13" s="80" customFormat="1" ht="15" customHeight="1" x14ac:dyDescent="0.45">
      <c r="A10" s="83" t="s">
        <v>112</v>
      </c>
      <c r="C10" s="101" t="s">
        <v>12</v>
      </c>
      <c r="D10" s="101">
        <v>50</v>
      </c>
      <c r="F10" s="101" t="s">
        <v>12</v>
      </c>
      <c r="G10" s="101">
        <v>50</v>
      </c>
      <c r="M10" s="82"/>
    </row>
    <row r="11" spans="1:13" s="80" customFormat="1" ht="15" customHeight="1" x14ac:dyDescent="0.35">
      <c r="A11" s="72" t="s">
        <v>113</v>
      </c>
      <c r="C11" s="101" t="s">
        <v>13</v>
      </c>
      <c r="D11" s="101">
        <v>100</v>
      </c>
      <c r="F11" s="101" t="s">
        <v>13</v>
      </c>
      <c r="G11" s="101">
        <v>100</v>
      </c>
      <c r="M11" s="82"/>
    </row>
    <row r="12" spans="1:13" s="80" customFormat="1" ht="15" customHeight="1" x14ac:dyDescent="0.35">
      <c r="A12" s="72" t="s">
        <v>114</v>
      </c>
      <c r="C12" s="101" t="s">
        <v>14</v>
      </c>
      <c r="D12" s="101">
        <v>40</v>
      </c>
      <c r="F12" s="101" t="s">
        <v>14</v>
      </c>
      <c r="G12" s="101">
        <v>40</v>
      </c>
      <c r="M12" s="82"/>
    </row>
    <row r="13" spans="1:13" s="80" customFormat="1" ht="15" customHeight="1" x14ac:dyDescent="0.35">
      <c r="A13" s="72" t="s">
        <v>115</v>
      </c>
      <c r="C13" s="101" t="s">
        <v>15</v>
      </c>
      <c r="D13" s="101">
        <v>50</v>
      </c>
      <c r="F13" s="101" t="s">
        <v>15</v>
      </c>
      <c r="G13" s="101">
        <v>50</v>
      </c>
      <c r="M13" s="82"/>
    </row>
    <row r="14" spans="1:13" s="80" customFormat="1" ht="15" customHeight="1" thickBot="1" x14ac:dyDescent="0.4">
      <c r="A14" s="111" t="s">
        <v>226</v>
      </c>
      <c r="C14" s="101" t="s">
        <v>16</v>
      </c>
      <c r="D14" s="101">
        <v>20</v>
      </c>
      <c r="F14" s="101" t="s">
        <v>16</v>
      </c>
      <c r="G14" s="101">
        <v>20</v>
      </c>
      <c r="M14" s="82"/>
    </row>
    <row r="15" spans="1:13" s="80" customFormat="1" ht="15" customHeight="1" thickTop="1" thickBot="1" x14ac:dyDescent="0.4">
      <c r="A15" s="72" t="s">
        <v>29</v>
      </c>
      <c r="C15" s="109" t="s">
        <v>215</v>
      </c>
      <c r="D15" s="100">
        <f>SUM(D10:D14)</f>
        <v>260</v>
      </c>
      <c r="F15" s="109" t="s">
        <v>216</v>
      </c>
      <c r="G15" s="84">
        <f>COUNT(G10:G14)</f>
        <v>5</v>
      </c>
      <c r="M15" s="82"/>
    </row>
    <row r="16" spans="1:13" s="80" customFormat="1" ht="15" customHeight="1" thickTop="1" x14ac:dyDescent="0.35">
      <c r="A16" s="72" t="s">
        <v>36</v>
      </c>
      <c r="M16" s="82"/>
    </row>
    <row r="17" spans="1:13" s="80" customFormat="1" ht="15" customHeight="1" x14ac:dyDescent="0.35">
      <c r="A17" s="72" t="s">
        <v>116</v>
      </c>
      <c r="M17" s="82"/>
    </row>
    <row r="18" spans="1:13" s="80" customFormat="1" ht="15" customHeight="1" x14ac:dyDescent="0.35">
      <c r="A18" s="72" t="s">
        <v>35</v>
      </c>
      <c r="M18" s="82"/>
    </row>
    <row r="19" spans="1:13" s="80" customFormat="1" ht="15" customHeight="1" x14ac:dyDescent="0.35">
      <c r="A19" s="72" t="s">
        <v>32</v>
      </c>
      <c r="C19" s="82"/>
      <c r="M19" s="82"/>
    </row>
    <row r="20" spans="1:13" s="80" customFormat="1" ht="15" customHeight="1" x14ac:dyDescent="0.35">
      <c r="A20" s="72" t="s">
        <v>117</v>
      </c>
      <c r="M20" s="82"/>
    </row>
    <row r="21" spans="1:13" s="80" customFormat="1" ht="15" customHeight="1" x14ac:dyDescent="0.35">
      <c r="A21" s="72" t="s">
        <v>89</v>
      </c>
      <c r="M21" s="82"/>
    </row>
    <row r="22" spans="1:13" s="80" customFormat="1" ht="15" customHeight="1" x14ac:dyDescent="0.35">
      <c r="A22" s="72"/>
      <c r="M22" s="82"/>
    </row>
    <row r="23" spans="1:13" s="80" customFormat="1" ht="15" customHeight="1" x14ac:dyDescent="0.35">
      <c r="A23" s="72"/>
    </row>
    <row r="26" spans="1:13" ht="15" customHeight="1" x14ac:dyDescent="0.35">
      <c r="H26" s="82"/>
    </row>
    <row r="34" spans="3:7" ht="15" customHeight="1" x14ac:dyDescent="0.35">
      <c r="C34" s="77" t="s">
        <v>0</v>
      </c>
      <c r="D34" s="78" t="s">
        <v>1</v>
      </c>
    </row>
    <row r="35" spans="3:7" ht="15" customHeight="1" x14ac:dyDescent="0.35">
      <c r="C35" s="101" t="s">
        <v>3</v>
      </c>
      <c r="D35" s="101">
        <v>50</v>
      </c>
      <c r="E35" s="80"/>
    </row>
    <row r="36" spans="3:7" ht="15" customHeight="1" x14ac:dyDescent="0.35">
      <c r="C36" s="101" t="s">
        <v>5</v>
      </c>
      <c r="D36" s="101">
        <v>20</v>
      </c>
      <c r="E36" s="80"/>
    </row>
    <row r="37" spans="3:7" ht="15" customHeight="1" x14ac:dyDescent="0.35">
      <c r="C37" s="101" t="s">
        <v>7</v>
      </c>
      <c r="D37" s="101">
        <v>60</v>
      </c>
      <c r="E37" s="80"/>
    </row>
    <row r="38" spans="3:7" ht="15" customHeight="1" x14ac:dyDescent="0.35">
      <c r="C38" s="101" t="s">
        <v>9</v>
      </c>
      <c r="D38" s="101">
        <v>40</v>
      </c>
      <c r="E38" s="80"/>
    </row>
    <row r="39" spans="3:7" ht="15" customHeight="1" x14ac:dyDescent="0.35">
      <c r="C39" s="109" t="s">
        <v>215</v>
      </c>
      <c r="D39" s="100">
        <f>SUM(D35:D38)</f>
        <v>170</v>
      </c>
      <c r="E39" s="80"/>
      <c r="F39" s="80"/>
      <c r="G39" s="80"/>
    </row>
    <row r="44" spans="3:7" ht="15" customHeight="1" x14ac:dyDescent="0.35">
      <c r="C44" s="77" t="s">
        <v>11</v>
      </c>
      <c r="D44" s="78" t="s">
        <v>1</v>
      </c>
      <c r="E44" s="80"/>
    </row>
    <row r="45" spans="3:7" ht="15" customHeight="1" x14ac:dyDescent="0.35">
      <c r="C45" s="101" t="s">
        <v>24</v>
      </c>
      <c r="D45" s="101">
        <v>20</v>
      </c>
      <c r="E45" s="80"/>
    </row>
    <row r="46" spans="3:7" ht="15" customHeight="1" x14ac:dyDescent="0.35">
      <c r="C46" s="101" t="s">
        <v>25</v>
      </c>
      <c r="D46" s="101">
        <v>10</v>
      </c>
      <c r="E46" s="80"/>
    </row>
    <row r="47" spans="3:7" ht="15" customHeight="1" x14ac:dyDescent="0.35">
      <c r="C47" s="101" t="s">
        <v>26</v>
      </c>
      <c r="D47" s="101">
        <v>10</v>
      </c>
      <c r="E47" s="80"/>
    </row>
    <row r="48" spans="3:7" ht="15" customHeight="1" x14ac:dyDescent="0.35">
      <c r="C48" s="101" t="s">
        <v>27</v>
      </c>
      <c r="D48" s="101">
        <v>40</v>
      </c>
      <c r="E48" s="80"/>
    </row>
    <row r="50" spans="4:7" ht="15" customHeight="1" x14ac:dyDescent="0.35">
      <c r="D50" s="78" t="s">
        <v>28</v>
      </c>
      <c r="F50" s="78" t="s">
        <v>222</v>
      </c>
      <c r="G50" s="78" t="s">
        <v>221</v>
      </c>
    </row>
    <row r="51" spans="4:7" ht="15" customHeight="1" x14ac:dyDescent="0.35">
      <c r="D51" s="85">
        <f>SUM(D45:D48,100)</f>
        <v>180</v>
      </c>
      <c r="F51" s="110">
        <v>100</v>
      </c>
      <c r="G51" s="110">
        <f>SUM(D45:D48,F51)</f>
        <v>180</v>
      </c>
    </row>
    <row r="87" spans="1:1" ht="15" customHeight="1" x14ac:dyDescent="0.35">
      <c r="A87" s="72" t="s">
        <v>32</v>
      </c>
    </row>
    <row r="88" spans="1:1" ht="15" customHeight="1" x14ac:dyDescent="0.35">
      <c r="A88" s="72" t="s">
        <v>33</v>
      </c>
    </row>
  </sheetData>
  <hyperlinks>
    <hyperlink ref="A87" r:id="rId1" tooltip="Select to learn an overview of Free Excel training online from the web" xr:uid="{00000000-0004-0000-0200-000000000000}"/>
  </hyperlinks>
  <pageMargins left="0.7" right="0.7" top="0.75" bottom="0.75" header="0.3" footer="0.3"/>
  <pageSetup scale="4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6"/>
  <sheetViews>
    <sheetView showGridLines="0" topLeftCell="A12" workbookViewId="0">
      <selection activeCell="G16" sqref="G16"/>
    </sheetView>
  </sheetViews>
  <sheetFormatPr defaultColWidth="8.90625" defaultRowHeight="14.5" x14ac:dyDescent="0.35"/>
  <cols>
    <col min="1" max="1" width="12.6328125" style="12" customWidth="1"/>
    <col min="2" max="2" width="82.90625" style="1" customWidth="1"/>
    <col min="3" max="3" width="13.36328125" style="7" customWidth="1"/>
    <col min="4" max="4" width="13.36328125" style="1" customWidth="1"/>
    <col min="5" max="5" width="2.36328125" style="1" customWidth="1"/>
    <col min="6" max="6" width="13.36328125" style="2" customWidth="1"/>
    <col min="7" max="7" width="13.36328125" style="1" customWidth="1"/>
    <col min="8" max="16384" width="8.90625" style="1"/>
  </cols>
  <sheetData>
    <row r="1" spans="1:10" ht="60" customHeight="1" x14ac:dyDescent="0.35">
      <c r="A1" s="13" t="s">
        <v>118</v>
      </c>
      <c r="B1" s="41"/>
      <c r="C1" s="74"/>
      <c r="D1" s="86"/>
      <c r="E1" s="86"/>
      <c r="F1" s="86"/>
      <c r="G1" s="86"/>
      <c r="H1" s="41"/>
      <c r="I1" s="41"/>
      <c r="J1" s="41"/>
    </row>
    <row r="2" spans="1:10" ht="15" customHeight="1" x14ac:dyDescent="0.45">
      <c r="A2" s="83" t="s">
        <v>127</v>
      </c>
      <c r="B2" s="41"/>
      <c r="C2" s="5" t="s">
        <v>0</v>
      </c>
      <c r="D2" s="6" t="s">
        <v>1</v>
      </c>
      <c r="E2" s="43"/>
      <c r="F2" s="9" t="s">
        <v>2</v>
      </c>
      <c r="G2" s="6" t="s">
        <v>1</v>
      </c>
      <c r="H2" s="41"/>
      <c r="I2" s="41"/>
      <c r="J2" s="3"/>
    </row>
    <row r="3" spans="1:10" ht="15" customHeight="1" x14ac:dyDescent="0.45">
      <c r="A3" s="83" t="s">
        <v>128</v>
      </c>
      <c r="B3" s="41"/>
      <c r="C3" s="105" t="s">
        <v>3</v>
      </c>
      <c r="D3" s="106">
        <v>50</v>
      </c>
      <c r="E3" s="43"/>
      <c r="F3" s="107" t="s">
        <v>4</v>
      </c>
      <c r="G3" s="106">
        <v>50</v>
      </c>
      <c r="H3" s="41"/>
      <c r="I3" s="41"/>
      <c r="J3" s="3"/>
    </row>
    <row r="4" spans="1:10" ht="15" customHeight="1" x14ac:dyDescent="0.45">
      <c r="A4" s="83" t="s">
        <v>129</v>
      </c>
      <c r="B4" s="41"/>
      <c r="C4" s="105" t="s">
        <v>5</v>
      </c>
      <c r="D4" s="106">
        <v>20</v>
      </c>
      <c r="E4" s="43"/>
      <c r="F4" s="107" t="s">
        <v>6</v>
      </c>
      <c r="G4" s="106">
        <v>30</v>
      </c>
      <c r="H4" s="41"/>
      <c r="I4" s="41"/>
      <c r="J4" s="3"/>
    </row>
    <row r="5" spans="1:10" s="2" customFormat="1" ht="15" customHeight="1" x14ac:dyDescent="0.45">
      <c r="A5" s="83" t="s">
        <v>130</v>
      </c>
      <c r="B5" s="42"/>
      <c r="C5" s="105" t="s">
        <v>7</v>
      </c>
      <c r="D5" s="106">
        <v>60</v>
      </c>
      <c r="E5" s="43"/>
      <c r="F5" s="107" t="s">
        <v>8</v>
      </c>
      <c r="G5" s="106">
        <v>10</v>
      </c>
      <c r="H5" s="42"/>
      <c r="I5" s="42"/>
      <c r="J5" s="3"/>
    </row>
    <row r="6" spans="1:10" s="2" customFormat="1" ht="15" customHeight="1" x14ac:dyDescent="0.35">
      <c r="A6" s="92" t="s">
        <v>194</v>
      </c>
      <c r="B6" s="42"/>
      <c r="C6" s="105" t="s">
        <v>9</v>
      </c>
      <c r="D6" s="106">
        <v>40</v>
      </c>
      <c r="E6" s="43"/>
      <c r="F6" s="107" t="s">
        <v>10</v>
      </c>
      <c r="G6" s="106">
        <v>50</v>
      </c>
      <c r="H6" s="42"/>
      <c r="I6" s="42"/>
      <c r="J6" s="3"/>
    </row>
    <row r="7" spans="1:10" s="2" customFormat="1" ht="15" customHeight="1" x14ac:dyDescent="0.45">
      <c r="A7" s="26" t="s">
        <v>119</v>
      </c>
      <c r="B7" s="42"/>
      <c r="C7" s="8" t="s">
        <v>217</v>
      </c>
      <c r="D7" s="104">
        <f>AVERAGE(D3:D6)</f>
        <v>42.5</v>
      </c>
      <c r="E7" s="43"/>
      <c r="F7" s="8" t="s">
        <v>217</v>
      </c>
      <c r="G7" s="104">
        <f>AVERAGE(G3:G6)</f>
        <v>35</v>
      </c>
      <c r="H7" s="42"/>
      <c r="I7" s="42"/>
      <c r="J7" s="3"/>
    </row>
    <row r="8" spans="1:10" s="2" customFormat="1" ht="15" customHeight="1" x14ac:dyDescent="0.35">
      <c r="A8" s="15" t="s">
        <v>120</v>
      </c>
      <c r="B8" s="42"/>
      <c r="C8" s="42"/>
      <c r="D8" s="43"/>
      <c r="E8" s="43"/>
      <c r="F8" s="42"/>
      <c r="G8" s="43"/>
      <c r="H8" s="42"/>
      <c r="I8" s="42"/>
      <c r="J8" s="3"/>
    </row>
    <row r="9" spans="1:10" s="2" customFormat="1" ht="15" customHeight="1" x14ac:dyDescent="0.35">
      <c r="A9" s="92" t="s">
        <v>126</v>
      </c>
      <c r="B9" s="42"/>
      <c r="C9" s="5" t="s">
        <v>11</v>
      </c>
      <c r="D9" s="6" t="s">
        <v>1</v>
      </c>
      <c r="E9" s="43"/>
      <c r="F9" s="9" t="s">
        <v>11</v>
      </c>
      <c r="G9" s="6" t="s">
        <v>1</v>
      </c>
      <c r="H9" s="42"/>
      <c r="I9" s="42"/>
      <c r="J9" s="3"/>
    </row>
    <row r="10" spans="1:10" s="2" customFormat="1" ht="15" customHeight="1" x14ac:dyDescent="0.45">
      <c r="A10" s="26" t="s">
        <v>121</v>
      </c>
      <c r="B10" s="42"/>
      <c r="C10" s="105" t="s">
        <v>12</v>
      </c>
      <c r="D10" s="106">
        <v>50</v>
      </c>
      <c r="E10" s="43"/>
      <c r="F10" s="107" t="s">
        <v>12</v>
      </c>
      <c r="G10" s="106">
        <v>50</v>
      </c>
      <c r="H10" s="42"/>
      <c r="I10" s="42"/>
      <c r="J10" s="3"/>
    </row>
    <row r="11" spans="1:10" s="2" customFormat="1" ht="15" customHeight="1" x14ac:dyDescent="0.35">
      <c r="A11" s="15" t="s">
        <v>122</v>
      </c>
      <c r="B11" s="42"/>
      <c r="C11" s="105" t="s">
        <v>13</v>
      </c>
      <c r="D11" s="106">
        <v>100</v>
      </c>
      <c r="E11" s="43"/>
      <c r="F11" s="107" t="s">
        <v>13</v>
      </c>
      <c r="G11" s="106">
        <v>100</v>
      </c>
      <c r="H11" s="42"/>
      <c r="I11" s="42"/>
      <c r="J11" s="3"/>
    </row>
    <row r="12" spans="1:10" s="2" customFormat="1" ht="15" customHeight="1" x14ac:dyDescent="0.35">
      <c r="A12" s="15" t="s">
        <v>123</v>
      </c>
      <c r="B12" s="42"/>
      <c r="C12" s="105" t="s">
        <v>14</v>
      </c>
      <c r="D12" s="106">
        <v>40</v>
      </c>
      <c r="E12" s="43"/>
      <c r="F12" s="107" t="s">
        <v>14</v>
      </c>
      <c r="G12" s="106">
        <v>40</v>
      </c>
      <c r="H12" s="42"/>
      <c r="I12" s="42"/>
      <c r="J12" s="3"/>
    </row>
    <row r="13" spans="1:10" s="2" customFormat="1" ht="15" customHeight="1" x14ac:dyDescent="0.35">
      <c r="A13" s="15" t="s">
        <v>124</v>
      </c>
      <c r="B13" s="42"/>
      <c r="C13" s="105" t="s">
        <v>15</v>
      </c>
      <c r="D13" s="106">
        <v>50</v>
      </c>
      <c r="E13" s="43"/>
      <c r="F13" s="107" t="s">
        <v>15</v>
      </c>
      <c r="G13" s="106">
        <v>50</v>
      </c>
      <c r="H13" s="42"/>
      <c r="I13" s="42"/>
      <c r="J13" s="3"/>
    </row>
    <row r="14" spans="1:10" s="2" customFormat="1" ht="15" customHeight="1" thickBot="1" x14ac:dyDescent="0.4">
      <c r="A14" s="15" t="s">
        <v>125</v>
      </c>
      <c r="B14" s="42"/>
      <c r="C14" s="105" t="s">
        <v>16</v>
      </c>
      <c r="D14" s="106">
        <v>20</v>
      </c>
      <c r="E14" s="43"/>
      <c r="F14" s="107" t="s">
        <v>16</v>
      </c>
      <c r="G14" s="106">
        <v>20</v>
      </c>
      <c r="H14" s="42"/>
      <c r="I14" s="42"/>
      <c r="J14" s="42"/>
    </row>
    <row r="15" spans="1:10" s="2" customFormat="1" ht="15" customHeight="1" thickTop="1" thickBot="1" x14ac:dyDescent="0.4">
      <c r="A15" s="25"/>
      <c r="B15" s="42"/>
      <c r="C15" s="8" t="s">
        <v>217</v>
      </c>
      <c r="D15" s="104">
        <f>AVERAGE(D10:D14)</f>
        <v>52</v>
      </c>
      <c r="E15" s="43"/>
      <c r="F15" s="42"/>
      <c r="G15" s="88">
        <f>MEDIAN(G10:G14)</f>
        <v>50</v>
      </c>
      <c r="H15" s="42"/>
      <c r="I15" s="42"/>
      <c r="J15" s="42"/>
    </row>
    <row r="16" spans="1:10" s="2" customFormat="1" ht="15" customHeight="1" thickTop="1" x14ac:dyDescent="0.35">
      <c r="A16" s="15"/>
      <c r="B16" s="42"/>
      <c r="C16" s="42"/>
      <c r="D16" s="42"/>
      <c r="E16" s="42"/>
      <c r="F16" s="42"/>
      <c r="G16" s="42"/>
      <c r="H16" s="42"/>
      <c r="I16" s="42"/>
      <c r="J16" s="42"/>
    </row>
    <row r="17" spans="1:3" s="2" customFormat="1" ht="15" customHeight="1" x14ac:dyDescent="0.35">
      <c r="A17" s="15"/>
      <c r="B17" s="42"/>
      <c r="C17" s="7"/>
    </row>
    <row r="18" spans="1:3" s="2" customFormat="1" ht="15" customHeight="1" x14ac:dyDescent="0.35">
      <c r="A18" s="15"/>
      <c r="B18" s="42"/>
      <c r="C18" s="7"/>
    </row>
    <row r="19" spans="1:3" s="2" customFormat="1" ht="15" customHeight="1" x14ac:dyDescent="0.35">
      <c r="A19" s="15"/>
      <c r="B19" s="42"/>
      <c r="C19" s="7"/>
    </row>
    <row r="20" spans="1:3" s="2" customFormat="1" ht="15" customHeight="1" x14ac:dyDescent="0.35">
      <c r="A20" s="15"/>
      <c r="B20" s="42"/>
      <c r="C20" s="7"/>
    </row>
    <row r="21" spans="1:3" s="2" customFormat="1" ht="15" customHeight="1" x14ac:dyDescent="0.35">
      <c r="A21" s="15"/>
      <c r="B21" s="42"/>
      <c r="C21" s="7"/>
    </row>
    <row r="22" spans="1:3" s="2" customFormat="1" ht="15" customHeight="1" x14ac:dyDescent="0.35">
      <c r="A22" s="15"/>
      <c r="B22" s="42"/>
      <c r="C22" s="7"/>
    </row>
    <row r="23" spans="1:3" s="2" customFormat="1" ht="15" customHeight="1" x14ac:dyDescent="0.35">
      <c r="A23" s="15"/>
      <c r="B23" s="42"/>
      <c r="C23" s="7"/>
    </row>
    <row r="24" spans="1:3" s="2" customFormat="1" ht="15" customHeight="1" x14ac:dyDescent="0.35">
      <c r="A24" s="15"/>
      <c r="B24" s="42"/>
      <c r="C24" s="7"/>
    </row>
    <row r="25" spans="1:3" s="2" customFormat="1" ht="15" customHeight="1" x14ac:dyDescent="0.35">
      <c r="A25" s="15"/>
      <c r="B25" s="42"/>
      <c r="C25" s="7"/>
    </row>
    <row r="26" spans="1:3" s="2" customFormat="1" ht="15" customHeight="1" x14ac:dyDescent="0.35">
      <c r="A26" s="15"/>
      <c r="B26" s="42"/>
      <c r="C26" s="7"/>
    </row>
    <row r="27" spans="1:3" x14ac:dyDescent="0.35">
      <c r="A27" s="15"/>
      <c r="B27" s="41"/>
    </row>
    <row r="28" spans="1:3" x14ac:dyDescent="0.35">
      <c r="A28" s="15"/>
      <c r="B28" s="41"/>
    </row>
    <row r="29" spans="1:3" ht="15" customHeight="1" x14ac:dyDescent="0.35">
      <c r="A29" s="15"/>
      <c r="B29" s="41"/>
      <c r="C29" s="7" t="s">
        <v>17</v>
      </c>
    </row>
    <row r="30" spans="1:3" ht="15" customHeight="1" x14ac:dyDescent="0.35">
      <c r="A30" s="15"/>
      <c r="B30" s="41"/>
      <c r="C30" s="7" t="s">
        <v>18</v>
      </c>
    </row>
    <row r="31" spans="1:3" ht="15" customHeight="1" x14ac:dyDescent="0.35">
      <c r="A31" s="15"/>
      <c r="B31" s="41"/>
      <c r="C31" s="7" t="s">
        <v>19</v>
      </c>
    </row>
    <row r="32" spans="1:3" ht="15" customHeight="1" x14ac:dyDescent="0.35">
      <c r="A32" s="15"/>
      <c r="B32" s="41"/>
      <c r="C32" s="7" t="s">
        <v>20</v>
      </c>
    </row>
    <row r="33" spans="1:9" ht="15" customHeight="1" x14ac:dyDescent="0.35">
      <c r="A33" s="15"/>
      <c r="B33" s="41"/>
      <c r="C33" s="7" t="s">
        <v>21</v>
      </c>
      <c r="D33" s="41"/>
      <c r="E33" s="41"/>
      <c r="F33" s="42"/>
      <c r="G33" s="41"/>
      <c r="H33" s="41"/>
      <c r="I33" s="41"/>
    </row>
    <row r="34" spans="1:9" ht="15" customHeight="1" x14ac:dyDescent="0.35">
      <c r="A34" s="15"/>
      <c r="B34" s="41"/>
      <c r="C34" s="7" t="s">
        <v>22</v>
      </c>
      <c r="D34" s="41"/>
      <c r="E34" s="41"/>
      <c r="F34" s="42"/>
      <c r="G34" s="41"/>
      <c r="H34" s="41"/>
      <c r="I34" s="41"/>
    </row>
    <row r="35" spans="1:9" ht="15" customHeight="1" x14ac:dyDescent="0.35">
      <c r="A35" s="15"/>
      <c r="B35" s="41"/>
      <c r="C35" s="7" t="s">
        <v>23</v>
      </c>
      <c r="D35" s="41"/>
      <c r="E35" s="41"/>
      <c r="F35" s="42"/>
      <c r="G35" s="41"/>
      <c r="H35" s="41"/>
      <c r="I35" s="41"/>
    </row>
    <row r="36" spans="1:9" x14ac:dyDescent="0.35">
      <c r="A36" s="15"/>
      <c r="B36" s="41"/>
      <c r="D36" s="41"/>
      <c r="E36" s="41"/>
      <c r="F36" s="42"/>
      <c r="G36" s="41"/>
      <c r="H36" s="41"/>
      <c r="I36" s="41"/>
    </row>
    <row r="41" spans="1:9" ht="15" customHeight="1" x14ac:dyDescent="0.35">
      <c r="B41" s="41"/>
      <c r="C41" s="7" t="s">
        <v>29</v>
      </c>
      <c r="D41" s="41"/>
      <c r="E41" s="41"/>
      <c r="F41" s="42"/>
      <c r="G41" s="41"/>
      <c r="H41" s="41"/>
      <c r="I41" s="41"/>
    </row>
    <row r="42" spans="1:9" ht="15" customHeight="1" x14ac:dyDescent="0.35">
      <c r="B42" s="41"/>
      <c r="C42" s="7" t="s">
        <v>36</v>
      </c>
      <c r="D42" s="41"/>
      <c r="E42" s="41"/>
      <c r="F42" s="42"/>
      <c r="G42" s="41"/>
      <c r="H42" s="41"/>
      <c r="I42" s="41"/>
    </row>
    <row r="43" spans="1:9" ht="15" customHeight="1" x14ac:dyDescent="0.35">
      <c r="B43" s="41"/>
      <c r="C43" s="7" t="s">
        <v>30</v>
      </c>
      <c r="D43" s="41"/>
      <c r="E43" s="41"/>
      <c r="F43" s="42"/>
      <c r="G43" s="41"/>
      <c r="H43" s="41"/>
      <c r="I43" s="41"/>
    </row>
    <row r="44" spans="1:9" ht="15" customHeight="1" x14ac:dyDescent="0.35">
      <c r="B44" s="41"/>
      <c r="C44" s="7" t="s">
        <v>31</v>
      </c>
      <c r="D44" s="41"/>
      <c r="E44" s="41"/>
      <c r="F44" s="42"/>
      <c r="G44" s="41"/>
      <c r="H44" s="41"/>
      <c r="I44" s="41"/>
    </row>
    <row r="45" spans="1:9" ht="15" customHeight="1" x14ac:dyDescent="0.35">
      <c r="B45" s="41"/>
      <c r="C45" s="7" t="s">
        <v>32</v>
      </c>
      <c r="D45" s="41"/>
      <c r="E45" s="41"/>
      <c r="F45" s="42"/>
      <c r="G45" s="41"/>
      <c r="H45" s="41"/>
      <c r="I45" s="41"/>
    </row>
    <row r="46" spans="1:9" ht="15" customHeight="1" x14ac:dyDescent="0.35">
      <c r="B46" s="41"/>
      <c r="C46" s="7" t="s">
        <v>33</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scale="46"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H44"/>
  <sheetViews>
    <sheetView showGridLines="0" workbookViewId="0">
      <selection activeCell="D16" sqref="D16"/>
    </sheetView>
  </sheetViews>
  <sheetFormatPr defaultColWidth="8.90625" defaultRowHeight="14.5" x14ac:dyDescent="0.35"/>
  <cols>
    <col min="1" max="1" width="12.6328125" style="16" customWidth="1"/>
    <col min="2" max="2" width="82.90625" style="1" customWidth="1"/>
    <col min="3" max="3" width="13.36328125" style="1" customWidth="1"/>
    <col min="4" max="4" width="13.36328125" style="2" customWidth="1"/>
    <col min="5" max="5" width="2.36328125" style="1" customWidth="1"/>
    <col min="6" max="7" width="13.36328125" style="1" customWidth="1"/>
    <col min="8" max="16384" width="8.90625" style="1"/>
  </cols>
  <sheetData>
    <row r="1" spans="1:8" ht="60" customHeight="1" x14ac:dyDescent="0.35">
      <c r="A1" s="16" t="s">
        <v>37</v>
      </c>
      <c r="B1" s="41"/>
      <c r="C1" s="74"/>
      <c r="D1" s="86"/>
      <c r="E1" s="86"/>
      <c r="F1" s="86"/>
      <c r="G1" s="86"/>
      <c r="H1" s="41"/>
    </row>
    <row r="2" spans="1:8" ht="15" customHeight="1" x14ac:dyDescent="0.35">
      <c r="A2" s="14" t="s">
        <v>38</v>
      </c>
      <c r="B2" s="41"/>
      <c r="C2" s="5" t="s">
        <v>0</v>
      </c>
      <c r="D2" s="6" t="s">
        <v>1</v>
      </c>
      <c r="E2" s="43"/>
      <c r="F2" s="9" t="s">
        <v>2</v>
      </c>
      <c r="G2" s="6" t="s">
        <v>1</v>
      </c>
      <c r="H2" s="3"/>
    </row>
    <row r="3" spans="1:8" ht="15" customHeight="1" x14ac:dyDescent="0.35">
      <c r="A3" s="14" t="s">
        <v>39</v>
      </c>
      <c r="B3" s="41"/>
      <c r="C3" s="105" t="s">
        <v>3</v>
      </c>
      <c r="D3" s="106">
        <v>50</v>
      </c>
      <c r="E3" s="43"/>
      <c r="F3" s="107" t="s">
        <v>4</v>
      </c>
      <c r="G3" s="106">
        <v>50</v>
      </c>
      <c r="H3" s="3"/>
    </row>
    <row r="4" spans="1:8" ht="15" customHeight="1" x14ac:dyDescent="0.35">
      <c r="A4" s="93" t="s">
        <v>131</v>
      </c>
      <c r="B4" s="41"/>
      <c r="C4" s="105" t="s">
        <v>5</v>
      </c>
      <c r="D4" s="106">
        <v>20</v>
      </c>
      <c r="E4" s="43"/>
      <c r="F4" s="107" t="s">
        <v>6</v>
      </c>
      <c r="G4" s="106">
        <v>30</v>
      </c>
      <c r="H4" s="3"/>
    </row>
    <row r="5" spans="1:8" s="2" customFormat="1" ht="15" customHeight="1" x14ac:dyDescent="0.35">
      <c r="A5" s="93" t="s">
        <v>132</v>
      </c>
      <c r="B5" s="42"/>
      <c r="C5" s="105" t="s">
        <v>7</v>
      </c>
      <c r="D5" s="106">
        <v>60</v>
      </c>
      <c r="E5" s="43"/>
      <c r="F5" s="107" t="s">
        <v>8</v>
      </c>
      <c r="G5" s="106">
        <v>10</v>
      </c>
      <c r="H5" s="3"/>
    </row>
    <row r="6" spans="1:8" s="2" customFormat="1" ht="15" customHeight="1" x14ac:dyDescent="0.35">
      <c r="A6" s="93" t="s">
        <v>133</v>
      </c>
      <c r="B6" s="42"/>
      <c r="C6" s="105" t="s">
        <v>9</v>
      </c>
      <c r="D6" s="106">
        <v>40</v>
      </c>
      <c r="E6" s="43"/>
      <c r="F6" s="107" t="s">
        <v>10</v>
      </c>
      <c r="G6" s="106">
        <v>50</v>
      </c>
      <c r="H6" s="3"/>
    </row>
    <row r="7" spans="1:8" s="2" customFormat="1" ht="15" customHeight="1" x14ac:dyDescent="0.35">
      <c r="A7" s="94" t="s">
        <v>34</v>
      </c>
      <c r="B7" s="42"/>
      <c r="C7" s="8" t="s">
        <v>218</v>
      </c>
      <c r="D7" s="104">
        <f>MIN(D3:D6)</f>
        <v>20</v>
      </c>
      <c r="E7" s="43"/>
      <c r="F7" s="8" t="s">
        <v>219</v>
      </c>
      <c r="G7" s="104">
        <f>MAX(G3:G6)</f>
        <v>50</v>
      </c>
      <c r="H7" s="3"/>
    </row>
    <row r="8" spans="1:8" s="2" customFormat="1" ht="15" customHeight="1" x14ac:dyDescent="0.35">
      <c r="A8" s="15" t="s">
        <v>134</v>
      </c>
      <c r="B8" s="42"/>
      <c r="C8" s="42"/>
      <c r="D8" s="43"/>
      <c r="E8" s="43"/>
      <c r="F8" s="42"/>
      <c r="G8" s="43"/>
      <c r="H8" s="3"/>
    </row>
    <row r="9" spans="1:8" s="2" customFormat="1" ht="15" customHeight="1" x14ac:dyDescent="0.35">
      <c r="A9" s="15" t="s">
        <v>135</v>
      </c>
      <c r="B9" s="42"/>
      <c r="C9" s="5" t="s">
        <v>11</v>
      </c>
      <c r="D9" s="6" t="s">
        <v>1</v>
      </c>
      <c r="E9" s="43"/>
      <c r="F9" s="9" t="s">
        <v>11</v>
      </c>
      <c r="G9" s="6" t="s">
        <v>1</v>
      </c>
      <c r="H9" s="3"/>
    </row>
    <row r="10" spans="1:8" s="2" customFormat="1" ht="15" customHeight="1" x14ac:dyDescent="0.35">
      <c r="A10" s="14" t="s">
        <v>32</v>
      </c>
      <c r="B10" s="42"/>
      <c r="C10" s="105" t="s">
        <v>12</v>
      </c>
      <c r="D10" s="106">
        <v>50</v>
      </c>
      <c r="E10" s="43"/>
      <c r="F10" s="107" t="s">
        <v>12</v>
      </c>
      <c r="G10" s="106">
        <v>50</v>
      </c>
      <c r="H10" s="3"/>
    </row>
    <row r="11" spans="1:8" s="2" customFormat="1" ht="15" customHeight="1" x14ac:dyDescent="0.35">
      <c r="A11" s="94" t="s">
        <v>195</v>
      </c>
      <c r="B11" s="42"/>
      <c r="C11" s="105" t="s">
        <v>13</v>
      </c>
      <c r="D11" s="106">
        <v>100</v>
      </c>
      <c r="E11" s="43"/>
      <c r="F11" s="107" t="s">
        <v>13</v>
      </c>
      <c r="G11" s="106">
        <v>100</v>
      </c>
      <c r="H11" s="3"/>
    </row>
    <row r="12" spans="1:8" s="2" customFormat="1" ht="15" customHeight="1" x14ac:dyDescent="0.35">
      <c r="A12" s="15"/>
      <c r="B12" s="42"/>
      <c r="C12" s="105" t="s">
        <v>14</v>
      </c>
      <c r="D12" s="106">
        <v>40</v>
      </c>
      <c r="E12" s="43"/>
      <c r="F12" s="107" t="s">
        <v>14</v>
      </c>
      <c r="G12" s="106">
        <v>40</v>
      </c>
      <c r="H12" s="3"/>
    </row>
    <row r="13" spans="1:8" s="2" customFormat="1" ht="15" customHeight="1" x14ac:dyDescent="0.35">
      <c r="A13" s="15"/>
      <c r="B13" s="42"/>
      <c r="C13" s="105" t="s">
        <v>15</v>
      </c>
      <c r="D13" s="106">
        <v>50</v>
      </c>
      <c r="E13" s="43"/>
      <c r="F13" s="107" t="s">
        <v>15</v>
      </c>
      <c r="G13" s="106">
        <v>50</v>
      </c>
      <c r="H13" s="3"/>
    </row>
    <row r="14" spans="1:8" s="2" customFormat="1" ht="15" customHeight="1" x14ac:dyDescent="0.35">
      <c r="A14" s="15"/>
      <c r="B14" s="42"/>
      <c r="C14" s="105" t="s">
        <v>16</v>
      </c>
      <c r="D14" s="106">
        <v>20</v>
      </c>
      <c r="E14" s="43"/>
      <c r="F14" s="107" t="s">
        <v>16</v>
      </c>
      <c r="G14" s="106">
        <v>20</v>
      </c>
      <c r="H14" s="42"/>
    </row>
    <row r="15" spans="1:8" s="2" customFormat="1" ht="15" customHeight="1" x14ac:dyDescent="0.35">
      <c r="A15" s="16"/>
      <c r="B15" s="42"/>
      <c r="C15" s="8" t="s">
        <v>220</v>
      </c>
      <c r="D15" s="104">
        <f>MIN(D10:D14)</f>
        <v>20</v>
      </c>
      <c r="E15" s="43"/>
      <c r="F15" s="8"/>
      <c r="G15" s="104">
        <f>MIN(G10:G14,10)</f>
        <v>10</v>
      </c>
      <c r="H15" s="42"/>
    </row>
    <row r="16" spans="1:8" s="2" customFormat="1" ht="15" customHeight="1" x14ac:dyDescent="0.35">
      <c r="A16" s="16"/>
      <c r="B16" s="42"/>
      <c r="C16" s="42"/>
      <c r="D16" s="42"/>
      <c r="E16" s="42"/>
      <c r="F16" s="42"/>
      <c r="G16" s="42"/>
      <c r="H16" s="42"/>
    </row>
    <row r="17" spans="1:1" s="2" customFormat="1" ht="15" customHeight="1" x14ac:dyDescent="0.35">
      <c r="A17" s="16"/>
    </row>
    <row r="18" spans="1:1" s="2" customFormat="1" ht="15" customHeight="1" x14ac:dyDescent="0.35">
      <c r="A18" s="17"/>
    </row>
    <row r="19" spans="1:1" s="2" customFormat="1" ht="15" customHeight="1" x14ac:dyDescent="0.35">
      <c r="A19" s="14" t="s">
        <v>40</v>
      </c>
    </row>
    <row r="20" spans="1:1" s="2" customFormat="1" ht="15" customHeight="1" x14ac:dyDescent="0.35">
      <c r="A20" s="16"/>
    </row>
    <row r="21" spans="1:1" s="2" customFormat="1" ht="15" customHeight="1" x14ac:dyDescent="0.35">
      <c r="A21" s="14" t="s">
        <v>29</v>
      </c>
    </row>
    <row r="22" spans="1:1" s="2" customFormat="1" ht="15" customHeight="1" x14ac:dyDescent="0.35">
      <c r="A22" s="14" t="s">
        <v>41</v>
      </c>
    </row>
    <row r="23" spans="1:1" s="2" customFormat="1" ht="15" customHeight="1" x14ac:dyDescent="0.35">
      <c r="A23" s="14" t="s">
        <v>42</v>
      </c>
    </row>
    <row r="24" spans="1:1" s="2" customFormat="1" ht="15" customHeight="1" x14ac:dyDescent="0.35">
      <c r="A24" s="14" t="s">
        <v>31</v>
      </c>
    </row>
    <row r="25" spans="1:1" s="2" customFormat="1" ht="15" customHeight="1" x14ac:dyDescent="0.35">
      <c r="A25" s="14" t="s">
        <v>32</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spans="3:7" ht="15" customHeight="1" x14ac:dyDescent="0.35">
      <c r="C33" s="41"/>
      <c r="D33" s="42"/>
      <c r="E33" s="41"/>
      <c r="F33" s="41"/>
      <c r="G33" s="41"/>
    </row>
    <row r="39" spans="3:7" ht="15" customHeight="1" x14ac:dyDescent="0.35">
      <c r="C39" s="41"/>
      <c r="D39" s="42"/>
      <c r="E39" s="41"/>
      <c r="F39" s="41"/>
      <c r="G39" s="41"/>
    </row>
    <row r="40" spans="3:7" ht="15" customHeight="1" x14ac:dyDescent="0.35">
      <c r="C40" s="41"/>
      <c r="D40" s="42"/>
      <c r="E40" s="41"/>
      <c r="F40" s="41"/>
      <c r="G40" s="41"/>
    </row>
    <row r="41" spans="3:7" ht="15" customHeight="1" x14ac:dyDescent="0.35">
      <c r="C41" s="41"/>
      <c r="D41" s="42"/>
      <c r="E41" s="41"/>
      <c r="F41" s="41"/>
      <c r="G41" s="41"/>
    </row>
    <row r="42" spans="3:7" ht="15" customHeight="1" x14ac:dyDescent="0.35">
      <c r="C42" s="41"/>
      <c r="D42" s="42"/>
      <c r="E42" s="41"/>
      <c r="F42" s="41"/>
      <c r="G42" s="41"/>
    </row>
    <row r="43" spans="3:7" ht="15" customHeight="1" x14ac:dyDescent="0.35">
      <c r="C43" s="41"/>
      <c r="D43" s="42"/>
      <c r="E43" s="41"/>
      <c r="F43" s="41"/>
      <c r="G43" s="41"/>
    </row>
    <row r="44" spans="3:7" ht="15" customHeight="1" x14ac:dyDescent="0.35">
      <c r="C44" s="41"/>
      <c r="D44" s="42"/>
      <c r="E44" s="41"/>
      <c r="F44" s="41"/>
      <c r="G44" s="41"/>
    </row>
  </sheetData>
  <pageMargins left="0.7" right="0.7" top="0.75" bottom="0.75" header="0.3" footer="0.3"/>
  <pageSetup scale="5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37"/>
  <sheetViews>
    <sheetView showGridLines="0" topLeftCell="A54" workbookViewId="0">
      <selection activeCell="C13" sqref="C13"/>
    </sheetView>
  </sheetViews>
  <sheetFormatPr defaultRowHeight="14.5" x14ac:dyDescent="0.35"/>
  <cols>
    <col min="1" max="1" width="12.6328125" customWidth="1"/>
    <col min="2" max="2" width="82.90625" customWidth="1"/>
    <col min="3" max="3" width="17.08984375" customWidth="1"/>
    <col min="4" max="4" width="26.08984375" bestFit="1" customWidth="1"/>
  </cols>
  <sheetData>
    <row r="1" spans="1:6" ht="60" customHeight="1" x14ac:dyDescent="0.35">
      <c r="A1" s="27" t="s">
        <v>54</v>
      </c>
      <c r="D1" s="87"/>
    </row>
    <row r="2" spans="1:6" x14ac:dyDescent="0.35">
      <c r="A2" s="27" t="s">
        <v>136</v>
      </c>
      <c r="E2" s="32"/>
      <c r="F2" s="32"/>
    </row>
    <row r="3" spans="1:6" ht="15" customHeight="1" x14ac:dyDescent="0.35">
      <c r="A3" s="29" t="s">
        <v>196</v>
      </c>
      <c r="E3" s="32"/>
      <c r="F3" s="32"/>
    </row>
    <row r="4" spans="1:6" ht="15" customHeight="1" x14ac:dyDescent="0.35">
      <c r="A4" s="29" t="s">
        <v>197</v>
      </c>
      <c r="E4" s="32"/>
      <c r="F4" s="32"/>
    </row>
    <row r="5" spans="1:6" ht="15" customHeight="1" x14ac:dyDescent="0.35">
      <c r="A5" s="29" t="s">
        <v>229</v>
      </c>
      <c r="C5" s="95"/>
      <c r="E5" s="32"/>
      <c r="F5" s="32"/>
    </row>
    <row r="6" spans="1:6" x14ac:dyDescent="0.35">
      <c r="A6" s="27" t="s">
        <v>137</v>
      </c>
      <c r="E6" s="32"/>
      <c r="F6" s="32"/>
    </row>
    <row r="7" spans="1:6" x14ac:dyDescent="0.35">
      <c r="A7" s="27" t="s">
        <v>88</v>
      </c>
      <c r="C7" s="32"/>
      <c r="D7" s="32"/>
      <c r="E7" s="32"/>
      <c r="F7" s="32"/>
    </row>
    <row r="8" spans="1:6" x14ac:dyDescent="0.35">
      <c r="A8" s="27" t="s">
        <v>99</v>
      </c>
      <c r="C8" s="31" t="s">
        <v>54</v>
      </c>
      <c r="D8" s="31"/>
    </row>
    <row r="9" spans="1:6" x14ac:dyDescent="0.35">
      <c r="A9" s="27" t="s">
        <v>138</v>
      </c>
      <c r="C9" s="108" t="s">
        <v>73</v>
      </c>
      <c r="D9" s="51" t="b">
        <f>IF(C9="Apple", TRUE, FALSE)</f>
        <v>1</v>
      </c>
    </row>
    <row r="10" spans="1:6" x14ac:dyDescent="0.35">
      <c r="A10" s="27" t="s">
        <v>139</v>
      </c>
      <c r="C10" s="108" t="s">
        <v>74</v>
      </c>
      <c r="D10" s="51" t="b">
        <f>IF(C10="Apple", TRUE, FALSE)</f>
        <v>0</v>
      </c>
    </row>
    <row r="11" spans="1:6" ht="15" customHeight="1" thickBot="1" x14ac:dyDescent="0.4">
      <c r="A11" s="29" t="s">
        <v>198</v>
      </c>
      <c r="C11" s="32"/>
      <c r="D11" s="32"/>
    </row>
    <row r="12" spans="1:6" ht="15" customHeight="1" thickTop="1" thickBot="1" x14ac:dyDescent="0.4">
      <c r="A12" s="29" t="s">
        <v>199</v>
      </c>
      <c r="C12" s="57">
        <v>150</v>
      </c>
      <c r="D12" s="51" t="str">
        <f>IF(C12&lt;100,"Less than 100","Greater than or equal to 100")</f>
        <v>Greater than or equal to 100</v>
      </c>
    </row>
    <row r="13" spans="1:6" ht="15" customHeight="1" thickTop="1" x14ac:dyDescent="0.35">
      <c r="A13" s="29" t="s">
        <v>200</v>
      </c>
    </row>
    <row r="14" spans="1:6" x14ac:dyDescent="0.35">
      <c r="A14" s="27" t="s">
        <v>140</v>
      </c>
    </row>
    <row r="15" spans="1:6" ht="15" customHeight="1" x14ac:dyDescent="0.35">
      <c r="A15" s="29" t="s">
        <v>201</v>
      </c>
    </row>
    <row r="16" spans="1:6" x14ac:dyDescent="0.35">
      <c r="A16" s="27" t="s">
        <v>98</v>
      </c>
    </row>
    <row r="17" spans="1:6" x14ac:dyDescent="0.35">
      <c r="A17" s="27" t="s">
        <v>99</v>
      </c>
    </row>
    <row r="18" spans="1:6" x14ac:dyDescent="0.35">
      <c r="A18" s="27" t="s">
        <v>29</v>
      </c>
      <c r="C18" s="10"/>
    </row>
    <row r="19" spans="1:6" x14ac:dyDescent="0.35">
      <c r="A19" s="27" t="s">
        <v>141</v>
      </c>
    </row>
    <row r="20" spans="1:6" x14ac:dyDescent="0.35">
      <c r="A20" s="27" t="s">
        <v>142</v>
      </c>
    </row>
    <row r="21" spans="1:6" x14ac:dyDescent="0.35">
      <c r="A21" s="27" t="s">
        <v>143</v>
      </c>
    </row>
    <row r="22" spans="1:6" x14ac:dyDescent="0.35">
      <c r="A22" s="27" t="s">
        <v>32</v>
      </c>
    </row>
    <row r="26" spans="1:6" ht="15" thickBot="1" x14ac:dyDescent="0.4"/>
    <row r="27" spans="1:6" ht="15" thickBot="1" x14ac:dyDescent="0.4">
      <c r="C27" s="65" t="s">
        <v>11</v>
      </c>
      <c r="D27" s="66" t="s">
        <v>56</v>
      </c>
      <c r="E27" s="66" t="s">
        <v>57</v>
      </c>
      <c r="F27" s="66" t="s">
        <v>58</v>
      </c>
    </row>
    <row r="28" spans="1:6" x14ac:dyDescent="0.35">
      <c r="C28" s="67" t="s">
        <v>59</v>
      </c>
      <c r="D28" s="67">
        <v>2</v>
      </c>
      <c r="E28" s="68">
        <v>9.7607115856835538</v>
      </c>
      <c r="F28" s="68">
        <f>'IF statements'!$E$28:$E$29*'IF statements'!$D$28:$D$29</f>
        <v>19.521423171367108</v>
      </c>
    </row>
    <row r="29" spans="1:6" ht="15" thickBot="1" x14ac:dyDescent="0.4">
      <c r="C29" s="59" t="s">
        <v>60</v>
      </c>
      <c r="D29" s="59">
        <v>3</v>
      </c>
      <c r="E29" s="60">
        <v>3.4189202461080024</v>
      </c>
      <c r="F29" s="60">
        <f>'IF statements'!$E$28:$E$29*'IF statements'!$D$28:$D$29</f>
        <v>10.256760738324008</v>
      </c>
    </row>
    <row r="30" spans="1:6" x14ac:dyDescent="0.35">
      <c r="C30" s="32"/>
      <c r="D30" s="32"/>
      <c r="E30" s="32"/>
      <c r="F30" s="32"/>
    </row>
    <row r="31" spans="1:6" x14ac:dyDescent="0.35">
      <c r="C31" s="32"/>
      <c r="D31" s="32" t="s">
        <v>61</v>
      </c>
      <c r="E31" s="33">
        <f>SUM('IF statements'!$E$28:$E$29)</f>
        <v>13.179631831791557</v>
      </c>
      <c r="F31" s="33">
        <f>SUM('IF statements'!F28:F29)</f>
        <v>29.778183909691116</v>
      </c>
    </row>
    <row r="32" spans="1:6" ht="15" thickBot="1" x14ac:dyDescent="0.4">
      <c r="C32" s="32"/>
      <c r="D32" s="32"/>
      <c r="E32" s="32"/>
      <c r="F32" s="32"/>
    </row>
    <row r="33" spans="3:6" ht="15.5" thickTop="1" thickBot="1" x14ac:dyDescent="0.4">
      <c r="C33" s="32"/>
      <c r="D33" s="32" t="s">
        <v>62</v>
      </c>
      <c r="E33" s="57" t="s">
        <v>55</v>
      </c>
      <c r="F33" s="34">
        <f>IF(E33="Yes",F31*SalesTax,0)</f>
        <v>2.456700172549517</v>
      </c>
    </row>
    <row r="34" spans="3:6" ht="15.5" thickTop="1" thickBot="1" x14ac:dyDescent="0.4">
      <c r="C34" s="32"/>
      <c r="D34" s="32"/>
      <c r="E34" s="32"/>
      <c r="F34" s="32"/>
    </row>
    <row r="35" spans="3:6" ht="15.5" thickTop="1" thickBot="1" x14ac:dyDescent="0.4">
      <c r="C35" s="32"/>
      <c r="D35" s="32" t="s">
        <v>75</v>
      </c>
      <c r="E35" s="57" t="s">
        <v>55</v>
      </c>
      <c r="F35" s="34">
        <f>IF(E35="Yes",SUM(D28:D29)*1.25,0)</f>
        <v>6.25</v>
      </c>
    </row>
    <row r="36" spans="3:6" ht="15" thickTop="1" x14ac:dyDescent="0.35"/>
    <row r="37" spans="3:6" x14ac:dyDescent="0.35">
      <c r="D37" s="32" t="s">
        <v>58</v>
      </c>
      <c r="E37" s="32"/>
      <c r="F37" s="33">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scale="38"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dimension ref="A1:AH124"/>
  <sheetViews>
    <sheetView showGridLines="0" topLeftCell="A113" workbookViewId="0">
      <selection activeCell="G17" sqref="G17"/>
    </sheetView>
  </sheetViews>
  <sheetFormatPr defaultColWidth="8.90625" defaultRowHeight="14.5" x14ac:dyDescent="0.35"/>
  <cols>
    <col min="1" max="1" width="12.6328125" style="7" customWidth="1"/>
    <col min="2" max="2" width="82.90625" style="22" customWidth="1"/>
    <col min="3" max="4" width="12.6328125" style="18" customWidth="1"/>
    <col min="5" max="5" width="8.453125" style="18" bestFit="1" customWidth="1"/>
    <col min="6" max="8" width="12.6328125" style="18" customWidth="1"/>
    <col min="9" max="25" width="8.90625" style="18"/>
    <col min="26" max="26" width="8.90625" style="18" hidden="1" customWidth="1"/>
    <col min="27" max="27" width="2.36328125" style="18" hidden="1" customWidth="1"/>
    <col min="28" max="28" width="11" style="18" hidden="1" customWidth="1"/>
    <col min="29" max="29" width="2.36328125" style="18" hidden="1" customWidth="1"/>
    <col min="30" max="30" width="11" style="18" hidden="1" customWidth="1"/>
    <col min="31" max="31" width="2.36328125" style="18" hidden="1" customWidth="1"/>
    <col min="32" max="32" width="11" style="18" hidden="1" customWidth="1"/>
    <col min="33" max="33" width="2.36328125" style="18" hidden="1" customWidth="1"/>
    <col min="34" max="34" width="11" style="18" hidden="1" customWidth="1"/>
    <col min="35" max="16384" width="8.90625" style="18"/>
  </cols>
  <sheetData>
    <row r="1" spans="1:34" ht="60" customHeight="1" x14ac:dyDescent="0.35">
      <c r="A1" s="27" t="s">
        <v>144</v>
      </c>
      <c r="B1" s="7"/>
      <c r="C1" s="74"/>
      <c r="D1" s="86"/>
      <c r="E1" s="86"/>
      <c r="F1" s="86"/>
      <c r="G1" s="86"/>
      <c r="H1" s="86"/>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35">
      <c r="A2" s="27" t="s">
        <v>145</v>
      </c>
      <c r="B2" s="7"/>
      <c r="C2" s="5" t="s">
        <v>0</v>
      </c>
      <c r="D2" s="6" t="s">
        <v>1</v>
      </c>
      <c r="E2" s="43"/>
      <c r="F2" s="5" t="s">
        <v>0</v>
      </c>
      <c r="G2" s="5" t="s">
        <v>43</v>
      </c>
      <c r="H2" s="6" t="s">
        <v>1</v>
      </c>
      <c r="I2" s="41"/>
      <c r="J2" s="41"/>
      <c r="K2" s="41"/>
      <c r="L2" s="41"/>
      <c r="M2" s="41"/>
      <c r="N2" s="41"/>
      <c r="O2" s="41"/>
      <c r="P2" s="41"/>
      <c r="Q2" s="41"/>
      <c r="R2" s="41"/>
      <c r="S2" s="41"/>
      <c r="T2" s="41"/>
      <c r="U2" s="41"/>
      <c r="V2" s="41"/>
      <c r="W2" s="41"/>
      <c r="X2" s="41"/>
      <c r="Y2" s="41"/>
      <c r="Z2" s="5" t="s">
        <v>0</v>
      </c>
      <c r="AA2" s="41"/>
      <c r="AB2" s="5" t="s">
        <v>3</v>
      </c>
      <c r="AC2" s="41"/>
      <c r="AD2" s="5" t="s">
        <v>5</v>
      </c>
      <c r="AE2" s="41"/>
      <c r="AF2" s="5" t="s">
        <v>7</v>
      </c>
      <c r="AG2" s="41"/>
      <c r="AH2" s="5" t="s">
        <v>9</v>
      </c>
    </row>
    <row r="3" spans="1:34" ht="15" customHeight="1" x14ac:dyDescent="0.35">
      <c r="A3" s="27" t="s">
        <v>146</v>
      </c>
      <c r="B3" s="7"/>
      <c r="C3" s="105" t="s">
        <v>3</v>
      </c>
      <c r="D3" s="106">
        <v>50</v>
      </c>
      <c r="E3" s="43"/>
      <c r="F3" s="105" t="s">
        <v>3</v>
      </c>
      <c r="G3" s="105" t="s">
        <v>44</v>
      </c>
      <c r="H3" s="106">
        <v>50</v>
      </c>
      <c r="I3" s="41"/>
      <c r="J3" s="41"/>
      <c r="K3" s="41"/>
      <c r="L3" s="41"/>
      <c r="M3" s="41"/>
      <c r="N3" s="41"/>
      <c r="O3" s="41"/>
      <c r="P3" s="41"/>
      <c r="Q3" s="41"/>
      <c r="R3" s="41"/>
      <c r="S3" s="41"/>
      <c r="T3" s="41"/>
      <c r="U3" s="41"/>
      <c r="V3" s="41"/>
      <c r="W3" s="41"/>
      <c r="X3" s="41"/>
      <c r="Y3" s="41"/>
      <c r="Z3" s="44" t="s">
        <v>3</v>
      </c>
      <c r="AA3" s="41"/>
      <c r="AB3" s="44" t="s">
        <v>44</v>
      </c>
      <c r="AC3" s="41"/>
      <c r="AD3" s="44" t="s">
        <v>45</v>
      </c>
      <c r="AE3" s="41"/>
      <c r="AF3" s="44" t="s">
        <v>46</v>
      </c>
      <c r="AG3" s="41"/>
      <c r="AH3" s="44" t="s">
        <v>47</v>
      </c>
    </row>
    <row r="4" spans="1:34" ht="15" customHeight="1" x14ac:dyDescent="0.35">
      <c r="A4" s="27" t="s">
        <v>147</v>
      </c>
      <c r="B4" s="7"/>
      <c r="C4" s="105" t="s">
        <v>5</v>
      </c>
      <c r="D4" s="106">
        <v>20</v>
      </c>
      <c r="E4" s="43"/>
      <c r="F4" s="105" t="s">
        <v>5</v>
      </c>
      <c r="G4" s="105" t="s">
        <v>45</v>
      </c>
      <c r="H4" s="106">
        <v>20</v>
      </c>
      <c r="I4" s="41"/>
      <c r="J4" s="3"/>
      <c r="K4" s="3"/>
      <c r="L4" s="3"/>
      <c r="M4" s="3"/>
      <c r="N4" s="3"/>
      <c r="O4" s="41"/>
      <c r="P4" s="41"/>
      <c r="Q4" s="41"/>
      <c r="R4" s="41"/>
      <c r="S4" s="41"/>
      <c r="T4" s="41"/>
      <c r="U4" s="41"/>
      <c r="V4" s="41"/>
      <c r="W4" s="41"/>
      <c r="X4" s="41"/>
      <c r="Y4" s="41"/>
      <c r="Z4" s="44" t="s">
        <v>5</v>
      </c>
      <c r="AA4" s="41"/>
      <c r="AB4" s="44" t="s">
        <v>48</v>
      </c>
      <c r="AC4" s="41"/>
      <c r="AD4" s="44" t="s">
        <v>49</v>
      </c>
      <c r="AE4" s="41"/>
      <c r="AF4" s="44" t="s">
        <v>50</v>
      </c>
      <c r="AG4" s="41"/>
      <c r="AH4" s="44" t="s">
        <v>51</v>
      </c>
    </row>
    <row r="5" spans="1:34" s="20" customFormat="1" ht="15" customHeight="1" x14ac:dyDescent="0.45">
      <c r="A5" s="27" t="s">
        <v>148</v>
      </c>
      <c r="B5" s="42"/>
      <c r="C5" s="105" t="s">
        <v>7</v>
      </c>
      <c r="D5" s="106">
        <v>60</v>
      </c>
      <c r="E5" s="43"/>
      <c r="F5" s="105" t="s">
        <v>7</v>
      </c>
      <c r="G5" s="105" t="s">
        <v>46</v>
      </c>
      <c r="H5" s="106">
        <v>60</v>
      </c>
      <c r="I5" s="41"/>
      <c r="J5" s="3"/>
      <c r="K5" s="19"/>
      <c r="L5" s="3"/>
      <c r="M5" s="3"/>
      <c r="N5" s="3"/>
      <c r="O5" s="41"/>
      <c r="P5" s="41"/>
      <c r="Q5" s="42"/>
      <c r="R5" s="42"/>
      <c r="S5" s="42"/>
      <c r="T5" s="42"/>
      <c r="U5" s="42"/>
      <c r="V5" s="42"/>
      <c r="W5" s="42"/>
      <c r="X5" s="42"/>
      <c r="Y5" s="42"/>
      <c r="Z5" s="44" t="s">
        <v>7</v>
      </c>
      <c r="AA5" s="42"/>
      <c r="AB5" s="42"/>
      <c r="AC5" s="42"/>
      <c r="AD5" s="42"/>
      <c r="AE5" s="42"/>
      <c r="AF5" s="42"/>
      <c r="AG5" s="42"/>
      <c r="AH5" s="42"/>
    </row>
    <row r="6" spans="1:34" s="20" customFormat="1" ht="15" customHeight="1" x14ac:dyDescent="0.35">
      <c r="A6" s="27" t="s">
        <v>149</v>
      </c>
      <c r="B6" s="42"/>
      <c r="C6" s="105" t="s">
        <v>9</v>
      </c>
      <c r="D6" s="106">
        <v>40</v>
      </c>
      <c r="E6" s="43"/>
      <c r="F6" s="105" t="s">
        <v>9</v>
      </c>
      <c r="G6" s="105" t="s">
        <v>47</v>
      </c>
      <c r="H6" s="106">
        <v>40</v>
      </c>
      <c r="I6" s="41"/>
      <c r="J6" s="41"/>
      <c r="K6" s="41"/>
      <c r="L6" s="41"/>
      <c r="M6" s="41"/>
      <c r="N6" s="3"/>
      <c r="O6" s="41"/>
      <c r="P6" s="41"/>
      <c r="Q6" s="42"/>
      <c r="R6" s="42"/>
      <c r="S6" s="42"/>
      <c r="T6" s="42"/>
      <c r="U6" s="42"/>
      <c r="V6" s="42"/>
      <c r="W6" s="42"/>
      <c r="X6" s="42"/>
      <c r="Y6" s="42"/>
      <c r="Z6" s="44" t="s">
        <v>9</v>
      </c>
      <c r="AA6" s="42"/>
      <c r="AB6" s="42"/>
      <c r="AC6" s="42"/>
      <c r="AD6" s="42"/>
      <c r="AE6" s="42"/>
      <c r="AF6" s="42"/>
      <c r="AG6" s="42"/>
      <c r="AH6" s="42"/>
    </row>
    <row r="7" spans="1:34" s="20" customFormat="1" ht="15" customHeight="1" x14ac:dyDescent="0.35">
      <c r="A7" s="27" t="s">
        <v>202</v>
      </c>
      <c r="B7" s="42"/>
      <c r="C7" s="105" t="s">
        <v>3</v>
      </c>
      <c r="D7" s="106">
        <v>50</v>
      </c>
      <c r="E7" s="43"/>
      <c r="F7" s="105" t="s">
        <v>3</v>
      </c>
      <c r="G7" s="105" t="s">
        <v>48</v>
      </c>
      <c r="H7" s="106">
        <v>50</v>
      </c>
      <c r="I7" s="42"/>
      <c r="J7" s="42"/>
      <c r="K7" s="42"/>
      <c r="L7" s="42"/>
      <c r="M7" s="42"/>
      <c r="N7" s="3"/>
      <c r="O7" s="42"/>
      <c r="P7" s="42"/>
      <c r="Q7" s="42"/>
      <c r="R7" s="42"/>
      <c r="S7" s="42"/>
      <c r="T7" s="42"/>
      <c r="U7" s="42"/>
      <c r="V7" s="42"/>
      <c r="W7" s="42"/>
      <c r="X7" s="42"/>
      <c r="Y7" s="42"/>
      <c r="Z7" s="42"/>
      <c r="AA7" s="42"/>
      <c r="AB7" s="42"/>
      <c r="AC7" s="42"/>
      <c r="AD7" s="42"/>
      <c r="AE7" s="42"/>
      <c r="AF7" s="42"/>
      <c r="AG7" s="42"/>
      <c r="AH7" s="42"/>
    </row>
    <row r="8" spans="1:34" s="20" customFormat="1" ht="15" customHeight="1" x14ac:dyDescent="0.35">
      <c r="A8" s="27" t="s">
        <v>150</v>
      </c>
      <c r="B8" s="42"/>
      <c r="C8" s="105" t="s">
        <v>5</v>
      </c>
      <c r="D8" s="106">
        <v>20</v>
      </c>
      <c r="E8" s="43"/>
      <c r="F8" s="105" t="s">
        <v>5</v>
      </c>
      <c r="G8" s="105" t="s">
        <v>49</v>
      </c>
      <c r="H8" s="106">
        <v>20</v>
      </c>
      <c r="I8" s="42"/>
      <c r="J8" s="42"/>
      <c r="K8" s="42"/>
      <c r="L8" s="42"/>
      <c r="M8" s="42"/>
      <c r="N8" s="3"/>
      <c r="O8" s="42"/>
      <c r="P8" s="42"/>
      <c r="Q8" s="42"/>
      <c r="R8" s="42"/>
      <c r="S8" s="42"/>
      <c r="T8" s="42"/>
      <c r="U8" s="42"/>
      <c r="V8" s="42"/>
      <c r="W8" s="42"/>
      <c r="X8" s="42"/>
      <c r="Y8" s="42"/>
      <c r="Z8" s="42"/>
      <c r="AA8" s="42"/>
      <c r="AB8" s="42"/>
      <c r="AC8" s="42"/>
      <c r="AD8" s="42"/>
      <c r="AE8" s="42"/>
      <c r="AF8" s="42"/>
      <c r="AG8" s="42"/>
      <c r="AH8" s="42"/>
    </row>
    <row r="9" spans="1:34" s="20" customFormat="1" ht="15" customHeight="1" x14ac:dyDescent="0.35">
      <c r="A9" s="27" t="s">
        <v>151</v>
      </c>
      <c r="B9" s="42"/>
      <c r="C9" s="105" t="s">
        <v>7</v>
      </c>
      <c r="D9" s="106">
        <v>60</v>
      </c>
      <c r="E9" s="43"/>
      <c r="F9" s="105" t="s">
        <v>7</v>
      </c>
      <c r="G9" s="105" t="s">
        <v>50</v>
      </c>
      <c r="H9" s="106">
        <v>60</v>
      </c>
      <c r="I9" s="42"/>
      <c r="J9" s="42"/>
      <c r="K9" s="42"/>
      <c r="L9" s="42"/>
      <c r="M9" s="42"/>
      <c r="N9" s="3"/>
      <c r="O9" s="42"/>
      <c r="P9" s="42"/>
      <c r="Q9" s="42"/>
      <c r="R9" s="42"/>
      <c r="S9" s="42"/>
      <c r="T9" s="42"/>
      <c r="U9" s="42"/>
      <c r="V9" s="42"/>
      <c r="W9" s="42"/>
      <c r="X9" s="42"/>
      <c r="Y9" s="42"/>
      <c r="Z9" s="42"/>
      <c r="AA9" s="42"/>
      <c r="AB9" s="42"/>
      <c r="AC9" s="42"/>
      <c r="AD9" s="42"/>
      <c r="AE9" s="42"/>
      <c r="AF9" s="42"/>
      <c r="AG9" s="42"/>
      <c r="AH9" s="42"/>
    </row>
    <row r="10" spans="1:34" s="20" customFormat="1" ht="15" customHeight="1" x14ac:dyDescent="0.35">
      <c r="A10" s="27" t="s">
        <v>152</v>
      </c>
      <c r="B10" s="42"/>
      <c r="C10" s="105" t="s">
        <v>9</v>
      </c>
      <c r="D10" s="106">
        <v>40</v>
      </c>
      <c r="E10" s="43"/>
      <c r="F10" s="105" t="s">
        <v>9</v>
      </c>
      <c r="G10" s="105" t="s">
        <v>51</v>
      </c>
      <c r="H10" s="106">
        <v>40</v>
      </c>
      <c r="I10" s="42"/>
      <c r="J10" s="3"/>
      <c r="K10" s="3"/>
      <c r="L10" s="3"/>
      <c r="M10" s="3"/>
      <c r="N10" s="3"/>
      <c r="O10" s="42"/>
      <c r="P10" s="42"/>
      <c r="Q10" s="42"/>
      <c r="R10" s="42"/>
      <c r="S10" s="42"/>
      <c r="T10" s="42"/>
      <c r="U10" s="42"/>
      <c r="V10" s="42"/>
      <c r="W10" s="42"/>
      <c r="X10" s="42"/>
      <c r="Y10" s="42"/>
      <c r="Z10" s="42"/>
      <c r="AA10" s="42"/>
      <c r="AB10" s="42"/>
      <c r="AC10" s="42"/>
      <c r="AD10" s="42"/>
      <c r="AE10" s="42"/>
      <c r="AF10" s="42"/>
      <c r="AG10" s="42"/>
      <c r="AH10" s="42"/>
    </row>
    <row r="11" spans="1:34" s="20" customFormat="1" ht="15" customHeight="1" x14ac:dyDescent="0.35">
      <c r="A11" s="27" t="s">
        <v>153</v>
      </c>
      <c r="B11" s="42"/>
      <c r="C11" s="105" t="s">
        <v>3</v>
      </c>
      <c r="D11" s="106">
        <v>50</v>
      </c>
      <c r="E11" s="43"/>
      <c r="F11" s="105" t="s">
        <v>3</v>
      </c>
      <c r="G11" s="105" t="s">
        <v>48</v>
      </c>
      <c r="H11" s="106">
        <v>50</v>
      </c>
      <c r="I11" s="42"/>
      <c r="J11" s="47"/>
      <c r="K11" s="8"/>
      <c r="L11" s="3"/>
      <c r="M11" s="3"/>
      <c r="N11" s="3"/>
      <c r="O11" s="42"/>
      <c r="P11" s="42"/>
      <c r="Q11" s="42"/>
      <c r="R11" s="42"/>
      <c r="S11" s="42"/>
      <c r="T11" s="42"/>
      <c r="U11" s="42"/>
      <c r="V11" s="42"/>
      <c r="W11" s="42"/>
      <c r="X11" s="42"/>
      <c r="Y11" s="42"/>
      <c r="Z11" s="42"/>
      <c r="AA11" s="42"/>
      <c r="AB11" s="42"/>
      <c r="AC11" s="42"/>
      <c r="AD11" s="42"/>
      <c r="AE11" s="42"/>
      <c r="AF11" s="42"/>
      <c r="AG11" s="42"/>
      <c r="AH11" s="42"/>
    </row>
    <row r="12" spans="1:34" s="20" customFormat="1" ht="15" customHeight="1" x14ac:dyDescent="0.35">
      <c r="A12" s="27" t="s">
        <v>154</v>
      </c>
      <c r="B12" s="42"/>
      <c r="C12" s="105" t="s">
        <v>5</v>
      </c>
      <c r="D12" s="106">
        <v>20</v>
      </c>
      <c r="E12" s="43"/>
      <c r="F12" s="105" t="s">
        <v>5</v>
      </c>
      <c r="G12" s="105" t="s">
        <v>49</v>
      </c>
      <c r="H12" s="106">
        <v>20</v>
      </c>
      <c r="I12" s="42"/>
      <c r="J12" s="47"/>
      <c r="K12" s="4"/>
      <c r="L12" s="3"/>
      <c r="M12" s="3"/>
      <c r="N12" s="3"/>
      <c r="O12" s="42"/>
      <c r="P12" s="42"/>
      <c r="Q12" s="42"/>
      <c r="R12" s="42"/>
      <c r="S12" s="42"/>
      <c r="T12" s="42"/>
      <c r="U12" s="42"/>
      <c r="V12" s="42"/>
      <c r="W12" s="42"/>
      <c r="X12" s="42"/>
      <c r="Y12" s="42"/>
      <c r="Z12" s="42"/>
      <c r="AA12" s="42"/>
      <c r="AB12" s="42"/>
      <c r="AC12" s="42"/>
      <c r="AD12" s="42"/>
      <c r="AE12" s="42"/>
      <c r="AF12" s="42"/>
      <c r="AG12" s="42"/>
      <c r="AH12" s="42"/>
    </row>
    <row r="13" spans="1:34" s="20" customFormat="1" ht="15" customHeight="1" x14ac:dyDescent="0.35">
      <c r="A13" s="29" t="s">
        <v>155</v>
      </c>
      <c r="B13" s="42"/>
      <c r="C13" s="105" t="s">
        <v>7</v>
      </c>
      <c r="D13" s="106">
        <v>60</v>
      </c>
      <c r="E13" s="43"/>
      <c r="F13" s="105" t="s">
        <v>7</v>
      </c>
      <c r="G13" s="105" t="s">
        <v>46</v>
      </c>
      <c r="H13" s="106">
        <v>60</v>
      </c>
      <c r="I13" s="42"/>
      <c r="J13" s="47"/>
      <c r="K13" s="4"/>
      <c r="L13" s="3"/>
      <c r="M13" s="3"/>
      <c r="N13" s="3"/>
      <c r="O13" s="42"/>
      <c r="P13" s="42"/>
      <c r="Q13" s="42"/>
      <c r="R13" s="42"/>
      <c r="S13" s="42"/>
      <c r="T13" s="42"/>
      <c r="U13" s="42"/>
      <c r="V13" s="42"/>
      <c r="W13" s="42"/>
      <c r="X13" s="42"/>
      <c r="Y13" s="42"/>
      <c r="Z13" s="42"/>
      <c r="AA13" s="42"/>
      <c r="AB13" s="42"/>
      <c r="AC13" s="42"/>
      <c r="AD13" s="42"/>
      <c r="AE13" s="42"/>
      <c r="AF13" s="42"/>
      <c r="AG13" s="42"/>
      <c r="AH13" s="42"/>
    </row>
    <row r="14" spans="1:34" s="20" customFormat="1" ht="15" customHeight="1" x14ac:dyDescent="0.35">
      <c r="A14" s="28" t="s">
        <v>156</v>
      </c>
      <c r="B14" s="42"/>
      <c r="C14" s="105" t="s">
        <v>9</v>
      </c>
      <c r="D14" s="106">
        <v>40</v>
      </c>
      <c r="E14" s="43"/>
      <c r="F14" s="105" t="s">
        <v>9</v>
      </c>
      <c r="G14" s="105" t="s">
        <v>51</v>
      </c>
      <c r="H14" s="106">
        <v>40</v>
      </c>
      <c r="I14" s="42"/>
      <c r="J14" s="47"/>
      <c r="K14" s="48"/>
      <c r="L14" s="3"/>
      <c r="M14" s="3"/>
      <c r="N14" s="3"/>
      <c r="O14" s="42"/>
      <c r="P14" s="42"/>
      <c r="Q14" s="42"/>
      <c r="R14" s="42"/>
      <c r="S14" s="42"/>
      <c r="T14" s="42"/>
      <c r="U14" s="42"/>
      <c r="V14" s="42"/>
      <c r="W14" s="42"/>
      <c r="X14" s="42"/>
      <c r="Y14" s="42"/>
      <c r="Z14" s="42"/>
      <c r="AA14" s="42"/>
      <c r="AB14" s="42"/>
      <c r="AC14" s="42"/>
      <c r="AD14" s="42"/>
      <c r="AE14" s="42"/>
      <c r="AF14" s="42"/>
      <c r="AG14" s="42"/>
      <c r="AH14" s="42"/>
    </row>
    <row r="15" spans="1:34" s="20" customFormat="1" ht="15" customHeight="1" x14ac:dyDescent="0.35">
      <c r="A15" s="29" t="s">
        <v>213</v>
      </c>
      <c r="B15" s="42"/>
      <c r="C15" s="21"/>
      <c r="D15" s="21"/>
      <c r="E15" s="21"/>
      <c r="F15" s="21"/>
      <c r="G15" s="21"/>
      <c r="H15" s="21"/>
      <c r="I15" s="42"/>
      <c r="J15" s="47"/>
      <c r="K15" s="49"/>
      <c r="L15" s="3"/>
      <c r="M15" s="3"/>
      <c r="N15" s="3"/>
      <c r="O15" s="42"/>
      <c r="P15" s="42"/>
      <c r="Q15" s="42"/>
      <c r="R15" s="42"/>
      <c r="S15" s="42"/>
      <c r="T15" s="42"/>
      <c r="U15" s="42"/>
      <c r="V15" s="42"/>
      <c r="W15" s="42"/>
      <c r="X15" s="42"/>
      <c r="Y15" s="42"/>
      <c r="Z15" s="42"/>
      <c r="AA15" s="42"/>
      <c r="AB15" s="42"/>
      <c r="AC15" s="42"/>
      <c r="AD15" s="42"/>
      <c r="AE15" s="42"/>
      <c r="AF15" s="42"/>
      <c r="AG15" s="42"/>
      <c r="AH15" s="42"/>
    </row>
    <row r="16" spans="1:34" s="20" customFormat="1" ht="15" customHeight="1" thickBot="1" x14ac:dyDescent="0.4">
      <c r="A16" s="27" t="s">
        <v>88</v>
      </c>
      <c r="B16" s="42"/>
      <c r="C16" s="42" t="s">
        <v>0</v>
      </c>
      <c r="D16" s="23" t="s">
        <v>52</v>
      </c>
      <c r="E16" s="43"/>
      <c r="F16" s="42" t="s">
        <v>0</v>
      </c>
      <c r="G16" s="42" t="s">
        <v>43</v>
      </c>
      <c r="H16" s="23" t="s">
        <v>53</v>
      </c>
      <c r="I16" s="42"/>
      <c r="J16" s="47"/>
      <c r="K16" s="8"/>
      <c r="L16" s="3"/>
      <c r="M16" s="3"/>
      <c r="N16" s="3"/>
      <c r="O16" s="42"/>
      <c r="P16" s="42"/>
      <c r="Q16" s="42"/>
      <c r="R16" s="42"/>
      <c r="S16" s="42"/>
      <c r="T16" s="42"/>
      <c r="U16" s="42"/>
      <c r="V16" s="42"/>
      <c r="W16" s="42"/>
      <c r="X16" s="42"/>
      <c r="Y16" s="42"/>
      <c r="Z16" s="42"/>
      <c r="AA16" s="42"/>
      <c r="AB16" s="42"/>
      <c r="AC16" s="42"/>
      <c r="AD16" s="42"/>
      <c r="AE16" s="42"/>
      <c r="AF16" s="42"/>
      <c r="AG16" s="42"/>
      <c r="AH16" s="42"/>
    </row>
    <row r="17" spans="1:34" s="20" customFormat="1" ht="15" customHeight="1" thickTop="1" thickBot="1" x14ac:dyDescent="0.4">
      <c r="A17" s="27" t="s">
        <v>89</v>
      </c>
      <c r="B17" s="42"/>
      <c r="C17" s="50" t="s">
        <v>3</v>
      </c>
      <c r="D17" s="51">
        <f>SUMIF(C3:C14,C17,D3:D14)</f>
        <v>150</v>
      </c>
      <c r="E17" s="43"/>
      <c r="F17" s="50" t="s">
        <v>7</v>
      </c>
      <c r="G17" s="50" t="s">
        <v>50</v>
      </c>
      <c r="H17" s="46">
        <f>SUMIFS(H3:H14,F3:F14,F17,G3:G14,G17)</f>
        <v>60</v>
      </c>
      <c r="I17" s="42"/>
      <c r="J17" s="52"/>
      <c r="K17" s="4"/>
      <c r="L17" s="3"/>
      <c r="M17" s="3"/>
      <c r="N17" s="3"/>
      <c r="O17" s="42"/>
      <c r="P17" s="42"/>
      <c r="Q17" s="42"/>
      <c r="R17" s="42"/>
      <c r="S17" s="42"/>
      <c r="T17" s="42"/>
      <c r="U17" s="42"/>
      <c r="V17" s="42"/>
      <c r="W17" s="42"/>
      <c r="X17" s="42"/>
      <c r="Y17" s="42"/>
      <c r="Z17" s="42"/>
      <c r="AA17" s="42"/>
      <c r="AB17" s="42"/>
      <c r="AC17" s="42"/>
      <c r="AD17" s="42"/>
      <c r="AE17" s="42"/>
      <c r="AF17" s="42"/>
      <c r="AG17" s="42"/>
      <c r="AH17" s="42"/>
    </row>
    <row r="18" spans="1:34" s="20" customFormat="1" ht="15" customHeight="1" thickTop="1" x14ac:dyDescent="0.35">
      <c r="A18" s="27" t="s">
        <v>157</v>
      </c>
      <c r="B18" s="42"/>
      <c r="C18" s="42"/>
      <c r="D18" s="42"/>
      <c r="E18" s="43"/>
      <c r="F18" s="42"/>
      <c r="G18" s="42"/>
      <c r="H18" s="42"/>
      <c r="I18" s="42"/>
      <c r="J18" s="47"/>
      <c r="K18" s="48"/>
      <c r="L18" s="3"/>
      <c r="M18" s="3"/>
      <c r="N18" s="3"/>
      <c r="O18" s="42"/>
      <c r="P18" s="42"/>
      <c r="Q18" s="42"/>
      <c r="R18" s="42"/>
      <c r="S18" s="42"/>
      <c r="T18" s="42"/>
      <c r="U18" s="42"/>
      <c r="V18" s="42"/>
      <c r="W18" s="42"/>
      <c r="X18" s="42"/>
      <c r="Y18" s="42"/>
      <c r="Z18" s="42"/>
      <c r="AA18" s="42"/>
      <c r="AB18" s="42"/>
      <c r="AC18" s="42"/>
      <c r="AD18" s="42"/>
      <c r="AE18" s="42"/>
      <c r="AF18" s="42"/>
      <c r="AG18" s="42"/>
      <c r="AH18" s="42"/>
    </row>
    <row r="19" spans="1:34" s="20" customFormat="1" ht="15" customHeight="1" x14ac:dyDescent="0.35">
      <c r="A19" s="27" t="s">
        <v>158</v>
      </c>
      <c r="B19" s="42"/>
      <c r="C19" s="1"/>
      <c r="D19" s="1"/>
      <c r="E19" s="1"/>
      <c r="F19" s="1"/>
      <c r="G19" s="1"/>
      <c r="H19" s="1"/>
      <c r="I19" s="42"/>
      <c r="J19" s="47"/>
      <c r="K19" s="49"/>
      <c r="L19" s="3"/>
      <c r="M19" s="3"/>
      <c r="N19" s="42"/>
      <c r="O19" s="42"/>
      <c r="P19" s="42"/>
      <c r="Q19" s="42"/>
      <c r="R19" s="42"/>
      <c r="S19" s="42"/>
      <c r="T19" s="42"/>
      <c r="U19" s="42"/>
      <c r="V19" s="42"/>
      <c r="W19" s="42"/>
      <c r="X19" s="42"/>
      <c r="Y19" s="42"/>
      <c r="Z19" s="42"/>
      <c r="AA19" s="42"/>
      <c r="AB19" s="42"/>
      <c r="AC19" s="42"/>
      <c r="AD19" s="42"/>
      <c r="AE19" s="42"/>
      <c r="AF19" s="42"/>
      <c r="AG19" s="42"/>
      <c r="AH19" s="42"/>
    </row>
    <row r="20" spans="1:34" s="20" customFormat="1" ht="15" customHeight="1" x14ac:dyDescent="0.35">
      <c r="A20" s="27" t="s">
        <v>224</v>
      </c>
      <c r="B20" s="42"/>
      <c r="C20" s="1"/>
      <c r="D20" s="1"/>
      <c r="E20" s="1"/>
      <c r="F20" s="1"/>
      <c r="G20" s="1"/>
      <c r="H20" s="1"/>
      <c r="I20" s="42"/>
      <c r="J20" s="52"/>
      <c r="K20" s="8"/>
      <c r="L20" s="42"/>
      <c r="M20" s="3"/>
      <c r="N20" s="42"/>
      <c r="O20" s="42"/>
      <c r="P20" s="42"/>
      <c r="Q20" s="42"/>
      <c r="R20" s="42"/>
      <c r="S20" s="42"/>
      <c r="T20" s="42"/>
      <c r="U20" s="42"/>
      <c r="V20" s="42"/>
      <c r="W20" s="42"/>
      <c r="X20" s="42"/>
      <c r="Y20" s="42"/>
      <c r="Z20" s="42"/>
      <c r="AA20" s="42"/>
      <c r="AB20" s="42"/>
      <c r="AC20" s="42"/>
      <c r="AD20" s="42"/>
      <c r="AE20" s="42"/>
      <c r="AF20" s="42"/>
      <c r="AG20" s="42"/>
      <c r="AH20" s="42"/>
    </row>
    <row r="21" spans="1:34" s="20" customFormat="1" ht="15" customHeight="1" x14ac:dyDescent="0.35">
      <c r="A21" s="27" t="s">
        <v>159</v>
      </c>
      <c r="B21" s="42"/>
      <c r="C21" s="1"/>
      <c r="D21" s="1"/>
      <c r="E21" s="1"/>
      <c r="F21" s="1"/>
      <c r="G21" s="1"/>
      <c r="H21" s="1"/>
      <c r="I21" s="42"/>
      <c r="J21" s="52"/>
      <c r="K21" s="4"/>
      <c r="L21" s="42"/>
      <c r="M21" s="3"/>
      <c r="N21" s="42"/>
      <c r="O21" s="42"/>
      <c r="P21" s="42"/>
      <c r="Q21" s="42"/>
      <c r="R21" s="42"/>
      <c r="S21" s="42"/>
      <c r="T21" s="42"/>
      <c r="U21" s="42"/>
      <c r="V21" s="42"/>
      <c r="W21" s="42"/>
      <c r="X21" s="42"/>
      <c r="Y21" s="42"/>
      <c r="Z21" s="42"/>
      <c r="AA21" s="42"/>
      <c r="AB21" s="42"/>
      <c r="AC21" s="42"/>
      <c r="AD21" s="42"/>
      <c r="AE21" s="42"/>
      <c r="AF21" s="42"/>
      <c r="AG21" s="42"/>
      <c r="AH21" s="42"/>
    </row>
    <row r="22" spans="1:34" s="20" customFormat="1" ht="15" customHeight="1" x14ac:dyDescent="0.35">
      <c r="A22" s="27" t="s">
        <v>148</v>
      </c>
      <c r="B22" s="42"/>
      <c r="C22" s="1"/>
      <c r="D22" s="1"/>
      <c r="E22" s="1"/>
      <c r="F22" s="1"/>
      <c r="G22" s="1"/>
      <c r="H22" s="1"/>
      <c r="I22" s="42"/>
      <c r="J22" s="41"/>
      <c r="K22" s="4"/>
      <c r="L22" s="53"/>
      <c r="M22" s="3"/>
      <c r="N22" s="42"/>
      <c r="O22" s="42"/>
      <c r="P22" s="42"/>
      <c r="Q22" s="42"/>
      <c r="R22" s="42"/>
      <c r="S22" s="42"/>
      <c r="T22" s="42"/>
      <c r="U22" s="42"/>
      <c r="V22" s="42"/>
      <c r="W22" s="42"/>
      <c r="X22" s="42"/>
      <c r="Y22" s="42"/>
      <c r="Z22" s="42"/>
      <c r="AA22" s="42"/>
      <c r="AB22" s="42"/>
      <c r="AC22" s="42"/>
      <c r="AD22" s="42"/>
      <c r="AE22" s="42"/>
      <c r="AF22" s="42"/>
      <c r="AG22" s="42"/>
      <c r="AH22" s="42"/>
    </row>
    <row r="23" spans="1:34" s="20" customFormat="1" ht="15" customHeight="1" x14ac:dyDescent="0.35">
      <c r="A23" s="27" t="s">
        <v>149</v>
      </c>
      <c r="B23" s="42"/>
      <c r="C23" s="1"/>
      <c r="D23" s="1"/>
      <c r="E23" s="1"/>
      <c r="F23" s="1"/>
      <c r="G23" s="1"/>
      <c r="H23" s="1"/>
      <c r="I23" s="42"/>
      <c r="J23" s="41"/>
      <c r="K23" s="54"/>
      <c r="L23" s="53"/>
      <c r="M23" s="3"/>
      <c r="N23" s="42"/>
      <c r="O23" s="42"/>
      <c r="P23" s="42"/>
      <c r="Q23" s="42"/>
      <c r="R23" s="42"/>
      <c r="S23" s="42"/>
      <c r="T23" s="42"/>
      <c r="U23" s="42"/>
      <c r="V23" s="42"/>
      <c r="W23" s="42"/>
      <c r="X23" s="42"/>
      <c r="Y23" s="42"/>
      <c r="Z23" s="42"/>
      <c r="AA23" s="42"/>
      <c r="AB23" s="42"/>
      <c r="AC23" s="42"/>
      <c r="AD23" s="42"/>
      <c r="AE23" s="42"/>
      <c r="AF23" s="42"/>
      <c r="AG23" s="42"/>
      <c r="AH23" s="42"/>
    </row>
    <row r="24" spans="1:34" s="20" customFormat="1" ht="15" customHeight="1" x14ac:dyDescent="0.35">
      <c r="A24" s="29" t="s">
        <v>223</v>
      </c>
      <c r="B24" s="42"/>
      <c r="C24" s="1"/>
      <c r="D24" s="1"/>
      <c r="E24" s="1"/>
      <c r="F24" s="1"/>
      <c r="G24" s="1"/>
      <c r="H24" s="1"/>
      <c r="I24" s="42"/>
      <c r="J24" s="41"/>
      <c r="K24" s="42"/>
      <c r="L24" s="53"/>
      <c r="M24" s="3"/>
      <c r="N24" s="42"/>
      <c r="O24" s="42"/>
      <c r="P24" s="42"/>
      <c r="Q24" s="42"/>
      <c r="R24" s="42"/>
      <c r="S24" s="42"/>
      <c r="T24" s="42"/>
      <c r="U24" s="42"/>
      <c r="V24" s="42"/>
      <c r="W24" s="42"/>
      <c r="X24" s="42"/>
      <c r="Y24" s="42"/>
      <c r="Z24" s="42"/>
      <c r="AA24" s="42"/>
      <c r="AB24" s="42"/>
      <c r="AC24" s="42"/>
      <c r="AD24" s="42"/>
      <c r="AE24" s="42"/>
      <c r="AF24" s="42"/>
      <c r="AG24" s="42"/>
      <c r="AH24" s="41"/>
    </row>
    <row r="25" spans="1:34" s="20" customFormat="1" ht="15" customHeight="1" x14ac:dyDescent="0.35">
      <c r="A25" s="27" t="s">
        <v>160</v>
      </c>
      <c r="B25" s="42"/>
      <c r="C25" s="1"/>
      <c r="D25" s="1"/>
      <c r="E25" s="1"/>
      <c r="F25" s="1"/>
      <c r="G25" s="1"/>
      <c r="H25" s="1"/>
      <c r="I25" s="42"/>
      <c r="J25" s="41"/>
      <c r="K25" s="42"/>
      <c r="L25" s="53"/>
      <c r="M25" s="3"/>
      <c r="N25" s="42"/>
      <c r="O25" s="42"/>
      <c r="P25" s="42"/>
      <c r="Q25" s="42"/>
      <c r="R25" s="42"/>
      <c r="S25" s="42"/>
      <c r="T25" s="42"/>
      <c r="U25" s="42"/>
      <c r="V25" s="42"/>
      <c r="W25" s="42"/>
      <c r="X25" s="42"/>
      <c r="Y25" s="42"/>
      <c r="Z25" s="42"/>
      <c r="AA25" s="42"/>
      <c r="AB25" s="42"/>
      <c r="AC25" s="42"/>
      <c r="AD25" s="42"/>
      <c r="AE25" s="42"/>
      <c r="AF25" s="42"/>
      <c r="AG25" s="42"/>
      <c r="AH25" s="41"/>
    </row>
    <row r="26" spans="1:34" s="20" customFormat="1" ht="15" customHeight="1" x14ac:dyDescent="0.35">
      <c r="A26" s="27" t="s">
        <v>161</v>
      </c>
      <c r="B26" s="42"/>
      <c r="C26" s="1"/>
      <c r="D26" s="1"/>
      <c r="E26" s="1"/>
      <c r="F26" s="1"/>
      <c r="G26" s="1"/>
      <c r="H26" s="1"/>
      <c r="I26" s="42"/>
      <c r="J26" s="41"/>
      <c r="K26" s="42"/>
      <c r="L26" s="53"/>
      <c r="M26" s="3"/>
      <c r="N26" s="42"/>
      <c r="O26" s="42"/>
      <c r="P26" s="42"/>
      <c r="Q26" s="42"/>
      <c r="R26" s="42"/>
      <c r="S26" s="42"/>
      <c r="T26" s="42"/>
      <c r="U26" s="42"/>
      <c r="V26" s="42"/>
      <c r="W26" s="42"/>
      <c r="X26" s="42"/>
      <c r="Y26" s="42"/>
      <c r="Z26" s="42"/>
      <c r="AA26" s="42"/>
      <c r="AB26" s="42"/>
      <c r="AC26" s="42"/>
      <c r="AD26" s="42"/>
      <c r="AE26" s="42"/>
      <c r="AF26" s="42"/>
      <c r="AG26" s="42"/>
      <c r="AH26" s="41"/>
    </row>
    <row r="27" spans="1:34" s="20" customFormat="1" ht="15" customHeight="1" x14ac:dyDescent="0.35">
      <c r="A27" s="27" t="s">
        <v>154</v>
      </c>
      <c r="B27" s="42"/>
      <c r="C27" s="1"/>
      <c r="D27" s="1"/>
      <c r="E27" s="1"/>
      <c r="F27" s="1"/>
      <c r="G27" s="1"/>
      <c r="H27" s="1"/>
      <c r="I27" s="42"/>
      <c r="J27" s="41"/>
      <c r="K27" s="42"/>
      <c r="L27" s="53"/>
      <c r="M27" s="3"/>
      <c r="N27" s="42"/>
      <c r="O27" s="42"/>
      <c r="P27" s="42"/>
      <c r="Q27" s="42"/>
      <c r="R27" s="42"/>
      <c r="S27" s="42"/>
      <c r="T27" s="42"/>
      <c r="U27" s="42"/>
      <c r="V27" s="42"/>
      <c r="W27" s="42"/>
      <c r="X27" s="42"/>
      <c r="Y27" s="42"/>
      <c r="Z27" s="42"/>
      <c r="AA27" s="42"/>
      <c r="AB27" s="42"/>
      <c r="AC27" s="42"/>
      <c r="AD27" s="42"/>
      <c r="AE27" s="42"/>
      <c r="AF27" s="42"/>
      <c r="AG27" s="42"/>
      <c r="AH27" s="41"/>
    </row>
    <row r="28" spans="1:34" s="20" customFormat="1" ht="15" customHeight="1" x14ac:dyDescent="0.35">
      <c r="A28" s="27" t="s">
        <v>162</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0" customFormat="1" ht="15" customHeight="1" x14ac:dyDescent="0.35">
      <c r="A29" s="27" t="s">
        <v>163</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0" customFormat="1" ht="15" customHeight="1" x14ac:dyDescent="0.35">
      <c r="A30" s="27" t="s">
        <v>88</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0" customFormat="1" ht="15" customHeight="1" x14ac:dyDescent="0.35">
      <c r="A31" s="27" t="s">
        <v>99</v>
      </c>
      <c r="B31" s="42"/>
      <c r="C31" s="1"/>
      <c r="D31" s="1"/>
      <c r="E31" s="1"/>
      <c r="F31" s="1"/>
      <c r="G31" s="1"/>
      <c r="H31" s="1"/>
      <c r="I31" s="42"/>
      <c r="J31" s="42"/>
      <c r="K31" s="42"/>
      <c r="L31" s="42"/>
      <c r="M31" s="42"/>
      <c r="N31" s="3"/>
      <c r="O31" s="42"/>
      <c r="P31" s="42"/>
      <c r="Q31" s="42"/>
      <c r="R31" s="42"/>
      <c r="S31" s="42"/>
      <c r="T31" s="42"/>
      <c r="U31" s="42"/>
      <c r="V31" s="42"/>
      <c r="W31" s="42"/>
      <c r="X31" s="42"/>
      <c r="Y31" s="42"/>
      <c r="Z31" s="42"/>
      <c r="AA31" s="42"/>
      <c r="AB31" s="41"/>
      <c r="AC31" s="42"/>
      <c r="AD31" s="41"/>
      <c r="AE31" s="42"/>
      <c r="AF31" s="42"/>
      <c r="AG31" s="42"/>
      <c r="AH31" s="41"/>
    </row>
    <row r="32" spans="1:34" s="20" customFormat="1" ht="15" customHeight="1" x14ac:dyDescent="0.35">
      <c r="A32" s="24" t="s">
        <v>164</v>
      </c>
      <c r="B32" s="42"/>
      <c r="C32" s="1"/>
      <c r="D32" s="1"/>
      <c r="E32" s="1"/>
      <c r="F32" s="1"/>
      <c r="G32" s="1"/>
      <c r="H32" s="1"/>
      <c r="I32" s="42"/>
      <c r="J32" s="42"/>
      <c r="K32" s="42"/>
      <c r="L32" s="42"/>
      <c r="M32" s="42"/>
      <c r="N32" s="3"/>
      <c r="O32" s="42"/>
      <c r="P32" s="42"/>
      <c r="Q32" s="42"/>
      <c r="R32" s="42"/>
      <c r="S32" s="42"/>
      <c r="T32" s="42"/>
      <c r="U32" s="42"/>
      <c r="V32" s="42"/>
      <c r="W32" s="42"/>
      <c r="X32" s="42"/>
      <c r="Y32" s="42"/>
      <c r="Z32" s="42"/>
      <c r="AA32" s="42"/>
      <c r="AB32" s="41"/>
      <c r="AC32" s="42"/>
      <c r="AD32" s="41"/>
      <c r="AE32" s="42"/>
      <c r="AF32" s="42"/>
      <c r="AG32" s="42"/>
      <c r="AH32" s="41"/>
    </row>
    <row r="33" spans="1:34" s="20" customFormat="1" ht="15" customHeight="1" x14ac:dyDescent="0.35">
      <c r="A33" s="92" t="s">
        <v>225</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0" customFormat="1" ht="15" customHeight="1" x14ac:dyDescent="0.35">
      <c r="A34" s="24" t="s">
        <v>88</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0" customFormat="1" ht="15" customHeight="1" x14ac:dyDescent="0.35">
      <c r="A35" s="24" t="s">
        <v>99</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35">
      <c r="A36" s="7" t="s">
        <v>165</v>
      </c>
      <c r="B36" s="7"/>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35">
      <c r="A37" s="7" t="s">
        <v>166</v>
      </c>
      <c r="B37" s="7"/>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35">
      <c r="A38" s="7">
        <f>SUMIF(D118:D122,"&gt;=50")</f>
        <v>200</v>
      </c>
      <c r="B38" s="7"/>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35">
      <c r="A39" s="7" t="s">
        <v>167</v>
      </c>
      <c r="B39" s="7"/>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35">
      <c r="A40" s="7" t="s">
        <v>168</v>
      </c>
      <c r="B40" s="7"/>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35">
      <c r="A41" s="7" t="s">
        <v>169</v>
      </c>
      <c r="B41" s="7"/>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35">
      <c r="A42" s="7" t="s">
        <v>170</v>
      </c>
      <c r="B42" s="7"/>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35">
      <c r="A43" s="7" t="s">
        <v>29</v>
      </c>
      <c r="B43" s="7"/>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35">
      <c r="A44" s="7" t="s">
        <v>30</v>
      </c>
      <c r="B44" s="7"/>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35">
      <c r="A45" s="7" t="s">
        <v>171</v>
      </c>
      <c r="B45" s="7"/>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35">
      <c r="A46" s="7" t="s">
        <v>172</v>
      </c>
      <c r="B46" s="7"/>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35">
      <c r="A47" s="7" t="s">
        <v>173</v>
      </c>
      <c r="B47" s="7"/>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35">
      <c r="A48" s="7" t="s">
        <v>174</v>
      </c>
      <c r="B48" s="7"/>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35">
      <c r="A49" s="7" t="s">
        <v>175</v>
      </c>
      <c r="B49" s="7"/>
      <c r="C49" s="5" t="s">
        <v>0</v>
      </c>
      <c r="D49" s="6" t="s">
        <v>1</v>
      </c>
      <c r="E49" s="43"/>
      <c r="F49" s="5" t="s">
        <v>0</v>
      </c>
      <c r="G49" s="5" t="s">
        <v>43</v>
      </c>
      <c r="H49" s="6" t="s">
        <v>1</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35">
      <c r="A50" s="7" t="s">
        <v>176</v>
      </c>
      <c r="B50" s="7"/>
      <c r="C50" s="44" t="s">
        <v>3</v>
      </c>
      <c r="D50" s="45">
        <v>50</v>
      </c>
      <c r="E50" s="43"/>
      <c r="F50" s="44" t="s">
        <v>3</v>
      </c>
      <c r="G50" s="44" t="s">
        <v>44</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35">
      <c r="A51" s="7" t="s">
        <v>177</v>
      </c>
      <c r="B51" s="7"/>
      <c r="C51" s="44" t="s">
        <v>5</v>
      </c>
      <c r="D51" s="45">
        <v>20</v>
      </c>
      <c r="E51" s="43"/>
      <c r="F51" s="44" t="s">
        <v>5</v>
      </c>
      <c r="G51" s="44" t="s">
        <v>45</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35">
      <c r="A52" s="7" t="s">
        <v>178</v>
      </c>
      <c r="B52" s="7"/>
      <c r="C52" s="44" t="s">
        <v>7</v>
      </c>
      <c r="D52" s="45">
        <v>60</v>
      </c>
      <c r="E52" s="43"/>
      <c r="F52" s="44" t="s">
        <v>7</v>
      </c>
      <c r="G52" s="44" t="s">
        <v>46</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35">
      <c r="A53" s="7" t="s">
        <v>32</v>
      </c>
      <c r="B53" s="7"/>
      <c r="C53" s="44" t="s">
        <v>9</v>
      </c>
      <c r="D53" s="45">
        <v>40</v>
      </c>
      <c r="E53" s="43"/>
      <c r="F53" s="44" t="s">
        <v>9</v>
      </c>
      <c r="G53" s="44" t="s">
        <v>47</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35">
      <c r="A54" s="7" t="s">
        <v>117</v>
      </c>
      <c r="B54" s="7"/>
      <c r="C54" s="44" t="s">
        <v>3</v>
      </c>
      <c r="D54" s="45">
        <v>50</v>
      </c>
      <c r="E54" s="43"/>
      <c r="F54" s="44" t="s">
        <v>3</v>
      </c>
      <c r="G54" s="44" t="s">
        <v>48</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35">
      <c r="A55" s="7" t="s">
        <v>99</v>
      </c>
      <c r="B55" s="7"/>
      <c r="C55" s="44" t="s">
        <v>5</v>
      </c>
      <c r="D55" s="45">
        <v>20</v>
      </c>
      <c r="E55" s="43"/>
      <c r="F55" s="44" t="s">
        <v>5</v>
      </c>
      <c r="G55" s="44" t="s">
        <v>49</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35">
      <c r="B56" s="7"/>
      <c r="C56" s="44" t="s">
        <v>7</v>
      </c>
      <c r="D56" s="45">
        <v>60</v>
      </c>
      <c r="E56" s="43"/>
      <c r="F56" s="44" t="s">
        <v>7</v>
      </c>
      <c r="G56" s="44" t="s">
        <v>50</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35">
      <c r="B57" s="7"/>
      <c r="C57" s="44" t="s">
        <v>9</v>
      </c>
      <c r="D57" s="45">
        <v>40</v>
      </c>
      <c r="E57" s="43"/>
      <c r="F57" s="44" t="s">
        <v>9</v>
      </c>
      <c r="G57" s="44" t="s">
        <v>51</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35">
      <c r="B58" s="7"/>
      <c r="C58" s="44" t="s">
        <v>3</v>
      </c>
      <c r="D58" s="45">
        <v>50</v>
      </c>
      <c r="E58" s="43"/>
      <c r="F58" s="44" t="s">
        <v>3</v>
      </c>
      <c r="G58" s="44" t="s">
        <v>48</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35">
      <c r="B59" s="7"/>
      <c r="C59" s="44" t="s">
        <v>5</v>
      </c>
      <c r="D59" s="45">
        <v>20</v>
      </c>
      <c r="E59" s="43"/>
      <c r="F59" s="44" t="s">
        <v>5</v>
      </c>
      <c r="G59" s="44" t="s">
        <v>49</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35">
      <c r="B60" s="7"/>
      <c r="C60" s="44" t="s">
        <v>7</v>
      </c>
      <c r="D60" s="45">
        <v>60</v>
      </c>
      <c r="E60" s="43"/>
      <c r="F60" s="44" t="s">
        <v>7</v>
      </c>
      <c r="G60" s="44" t="s">
        <v>46</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35">
      <c r="B61" s="7"/>
      <c r="C61" s="44" t="s">
        <v>9</v>
      </c>
      <c r="D61" s="45">
        <v>40</v>
      </c>
      <c r="E61" s="43"/>
      <c r="F61" s="44" t="s">
        <v>9</v>
      </c>
      <c r="G61" s="44" t="s">
        <v>51</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35">
      <c r="B62" s="7"/>
      <c r="C62" s="21"/>
      <c r="D62" s="21"/>
      <c r="E62" s="21"/>
      <c r="F62" s="21"/>
      <c r="G62" s="21"/>
      <c r="H62" s="21"/>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5" thickBot="1" x14ac:dyDescent="0.4">
      <c r="B63" s="7"/>
      <c r="C63" s="42" t="s">
        <v>0</v>
      </c>
      <c r="D63" s="23" t="s">
        <v>71</v>
      </c>
      <c r="E63" s="43"/>
      <c r="F63" s="42" t="s">
        <v>0</v>
      </c>
      <c r="G63" s="42" t="s">
        <v>43</v>
      </c>
      <c r="H63" s="23" t="s">
        <v>72</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5.5" thickTop="1" thickBot="1" x14ac:dyDescent="0.4">
      <c r="B64" s="7"/>
      <c r="C64" s="50" t="s">
        <v>3</v>
      </c>
      <c r="D64" s="51">
        <f>COUNTIF(C50:C61,C64)</f>
        <v>3</v>
      </c>
      <c r="E64" s="43"/>
      <c r="F64" s="50" t="s">
        <v>5</v>
      </c>
      <c r="G64" s="50" t="s">
        <v>45</v>
      </c>
      <c r="H64" s="46">
        <f>COUNTIFS(F50:F61,F64,G50:G61,G64)</f>
        <v>1</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5" thickTop="1" x14ac:dyDescent="0.35">
      <c r="B65" s="7"/>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35">
      <c r="B66" s="7"/>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35">
      <c r="B67" s="7"/>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35">
      <c r="B68" s="7"/>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35">
      <c r="B69" s="7"/>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35">
      <c r="B70" s="7"/>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35">
      <c r="B71" s="7"/>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35">
      <c r="B72" s="7"/>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35">
      <c r="B73" s="7"/>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35">
      <c r="B74" s="7"/>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35">
      <c r="B75" s="7"/>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35">
      <c r="B76" s="7"/>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35">
      <c r="B77" s="7"/>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35">
      <c r="B78" s="7"/>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35">
      <c r="B79" s="7"/>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35">
      <c r="B80" s="7"/>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35">
      <c r="B81" s="7"/>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35">
      <c r="B82" s="7"/>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35">
      <c r="B83" s="7"/>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35">
      <c r="B84" s="7"/>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35">
      <c r="B85" s="7"/>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35">
      <c r="B86" s="7"/>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35">
      <c r="B87" s="7"/>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35">
      <c r="B88" s="7"/>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35">
      <c r="B89" s="7"/>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35">
      <c r="B90" s="7"/>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35">
      <c r="B91" s="7"/>
      <c r="C91" s="5" t="s">
        <v>0</v>
      </c>
      <c r="D91" s="5" t="s">
        <v>43</v>
      </c>
      <c r="E91" s="6" t="s">
        <v>1</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35">
      <c r="B92" s="7"/>
      <c r="C92" s="44" t="s">
        <v>3</v>
      </c>
      <c r="D92" s="44" t="s">
        <v>44</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35">
      <c r="B93" s="7"/>
      <c r="C93" s="44" t="s">
        <v>5</v>
      </c>
      <c r="D93" s="44" t="s">
        <v>45</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35">
      <c r="B94" s="7"/>
      <c r="C94" s="44" t="s">
        <v>7</v>
      </c>
      <c r="D94" s="44" t="s">
        <v>46</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35">
      <c r="B95" s="7"/>
      <c r="C95" s="44" t="s">
        <v>9</v>
      </c>
      <c r="D95" s="44" t="s">
        <v>47</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35">
      <c r="B96" s="7"/>
      <c r="C96" s="44" t="s">
        <v>3</v>
      </c>
      <c r="D96" s="44" t="s">
        <v>48</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35">
      <c r="B97" s="7"/>
      <c r="C97" s="44" t="s">
        <v>5</v>
      </c>
      <c r="D97" s="44" t="s">
        <v>49</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35">
      <c r="B98" s="7"/>
      <c r="C98" s="44" t="s">
        <v>7</v>
      </c>
      <c r="D98" s="44" t="s">
        <v>50</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35">
      <c r="B99" s="7"/>
      <c r="C99" s="44" t="s">
        <v>9</v>
      </c>
      <c r="D99" s="44" t="s">
        <v>51</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35">
      <c r="B100" s="7"/>
      <c r="C100" s="44" t="s">
        <v>3</v>
      </c>
      <c r="D100" s="44" t="s">
        <v>48</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35">
      <c r="B101" s="7"/>
      <c r="C101" s="44" t="s">
        <v>5</v>
      </c>
      <c r="D101" s="44" t="s">
        <v>49</v>
      </c>
      <c r="E101" s="45">
        <v>20</v>
      </c>
      <c r="F101" s="41"/>
      <c r="G101" s="41"/>
    </row>
    <row r="102" spans="2:34" ht="15" customHeight="1" x14ac:dyDescent="0.35">
      <c r="B102" s="7"/>
      <c r="C102" s="44" t="s">
        <v>7</v>
      </c>
      <c r="D102" s="44" t="s">
        <v>46</v>
      </c>
      <c r="E102" s="45">
        <v>60</v>
      </c>
      <c r="F102" s="41"/>
      <c r="G102" s="41"/>
    </row>
    <row r="103" spans="2:34" ht="15" customHeight="1" x14ac:dyDescent="0.35">
      <c r="B103" s="7"/>
      <c r="C103" s="44" t="s">
        <v>9</v>
      </c>
      <c r="D103" s="44" t="s">
        <v>51</v>
      </c>
      <c r="E103" s="45">
        <v>40</v>
      </c>
      <c r="F103" s="41"/>
      <c r="G103" s="41"/>
    </row>
    <row r="104" spans="2:34" ht="15" customHeight="1" x14ac:dyDescent="0.35">
      <c r="B104" s="7"/>
      <c r="C104" s="42"/>
      <c r="D104" s="42"/>
      <c r="E104" s="43"/>
    </row>
    <row r="105" spans="2:34" ht="15" customHeight="1" thickBot="1" x14ac:dyDescent="0.4">
      <c r="B105" s="7"/>
      <c r="C105" s="42" t="s">
        <v>0</v>
      </c>
      <c r="D105" s="42" t="s">
        <v>43</v>
      </c>
      <c r="E105" s="23" t="s">
        <v>70</v>
      </c>
    </row>
    <row r="106" spans="2:34" ht="15" customHeight="1" thickTop="1" thickBot="1" x14ac:dyDescent="0.4">
      <c r="B106" s="7"/>
      <c r="C106" s="50" t="s">
        <v>9</v>
      </c>
      <c r="D106" s="50" t="s">
        <v>51</v>
      </c>
      <c r="E106" s="46">
        <f>SUMIFS(E92:E103,C92:C103,C106,D92:D103,D106)</f>
        <v>80</v>
      </c>
    </row>
    <row r="107" spans="2:34" ht="15" customHeight="1" thickTop="1" x14ac:dyDescent="0.35">
      <c r="B107" s="7"/>
      <c r="E107" s="41"/>
    </row>
    <row r="108" spans="2:34" x14ac:dyDescent="0.35">
      <c r="E108" s="41"/>
    </row>
    <row r="109" spans="2:34" x14ac:dyDescent="0.35">
      <c r="E109" s="41"/>
    </row>
    <row r="110" spans="2:34" x14ac:dyDescent="0.35">
      <c r="E110" s="41"/>
    </row>
    <row r="117" spans="3:4" x14ac:dyDescent="0.35">
      <c r="C117" s="5" t="s">
        <v>11</v>
      </c>
      <c r="D117" s="5" t="s">
        <v>1</v>
      </c>
    </row>
    <row r="118" spans="3:4" x14ac:dyDescent="0.35">
      <c r="C118" s="11" t="s">
        <v>12</v>
      </c>
      <c r="D118" s="11">
        <v>50</v>
      </c>
    </row>
    <row r="119" spans="3:4" x14ac:dyDescent="0.35">
      <c r="C119" s="11" t="s">
        <v>13</v>
      </c>
      <c r="D119" s="11">
        <v>100</v>
      </c>
    </row>
    <row r="120" spans="3:4" x14ac:dyDescent="0.35">
      <c r="C120" s="11" t="s">
        <v>14</v>
      </c>
      <c r="D120" s="11">
        <v>40</v>
      </c>
    </row>
    <row r="121" spans="3:4" x14ac:dyDescent="0.35">
      <c r="C121" s="11" t="s">
        <v>15</v>
      </c>
      <c r="D121" s="11">
        <v>50</v>
      </c>
    </row>
    <row r="122" spans="3:4" ht="15" thickBot="1" x14ac:dyDescent="0.4">
      <c r="C122" s="11" t="s">
        <v>16</v>
      </c>
      <c r="D122" s="11">
        <v>20</v>
      </c>
    </row>
    <row r="123" spans="3:4" ht="15.5" thickTop="1" thickBot="1" x14ac:dyDescent="0.4">
      <c r="C123" s="55"/>
      <c r="D123" s="56">
        <f>SUMIF(D118:D122,"&gt;=50")</f>
        <v>200</v>
      </c>
    </row>
    <row r="124" spans="3:4" ht="15" thickTop="1" x14ac:dyDescent="0.35"/>
  </sheetData>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scale="26" orientation="portrait" r:id="rId1"/>
  <drawing r:id="rId2"/>
  <tableParts count="5">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D14"/>
  <sheetViews>
    <sheetView showGridLines="0" topLeftCell="A24" workbookViewId="0">
      <selection activeCell="G62" sqref="G62"/>
    </sheetView>
  </sheetViews>
  <sheetFormatPr defaultRowHeight="14.5" x14ac:dyDescent="0.35"/>
  <cols>
    <col min="1" max="1" width="13" customWidth="1"/>
    <col min="2" max="2" width="82.90625" customWidth="1"/>
    <col min="3" max="4" width="13.08984375" customWidth="1"/>
  </cols>
  <sheetData>
    <row r="1" spans="1:4" ht="60" customHeight="1" x14ac:dyDescent="0.35">
      <c r="A1" s="27" t="s">
        <v>179</v>
      </c>
      <c r="C1" s="74"/>
      <c r="D1" s="87"/>
    </row>
    <row r="2" spans="1:4" x14ac:dyDescent="0.35">
      <c r="A2" s="27" t="s">
        <v>180</v>
      </c>
    </row>
    <row r="3" spans="1:4" ht="15" customHeight="1" x14ac:dyDescent="0.35">
      <c r="A3" s="29" t="s">
        <v>228</v>
      </c>
    </row>
    <row r="4" spans="1:4" ht="15" customHeight="1" x14ac:dyDescent="0.35">
      <c r="A4" s="29" t="s">
        <v>203</v>
      </c>
      <c r="C4" s="35" t="s">
        <v>0</v>
      </c>
      <c r="D4" s="30" t="s">
        <v>1</v>
      </c>
    </row>
    <row r="5" spans="1:4" ht="15" customHeight="1" x14ac:dyDescent="0.35">
      <c r="A5" s="29" t="s">
        <v>214</v>
      </c>
      <c r="C5" s="44" t="s">
        <v>3</v>
      </c>
      <c r="D5" s="45">
        <v>50</v>
      </c>
    </row>
    <row r="6" spans="1:4" x14ac:dyDescent="0.35">
      <c r="A6" s="27" t="s">
        <v>181</v>
      </c>
      <c r="C6" s="44" t="s">
        <v>5</v>
      </c>
      <c r="D6" s="45">
        <v>20</v>
      </c>
    </row>
    <row r="7" spans="1:4" ht="15" customHeight="1" x14ac:dyDescent="0.35">
      <c r="A7" s="29" t="s">
        <v>204</v>
      </c>
      <c r="C7" s="44" t="s">
        <v>7</v>
      </c>
      <c r="D7" s="45">
        <v>60</v>
      </c>
    </row>
    <row r="8" spans="1:4" ht="15" customHeight="1" x14ac:dyDescent="0.35">
      <c r="A8" s="27" t="s">
        <v>98</v>
      </c>
      <c r="C8" s="44" t="s">
        <v>9</v>
      </c>
      <c r="D8" s="45">
        <v>40</v>
      </c>
    </row>
    <row r="9" spans="1:4" ht="15" customHeight="1" thickBot="1" x14ac:dyDescent="0.4">
      <c r="A9" s="27" t="s">
        <v>99</v>
      </c>
      <c r="C9" s="42"/>
      <c r="D9" s="42"/>
    </row>
    <row r="10" spans="1:4" ht="15.5" thickTop="1" thickBot="1" x14ac:dyDescent="0.4">
      <c r="A10" s="27" t="s">
        <v>29</v>
      </c>
      <c r="C10" s="58" t="s">
        <v>3</v>
      </c>
      <c r="D10" s="46">
        <f>VLOOKUP(C10,C5:D8,2,FALSE)</f>
        <v>50</v>
      </c>
    </row>
    <row r="11" spans="1:4" ht="15" thickTop="1" x14ac:dyDescent="0.35">
      <c r="A11" s="27" t="s">
        <v>101</v>
      </c>
    </row>
    <row r="12" spans="1:4" x14ac:dyDescent="0.35">
      <c r="A12" s="27" t="s">
        <v>182</v>
      </c>
    </row>
    <row r="13" spans="1:4" x14ac:dyDescent="0.35">
      <c r="A13" s="27" t="s">
        <v>183</v>
      </c>
    </row>
    <row r="14" spans="1:4" x14ac:dyDescent="0.35">
      <c r="A14" s="27" t="s">
        <v>32</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scale="6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D37"/>
  <sheetViews>
    <sheetView showGridLines="0" workbookViewId="0">
      <selection activeCell="C15" sqref="C15"/>
    </sheetView>
  </sheetViews>
  <sheetFormatPr defaultRowHeight="14.5" x14ac:dyDescent="0.35"/>
  <cols>
    <col min="1" max="1" width="13" customWidth="1"/>
    <col min="2" max="2" width="82.90625" customWidth="1"/>
    <col min="3" max="4" width="13.36328125" customWidth="1"/>
  </cols>
  <sheetData>
    <row r="1" spans="1:4" ht="60" customHeight="1" x14ac:dyDescent="0.35">
      <c r="A1" s="27" t="s">
        <v>184</v>
      </c>
      <c r="C1" s="74"/>
      <c r="D1" s="91"/>
    </row>
    <row r="2" spans="1:4" ht="15" customHeight="1" x14ac:dyDescent="0.35">
      <c r="A2" s="27" t="s">
        <v>185</v>
      </c>
      <c r="C2" s="90"/>
      <c r="D2" s="90"/>
    </row>
    <row r="3" spans="1:4" x14ac:dyDescent="0.35">
      <c r="A3" s="27" t="s">
        <v>186</v>
      </c>
      <c r="C3" s="35" t="s">
        <v>0</v>
      </c>
      <c r="D3" s="30" t="s">
        <v>1</v>
      </c>
    </row>
    <row r="4" spans="1:4" x14ac:dyDescent="0.35">
      <c r="A4" s="27" t="s">
        <v>187</v>
      </c>
      <c r="C4" s="105" t="s">
        <v>3</v>
      </c>
      <c r="D4" s="106">
        <v>50</v>
      </c>
    </row>
    <row r="5" spans="1:4" x14ac:dyDescent="0.35">
      <c r="A5" s="27" t="s">
        <v>188</v>
      </c>
      <c r="C5" s="105" t="s">
        <v>5</v>
      </c>
      <c r="D5" s="106">
        <v>20</v>
      </c>
    </row>
    <row r="6" spans="1:4" x14ac:dyDescent="0.35">
      <c r="A6" s="27" t="s">
        <v>189</v>
      </c>
      <c r="C6" s="105" t="s">
        <v>7</v>
      </c>
      <c r="D6" s="106">
        <v>60</v>
      </c>
    </row>
    <row r="7" spans="1:4" ht="15" customHeight="1" x14ac:dyDescent="0.35">
      <c r="A7" s="29" t="s">
        <v>205</v>
      </c>
      <c r="C7" s="105" t="s">
        <v>9</v>
      </c>
      <c r="D7" s="106">
        <v>40</v>
      </c>
    </row>
    <row r="8" spans="1:4" ht="15" thickBot="1" x14ac:dyDescent="0.4">
      <c r="A8" s="27" t="s">
        <v>98</v>
      </c>
      <c r="C8" s="42"/>
      <c r="D8" s="42"/>
    </row>
    <row r="9" spans="1:4" ht="15.5" thickTop="1" thickBot="1" x14ac:dyDescent="0.4">
      <c r="A9" s="27" t="s">
        <v>99</v>
      </c>
      <c r="C9" s="89" t="s">
        <v>73</v>
      </c>
      <c r="D9" s="46" t="e">
        <f>VLOOKUP(C9,C3:D7,2,FALSE)</f>
        <v>#N/A</v>
      </c>
    </row>
    <row r="10" spans="1:4" ht="15" thickTop="1" x14ac:dyDescent="0.35">
      <c r="A10" s="27" t="s">
        <v>29</v>
      </c>
    </row>
    <row r="11" spans="1:4" x14ac:dyDescent="0.35">
      <c r="A11" s="27" t="s">
        <v>190</v>
      </c>
    </row>
    <row r="12" spans="1:4" x14ac:dyDescent="0.35">
      <c r="A12" s="27" t="s">
        <v>191</v>
      </c>
    </row>
    <row r="13" spans="1:4" x14ac:dyDescent="0.35">
      <c r="A13" s="27" t="s">
        <v>192</v>
      </c>
    </row>
    <row r="14" spans="1:4" x14ac:dyDescent="0.35">
      <c r="A14" s="27" t="s">
        <v>32</v>
      </c>
    </row>
    <row r="30" spans="3:4" x14ac:dyDescent="0.35">
      <c r="C30" s="35" t="s">
        <v>0</v>
      </c>
      <c r="D30" s="30" t="s">
        <v>1</v>
      </c>
    </row>
    <row r="31" spans="3:4" x14ac:dyDescent="0.35">
      <c r="C31" s="105" t="s">
        <v>3</v>
      </c>
      <c r="D31" s="106">
        <v>50</v>
      </c>
    </row>
    <row r="32" spans="3:4" x14ac:dyDescent="0.35">
      <c r="C32" s="105" t="s">
        <v>5</v>
      </c>
      <c r="D32" s="106">
        <v>20</v>
      </c>
    </row>
    <row r="33" spans="3:4" x14ac:dyDescent="0.35">
      <c r="C33" s="105" t="s">
        <v>7</v>
      </c>
      <c r="D33" s="106">
        <v>60</v>
      </c>
    </row>
    <row r="34" spans="3:4" x14ac:dyDescent="0.35">
      <c r="C34" s="105" t="s">
        <v>9</v>
      </c>
      <c r="D34" s="106">
        <v>40</v>
      </c>
    </row>
    <row r="35" spans="3:4" ht="15" thickBot="1" x14ac:dyDescent="0.4"/>
    <row r="36" spans="3:4" ht="15.5" thickTop="1" thickBot="1" x14ac:dyDescent="0.4">
      <c r="C36" s="89" t="s">
        <v>58</v>
      </c>
      <c r="D36" s="46">
        <f>SUM(D31:D34)</f>
        <v>170</v>
      </c>
    </row>
    <row r="37" spans="3:4" ht="15" thickTop="1" x14ac:dyDescent="0.3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scale="34" orientation="portrait" r:id="rId1"/>
  <ignoredErrors>
    <ignoredError sqref="D9" evalErro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infopath/2007/PartnerControls"/>
    <ds:schemaRef ds:uri="http://schemas.microsoft.com/office/2006/metadata/properties"/>
    <ds:schemaRef ds:uri="http://schemas.microsoft.com/sharepoint/v3"/>
    <ds:schemaRef ds:uri="http://schemas.microsoft.com/office/2006/documentManagement/types"/>
    <ds:schemaRef ds:uri="http://www.w3.org/XML/1998/namespace"/>
    <ds:schemaRef ds:uri="http://purl.org/dc/terms/"/>
    <ds:schemaRef ds:uri="http://purl.org/dc/elements/1.1/"/>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Start</vt:lpstr>
      <vt:lpstr>Basics</vt:lpstr>
      <vt:lpstr>Introduction to Functions</vt:lpstr>
      <vt:lpstr>AVERAGE</vt:lpstr>
      <vt:lpstr>MIN &amp; MAX</vt:lpstr>
      <vt:lpstr>IF statements</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2024-08-21T15:12:14Z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4044bd30-2ed7-4c9d-9d12-46200872a97b_Enabled">
    <vt:lpwstr>true</vt:lpwstr>
  </property>
  <property fmtid="{D5CDD505-2E9C-101B-9397-08002B2CF9AE}" pid="4" name="MSIP_Label_4044bd30-2ed7-4c9d-9d12-46200872a97b_SetDate">
    <vt:lpwstr>2024-08-20T02:12:40Z</vt:lpwstr>
  </property>
  <property fmtid="{D5CDD505-2E9C-101B-9397-08002B2CF9AE}" pid="5" name="MSIP_Label_4044bd30-2ed7-4c9d-9d12-46200872a97b_Method">
    <vt:lpwstr>Standard</vt:lpwstr>
  </property>
  <property fmtid="{D5CDD505-2E9C-101B-9397-08002B2CF9AE}" pid="6" name="MSIP_Label_4044bd30-2ed7-4c9d-9d12-46200872a97b_Name">
    <vt:lpwstr>defa4170-0d19-0005-0004-bc88714345d2</vt:lpwstr>
  </property>
  <property fmtid="{D5CDD505-2E9C-101B-9397-08002B2CF9AE}" pid="7" name="MSIP_Label_4044bd30-2ed7-4c9d-9d12-46200872a97b_SiteId">
    <vt:lpwstr>4130bd39-7c53-419c-b1e5-8758d6d63f21</vt:lpwstr>
  </property>
  <property fmtid="{D5CDD505-2E9C-101B-9397-08002B2CF9AE}" pid="8" name="MSIP_Label_4044bd30-2ed7-4c9d-9d12-46200872a97b_ActionId">
    <vt:lpwstr>8f6b6605-a9e7-48d2-9e09-fd57dc65d972</vt:lpwstr>
  </property>
  <property fmtid="{D5CDD505-2E9C-101B-9397-08002B2CF9AE}" pid="9" name="MSIP_Label_4044bd30-2ed7-4c9d-9d12-46200872a97b_ContentBits">
    <vt:lpwstr>0</vt:lpwstr>
  </property>
</Properties>
</file>