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kur\Documents\ENGR_133\Excel_3\"/>
    </mc:Choice>
  </mc:AlternateContent>
  <xr:revisionPtr revIDLastSave="0" documentId="13_ncr:1_{98417DC0-01C5-4B14-AB4F-525BE19ED985}" xr6:coauthVersionLast="47" xr6:coauthVersionMax="47" xr10:uidLastSave="{00000000-0000-0000-0000-000000000000}"/>
  <bookViews>
    <workbookView xWindow="-110" yWindow="-110" windowWidth="25820" windowHeight="15500" activeTab="1" xr2:uid="{A95134A7-F09F-4A77-9032-4BFF4FFCE000}"/>
  </bookViews>
  <sheets>
    <sheet name="ex3_ind_1_weldstrength" sheetId="2" r:id="rId1"/>
    <sheet name="Sheet1" sheetId="1" r:id="rId2"/>
  </sheets>
  <definedNames>
    <definedName name="ExternalData_1" localSheetId="0" hidden="1">ex3_ind_1_weldstrength!$A$1:$A$101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43" i="1" l="1"/>
  <c r="D42" i="1"/>
  <c r="D36" i="1"/>
  <c r="D37" i="1"/>
  <c r="D38" i="1"/>
  <c r="D39" i="1" s="1"/>
  <c r="D40" i="1" s="1"/>
  <c r="D41" i="1" s="1"/>
  <c r="D35" i="1"/>
  <c r="D34" i="1"/>
  <c r="D29" i="1"/>
  <c r="D28" i="1"/>
  <c r="D24" i="1"/>
  <c r="D23" i="1"/>
  <c r="D22" i="1"/>
  <c r="D21" i="1"/>
  <c r="D20" i="1"/>
  <c r="D19" i="1"/>
  <c r="D18" i="1"/>
  <c r="D17" i="1"/>
  <c r="D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906173-1A60-4BC3-95FB-56C6FC1C58B2}" keepAlive="1" name="Query - ex3_ind_1_weldstrength" description="Connection to the 'ex3_ind_1_weldstrength' query in the workbook." type="5" refreshedVersion="8" background="1" saveData="1">
    <dbPr connection="Provider=Microsoft.Mashup.OleDb.1;Data Source=$Workbook$;Location=ex3_ind_1_weldstrength;Extended Properties=&quot;&quot;" command="SELECT * FROM [ex3_ind_1_weldstrength]"/>
  </connection>
</connections>
</file>

<file path=xl/sharedStrings.xml><?xml version="1.0" encoding="utf-8"?>
<sst xmlns="http://schemas.openxmlformats.org/spreadsheetml/2006/main" count="174" uniqueCount="129">
  <si>
    <t>Academic Integrity Statement: I/We have not used material obtained from any other unauthorized source, either modified or unmodified.  Neither have I/we provided access to my/our work to another. The solution I/we am/are submitting is my/our own original work.</t>
  </si>
  <si>
    <t>Problem Description</t>
  </si>
  <si>
    <t>/add a description and delete this comment/</t>
  </si>
  <si>
    <t>Input Section:</t>
  </si>
  <si>
    <t xml:space="preserve">Calculation Section: </t>
  </si>
  <si>
    <t>Output Section:</t>
  </si>
  <si>
    <t>Question 5</t>
  </si>
  <si>
    <t>Table 5: Outputs of EXCEL Histogram Function (Analysis ToolPak)</t>
  </si>
  <si>
    <t>statistic</t>
  </si>
  <si>
    <t>value</t>
  </si>
  <si>
    <t>unit</t>
  </si>
  <si>
    <t>min</t>
  </si>
  <si>
    <t>[MPa]</t>
  </si>
  <si>
    <t>Weld Strength (MPa)</t>
  </si>
  <si>
    <t>max</t>
  </si>
  <si>
    <t>range</t>
  </si>
  <si>
    <t>mean</t>
  </si>
  <si>
    <t>median</t>
  </si>
  <si>
    <t>mode</t>
  </si>
  <si>
    <t>standard deviation</t>
  </si>
  <si>
    <t>variance</t>
  </si>
  <si>
    <t>count</t>
  </si>
  <si>
    <t>description</t>
  </si>
  <si>
    <t>number of bins</t>
  </si>
  <si>
    <t>bin width</t>
  </si>
  <si>
    <t>bin upper limits</t>
  </si>
  <si>
    <t>1 ksi =</t>
  </si>
  <si>
    <t>https://www.engineeringtoolbox.com/unit-converter-d_185.html#Pressure</t>
  </si>
  <si>
    <t>required minimum shear strength</t>
  </si>
  <si>
    <t>[ksi]</t>
  </si>
  <si>
    <t>number of samples below the required minimum shear strength</t>
  </si>
  <si>
    <t>Course</t>
  </si>
  <si>
    <t>ENGR 13300</t>
  </si>
  <si>
    <t>Semester</t>
  </si>
  <si>
    <t>&lt;--- replace the shaded text with actual values</t>
  </si>
  <si>
    <t>Assignment Name</t>
  </si>
  <si>
    <t>Section</t>
  </si>
  <si>
    <t>Student 1 Name</t>
  </si>
  <si>
    <t>List collaborators if any
(Name, Purdue login)</t>
  </si>
  <si>
    <t>Student 1 Purdue login</t>
  </si>
  <si>
    <t>Table 1: Spot Weld Shear Strength Tests</t>
  </si>
  <si>
    <t>Table 2: Calculation of descriptive statistics for data in Table 1</t>
  </si>
  <si>
    <t>Table 3: Calculation of histogram quantities</t>
  </si>
  <si>
    <t>number of bins using general rule</t>
  </si>
  <si>
    <t>bin width using general rule</t>
  </si>
  <si>
    <t xml:space="preserve">Updated values to make the histogram more presentable. </t>
  </si>
  <si>
    <t>Table 4: Calculations for mimimum required shear strength</t>
  </si>
  <si>
    <t>[Mpa]</t>
  </si>
  <si>
    <t>Figure 1: Histogram of weld shear strength tests</t>
  </si>
  <si>
    <t>Fall 2024</t>
  </si>
  <si>
    <t>EX3 IND 1</t>
  </si>
  <si>
    <t>Ankur Raghavan</t>
  </si>
  <si>
    <t>raghav 21</t>
  </si>
  <si>
    <t>Column1</t>
  </si>
  <si>
    <t>5408</t>
  </si>
  <si>
    <t>5420</t>
  </si>
  <si>
    <t>5407</t>
  </si>
  <si>
    <t>5463</t>
  </si>
  <si>
    <t>5431</t>
  </si>
  <si>
    <t>5429</t>
  </si>
  <si>
    <t>5469</t>
  </si>
  <si>
    <t>5475</t>
  </si>
  <si>
    <t>5401</t>
  </si>
  <si>
    <t>5416</t>
  </si>
  <si>
    <t>5481</t>
  </si>
  <si>
    <t>5442</t>
  </si>
  <si>
    <t>5446</t>
  </si>
  <si>
    <t>5377</t>
  </si>
  <si>
    <t>5453</t>
  </si>
  <si>
    <t>5376</t>
  </si>
  <si>
    <t>5487</t>
  </si>
  <si>
    <t>5454</t>
  </si>
  <si>
    <t>5422</t>
  </si>
  <si>
    <t>5388</t>
  </si>
  <si>
    <t>5375</t>
  </si>
  <si>
    <t>5354</t>
  </si>
  <si>
    <t>5459</t>
  </si>
  <si>
    <t>5382</t>
  </si>
  <si>
    <t>5409</t>
  </si>
  <si>
    <t>5421</t>
  </si>
  <si>
    <t>5357</t>
  </si>
  <si>
    <t>5406</t>
  </si>
  <si>
    <t>5445</t>
  </si>
  <si>
    <t>5444</t>
  </si>
  <si>
    <t>5435</t>
  </si>
  <si>
    <t>5457</t>
  </si>
  <si>
    <t>5466</t>
  </si>
  <si>
    <t>5399</t>
  </si>
  <si>
    <t>5381</t>
  </si>
  <si>
    <t>5458</t>
  </si>
  <si>
    <t>5383</t>
  </si>
  <si>
    <t>5391</t>
  </si>
  <si>
    <t>5436</t>
  </si>
  <si>
    <t>5425</t>
  </si>
  <si>
    <t>5411</t>
  </si>
  <si>
    <t>5485</t>
  </si>
  <si>
    <t>5477</t>
  </si>
  <si>
    <t>5447</t>
  </si>
  <si>
    <t>5385</t>
  </si>
  <si>
    <t>5329</t>
  </si>
  <si>
    <t>5428</t>
  </si>
  <si>
    <t>5372</t>
  </si>
  <si>
    <t>5440</t>
  </si>
  <si>
    <t>5473</t>
  </si>
  <si>
    <t>5418</t>
  </si>
  <si>
    <t>5413</t>
  </si>
  <si>
    <t>5390</t>
  </si>
  <si>
    <t>5423</t>
  </si>
  <si>
    <t>5465</t>
  </si>
  <si>
    <t>5387</t>
  </si>
  <si>
    <t>5448</t>
  </si>
  <si>
    <t>5441</t>
  </si>
  <si>
    <t>5427</t>
  </si>
  <si>
    <t>5342</t>
  </si>
  <si>
    <t>5366</t>
  </si>
  <si>
    <t>5412</t>
  </si>
  <si>
    <t>5482</t>
  </si>
  <si>
    <t>5452</t>
  </si>
  <si>
    <t>5430</t>
  </si>
  <si>
    <t>5384</t>
  </si>
  <si>
    <t>5396</t>
  </si>
  <si>
    <t>5462</t>
  </si>
  <si>
    <t>MPa</t>
  </si>
  <si>
    <t>(Mpa)^2</t>
  </si>
  <si>
    <t>Bin</t>
  </si>
  <si>
    <t>More</t>
  </si>
  <si>
    <t>Frequency</t>
  </si>
  <si>
    <t>If the required minimum shear strength is 780 ksi (kilo pound per square inch), should the company buy the welding robot? Justify your answer using the data.</t>
  </si>
  <si>
    <t>Yes because 91% of the welds were above 780 ksi.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</si>
</sst>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name val="Arial"/>
      <family val="2"/>
    </font>
    <font>
      <b/>
      <sz val="11"/>
      <color rgb="FF000000"/>
      <name val="Aptos Narrow"/>
      <family val="2"/>
      <scheme val="minor"/>
    </font>
    <font>
      <i/>
      <sz val="11"/>
      <color theme="2" tint="-0.249977111117893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rgb="FF000000"/>
      <name val="Courier New"/>
      <family val="3"/>
      <charset val="1"/>
    </font>
    <font>
      <b/>
      <sz val="10"/>
      <name val="Arial"/>
      <family val="2"/>
      <charset val="1"/>
    </font>
    <font>
      <sz val="11"/>
      <color rgb="FFE97132"/>
      <name val="Aptos Narrow"/>
      <family val="2"/>
      <charset val="1"/>
    </font>
    <font>
      <i/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4E291"/>
        <bgColor rgb="FFC0C0C0"/>
      </patternFill>
    </fill>
    <fill>
      <patternFill patternType="solid">
        <fgColor rgb="FFDDDDDD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9" fillId="0" borderId="0" applyNumberFormat="0" applyFill="0" applyBorder="0" applyAlignment="0" applyProtection="0"/>
    <xf numFmtId="0" fontId="7" fillId="0" borderId="0"/>
  </cellStyleXfs>
  <cellXfs count="130">
    <xf numFmtId="0" fontId="0" fillId="0" borderId="0" xfId="0"/>
    <xf numFmtId="0" fontId="11" fillId="5" borderId="4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5" fillId="3" borderId="18" xfId="1" applyFont="1" applyFill="1" applyBorder="1" applyAlignment="1" applyProtection="1">
      <alignment horizontal="left" vertical="top"/>
      <protection locked="0"/>
    </xf>
    <xf numFmtId="0" fontId="5" fillId="0" borderId="18" xfId="1" applyFont="1" applyBorder="1" applyAlignment="1" applyProtection="1">
      <alignment horizontal="left" vertical="top"/>
      <protection locked="0"/>
    </xf>
    <xf numFmtId="0" fontId="15" fillId="0" borderId="18" xfId="1" applyFont="1" applyBorder="1" applyAlignment="1" applyProtection="1">
      <alignment horizontal="left" vertical="top"/>
      <protection locked="0"/>
    </xf>
    <xf numFmtId="0" fontId="2" fillId="0" borderId="0" xfId="1" applyAlignment="1" applyProtection="1">
      <alignment vertical="top"/>
      <protection locked="0"/>
    </xf>
    <xf numFmtId="0" fontId="16" fillId="0" borderId="0" xfId="1" applyFont="1" applyAlignment="1" applyProtection="1">
      <alignment vertical="top"/>
      <protection locked="0"/>
    </xf>
    <xf numFmtId="0" fontId="2" fillId="0" borderId="0" xfId="1" applyAlignment="1">
      <alignment vertical="top"/>
    </xf>
    <xf numFmtId="0" fontId="7" fillId="0" borderId="0" xfId="0" applyFont="1" applyAlignment="1">
      <alignment vertical="top"/>
    </xf>
    <xf numFmtId="0" fontId="5" fillId="9" borderId="18" xfId="1" applyFont="1" applyFill="1" applyBorder="1" applyAlignment="1" applyProtection="1">
      <alignment horizontal="left" vertical="top"/>
      <protection locked="0"/>
    </xf>
    <xf numFmtId="0" fontId="7" fillId="0" borderId="18" xfId="0" applyFont="1" applyBorder="1" applyAlignment="1">
      <alignment horizontal="left" vertical="top"/>
    </xf>
    <xf numFmtId="0" fontId="5" fillId="0" borderId="0" xfId="1" applyFont="1" applyAlignment="1" applyProtection="1">
      <alignment vertical="top"/>
      <protection locked="0"/>
    </xf>
    <xf numFmtId="0" fontId="0" fillId="0" borderId="0" xfId="0" applyAlignment="1">
      <alignment vertical="top"/>
    </xf>
    <xf numFmtId="0" fontId="17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4" fillId="3" borderId="0" xfId="0" applyFont="1" applyFill="1"/>
    <xf numFmtId="0" fontId="0" fillId="3" borderId="0" xfId="0" applyFill="1"/>
    <xf numFmtId="0" fontId="3" fillId="0" borderId="0" xfId="0" applyFont="1"/>
    <xf numFmtId="0" fontId="3" fillId="0" borderId="7" xfId="0" applyFont="1" applyBorder="1"/>
    <xf numFmtId="0" fontId="6" fillId="0" borderId="0" xfId="0" applyFont="1"/>
    <xf numFmtId="0" fontId="3" fillId="0" borderId="2" xfId="0" applyFont="1" applyBorder="1"/>
    <xf numFmtId="0" fontId="0" fillId="0" borderId="1" xfId="0" applyBorder="1"/>
    <xf numFmtId="0" fontId="6" fillId="0" borderId="2" xfId="0" applyFont="1" applyBorder="1"/>
    <xf numFmtId="0" fontId="3" fillId="0" borderId="3" xfId="0" applyFont="1" applyBorder="1"/>
    <xf numFmtId="0" fontId="12" fillId="0" borderId="4" xfId="0" applyFont="1" applyBorder="1"/>
    <xf numFmtId="0" fontId="12" fillId="0" borderId="0" xfId="0" applyFont="1"/>
    <xf numFmtId="0" fontId="12" fillId="0" borderId="5" xfId="0" applyFont="1" applyBorder="1"/>
    <xf numFmtId="0" fontId="6" fillId="0" borderId="4" xfId="0" applyFont="1" applyBorder="1"/>
    <xf numFmtId="0" fontId="3" fillId="0" borderId="5" xfId="0" applyFont="1" applyBorder="1"/>
    <xf numFmtId="0" fontId="5" fillId="5" borderId="10" xfId="0" applyFont="1" applyFill="1" applyBorder="1"/>
    <xf numFmtId="0" fontId="6" fillId="0" borderId="5" xfId="0" applyFont="1" applyBorder="1"/>
    <xf numFmtId="164" fontId="12" fillId="0" borderId="0" xfId="0" applyNumberFormat="1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7" borderId="5" xfId="0" applyFont="1" applyFill="1" applyBorder="1"/>
    <xf numFmtId="0" fontId="2" fillId="0" borderId="0" xfId="1"/>
    <xf numFmtId="0" fontId="10" fillId="4" borderId="2" xfId="0" applyFont="1" applyFill="1" applyBorder="1" applyAlignment="1">
      <alignment horizontal="left"/>
    </xf>
    <xf numFmtId="0" fontId="5" fillId="0" borderId="0" xfId="0" applyFont="1"/>
    <xf numFmtId="0" fontId="7" fillId="15" borderId="0" xfId="4" applyFill="1"/>
    <xf numFmtId="0" fontId="7" fillId="14" borderId="0" xfId="4" applyFill="1"/>
    <xf numFmtId="0" fontId="7" fillId="0" borderId="0" xfId="4" applyAlignment="1">
      <alignment wrapText="1"/>
    </xf>
    <xf numFmtId="0" fontId="6" fillId="14" borderId="0" xfId="2" applyFont="1" applyFill="1"/>
    <xf numFmtId="0" fontId="1" fillId="13" borderId="21" xfId="4" applyFont="1" applyFill="1" applyBorder="1" applyAlignment="1">
      <alignment horizontal="center"/>
    </xf>
    <xf numFmtId="0" fontId="1" fillId="13" borderId="12" xfId="4" applyFont="1" applyFill="1" applyBorder="1" applyAlignment="1">
      <alignment horizontal="center"/>
    </xf>
    <xf numFmtId="0" fontId="1" fillId="13" borderId="22" xfId="4" applyFont="1" applyFill="1" applyBorder="1" applyAlignment="1">
      <alignment horizontal="center"/>
    </xf>
    <xf numFmtId="0" fontId="7" fillId="14" borderId="23" xfId="4" applyFill="1" applyBorder="1"/>
    <xf numFmtId="0" fontId="0" fillId="14" borderId="24" xfId="4" applyFont="1" applyFill="1" applyBorder="1"/>
    <xf numFmtId="0" fontId="7" fillId="14" borderId="24" xfId="4" applyFill="1" applyBorder="1"/>
    <xf numFmtId="0" fontId="7" fillId="0" borderId="23" xfId="4" applyBorder="1" applyAlignment="1">
      <alignment wrapText="1"/>
    </xf>
    <xf numFmtId="0" fontId="7" fillId="0" borderId="24" xfId="4" applyBorder="1" applyAlignment="1">
      <alignment wrapText="1"/>
    </xf>
    <xf numFmtId="0" fontId="7" fillId="15" borderId="23" xfId="4" applyFill="1" applyBorder="1" applyAlignment="1">
      <alignment vertical="center"/>
    </xf>
    <xf numFmtId="0" fontId="7" fillId="15" borderId="24" xfId="4" applyFill="1" applyBorder="1"/>
    <xf numFmtId="0" fontId="7" fillId="15" borderId="25" xfId="4" applyFill="1" applyBorder="1" applyAlignment="1">
      <alignment vertical="center"/>
    </xf>
    <xf numFmtId="0" fontId="7" fillId="15" borderId="15" xfId="4" applyFill="1" applyBorder="1"/>
    <xf numFmtId="0" fontId="7" fillId="15" borderId="26" xfId="4" applyFill="1" applyBorder="1"/>
    <xf numFmtId="0" fontId="9" fillId="0" borderId="4" xfId="3" applyBorder="1" applyAlignment="1"/>
    <xf numFmtId="0" fontId="9" fillId="0" borderId="0" xfId="3" applyBorder="1" applyAlignment="1"/>
    <xf numFmtId="0" fontId="9" fillId="0" borderId="5" xfId="3" applyBorder="1" applyAlignment="1"/>
    <xf numFmtId="0" fontId="14" fillId="5" borderId="0" xfId="0" applyFont="1" applyFill="1" applyAlignment="1">
      <alignment horizontal="center"/>
    </xf>
    <xf numFmtId="0" fontId="6" fillId="7" borderId="0" xfId="0" applyFont="1" applyFill="1"/>
    <xf numFmtId="0" fontId="0" fillId="0" borderId="4" xfId="0" applyBorder="1"/>
    <xf numFmtId="0" fontId="3" fillId="8" borderId="11" xfId="0" applyFont="1" applyFill="1" applyBorder="1" applyAlignment="1">
      <alignment vertical="center"/>
    </xf>
    <xf numFmtId="0" fontId="3" fillId="0" borderId="12" xfId="0" applyFont="1" applyBorder="1"/>
    <xf numFmtId="0" fontId="3" fillId="0" borderId="13" xfId="0" applyFont="1" applyBorder="1"/>
    <xf numFmtId="0" fontId="3" fillId="8" borderId="14" xfId="0" applyFont="1" applyFill="1" applyBorder="1" applyAlignment="1">
      <alignment vertical="center"/>
    </xf>
    <xf numFmtId="0" fontId="3" fillId="0" borderId="15" xfId="0" applyFont="1" applyBorder="1"/>
    <xf numFmtId="0" fontId="3" fillId="0" borderId="16" xfId="0" applyFont="1" applyBorder="1"/>
    <xf numFmtId="0" fontId="5" fillId="0" borderId="2" xfId="0" applyFont="1" applyBorder="1" applyAlignment="1">
      <alignment horizontal="center"/>
    </xf>
    <xf numFmtId="0" fontId="1" fillId="3" borderId="0" xfId="0" applyFont="1" applyFill="1"/>
    <xf numFmtId="0" fontId="4" fillId="2" borderId="0" xfId="0" applyFont="1" applyFill="1"/>
    <xf numFmtId="0" fontId="3" fillId="0" borderId="1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3" fillId="0" borderId="0" xfId="0" applyFont="1"/>
    <xf numFmtId="0" fontId="5" fillId="6" borderId="1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5" fillId="0" borderId="5" xfId="0" applyFont="1" applyBorder="1"/>
    <xf numFmtId="0" fontId="0" fillId="0" borderId="5" xfId="0" applyBorder="1"/>
    <xf numFmtId="0" fontId="6" fillId="0" borderId="0" xfId="0" applyFont="1" applyAlignment="1">
      <alignment vertical="top"/>
    </xf>
    <xf numFmtId="0" fontId="3" fillId="8" borderId="1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6" fillId="0" borderId="10" xfId="0" applyFont="1" applyBorder="1"/>
    <xf numFmtId="0" fontId="6" fillId="0" borderId="17" xfId="0" applyFont="1" applyBorder="1"/>
    <xf numFmtId="0" fontId="20" fillId="0" borderId="9" xfId="0" applyFont="1" applyBorder="1" applyAlignment="1">
      <alignment horizontal="center"/>
    </xf>
    <xf numFmtId="0" fontId="1" fillId="9" borderId="19" xfId="0" applyFont="1" applyFill="1" applyBorder="1" applyAlignment="1">
      <alignment horizontal="left" vertical="top"/>
    </xf>
    <xf numFmtId="0" fontId="1" fillId="9" borderId="20" xfId="0" applyFont="1" applyFill="1" applyBorder="1" applyAlignment="1">
      <alignment horizontal="left" vertical="top"/>
    </xf>
    <xf numFmtId="0" fontId="6" fillId="0" borderId="19" xfId="1" applyFont="1" applyBorder="1" applyAlignment="1" applyProtection="1">
      <alignment horizontal="left" vertical="top"/>
      <protection locked="0"/>
    </xf>
    <xf numFmtId="0" fontId="6" fillId="0" borderId="20" xfId="1" applyFont="1" applyBorder="1" applyAlignment="1" applyProtection="1">
      <alignment horizontal="left" vertical="top"/>
      <protection locked="0"/>
    </xf>
    <xf numFmtId="0" fontId="7" fillId="0" borderId="12" xfId="0" applyFont="1" applyBorder="1" applyAlignment="1">
      <alignment horizontal="center" vertical="top"/>
    </xf>
    <xf numFmtId="0" fontId="17" fillId="10" borderId="0" xfId="0" applyFont="1" applyFill="1" applyAlignment="1" applyProtection="1">
      <alignment horizontal="left" vertical="top" wrapText="1"/>
      <protection locked="0"/>
    </xf>
    <xf numFmtId="0" fontId="19" fillId="11" borderId="0" xfId="0" applyFont="1" applyFill="1" applyAlignment="1" applyProtection="1">
      <alignment horizontal="left" vertical="top"/>
      <protection locked="0"/>
    </xf>
    <xf numFmtId="0" fontId="6" fillId="0" borderId="0" xfId="0" applyFont="1"/>
    <xf numFmtId="0" fontId="8" fillId="12" borderId="27" xfId="2" applyFont="1" applyFill="1" applyBorder="1" applyAlignment="1">
      <alignment horizontal="left" vertical="center" wrapText="1"/>
    </xf>
    <xf numFmtId="0" fontId="8" fillId="12" borderId="9" xfId="2" applyFont="1" applyFill="1" applyBorder="1" applyAlignment="1">
      <alignment horizontal="left" vertical="center" wrapText="1"/>
    </xf>
    <xf numFmtId="0" fontId="8" fillId="12" borderId="28" xfId="2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top"/>
    </xf>
    <xf numFmtId="0" fontId="10" fillId="4" borderId="2" xfId="0" applyFont="1" applyFill="1" applyBorder="1" applyAlignment="1">
      <alignment horizontal="left" vertical="top"/>
    </xf>
    <xf numFmtId="0" fontId="10" fillId="4" borderId="3" xfId="0" applyFont="1" applyFill="1" applyBorder="1" applyAlignment="1">
      <alignment horizontal="left" vertical="top"/>
    </xf>
    <xf numFmtId="0" fontId="10" fillId="4" borderId="4" xfId="0" applyFont="1" applyFill="1" applyBorder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10" fillId="4" borderId="5" xfId="0" applyFont="1" applyFill="1" applyBorder="1" applyAlignment="1">
      <alignment horizontal="left" vertical="top"/>
    </xf>
    <xf numFmtId="0" fontId="3" fillId="0" borderId="0" xfId="0" applyFont="1"/>
    <xf numFmtId="0" fontId="10" fillId="4" borderId="3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3" fillId="0" borderId="7" xfId="0" applyFont="1" applyBorder="1"/>
    <xf numFmtId="0" fontId="10" fillId="4" borderId="1" xfId="0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10" fillId="4" borderId="7" xfId="0" applyFont="1" applyFill="1" applyBorder="1" applyAlignment="1">
      <alignment horizontal="left" vertical="top" wrapText="1"/>
    </xf>
    <xf numFmtId="0" fontId="10" fillId="4" borderId="8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/>
    </xf>
    <xf numFmtId="0" fontId="6" fillId="6" borderId="0" xfId="0" applyFont="1" applyFill="1" applyAlignment="1">
      <alignment horizontal="left" vertical="top"/>
    </xf>
    <xf numFmtId="0" fontId="6" fillId="6" borderId="5" xfId="0" applyFont="1" applyFill="1" applyBorder="1" applyAlignment="1">
      <alignment horizontal="left" vertical="top"/>
    </xf>
    <xf numFmtId="0" fontId="6" fillId="6" borderId="6" xfId="0" applyFont="1" applyFill="1" applyBorder="1" applyAlignment="1">
      <alignment horizontal="left" vertical="top"/>
    </xf>
    <xf numFmtId="0" fontId="6" fillId="6" borderId="7" xfId="0" applyFont="1" applyFill="1" applyBorder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</cellXfs>
  <cellStyles count="5">
    <cellStyle name="Hyperlink" xfId="3" builtinId="8"/>
    <cellStyle name="Normal" xfId="0" builtinId="0"/>
    <cellStyle name="Normal 2" xfId="2" xr:uid="{A309BAFD-8923-486B-9539-B2D2A9E4EF56}"/>
    <cellStyle name="Normal 2 2" xfId="4" xr:uid="{C97D4A5A-086D-4F44-8F5E-64878E1CA937}"/>
    <cellStyle name="Normal 3" xfId="1" xr:uid="{9C2C5964-44D4-4755-9087-62E59C4D1379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Weld Strength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Sheet1!$G$17:$G$27</c15:sqref>
                  </c15:fullRef>
                </c:ext>
              </c:extLst>
              <c:f>Sheet1!$G$17:$G$26</c:f>
              <c:strCache>
                <c:ptCount val="10"/>
                <c:pt idx="0">
                  <c:v>5345</c:v>
                </c:pt>
                <c:pt idx="1">
                  <c:v>5361</c:v>
                </c:pt>
                <c:pt idx="2">
                  <c:v>5377</c:v>
                </c:pt>
                <c:pt idx="3">
                  <c:v>5393</c:v>
                </c:pt>
                <c:pt idx="4">
                  <c:v>5409</c:v>
                </c:pt>
                <c:pt idx="5">
                  <c:v>5425</c:v>
                </c:pt>
                <c:pt idx="6">
                  <c:v>5441</c:v>
                </c:pt>
                <c:pt idx="7">
                  <c:v>5457</c:v>
                </c:pt>
                <c:pt idx="8">
                  <c:v>5473</c:v>
                </c:pt>
                <c:pt idx="9">
                  <c:v>5489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Sheet1!$H$17:$H$27</c15:sqref>
                  </c15:fullRef>
                </c:ext>
              </c:extLst>
              <c:f>Sheet1!$H$17:$H$26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6-43B6-A376-71695CFE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167472"/>
        <c:axId val="687169392"/>
      </c:barChart>
      <c:catAx>
        <c:axId val="6871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Weld</a:t>
                </a:r>
                <a:r>
                  <a:rPr lang="en-US" baseline="0"/>
                  <a:t> Strength (MPa)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169392"/>
        <c:crosses val="autoZero"/>
        <c:auto val="1"/>
        <c:lblAlgn val="ctr"/>
        <c:lblOffset val="100"/>
        <c:noMultiLvlLbl val="0"/>
      </c:catAx>
      <c:valAx>
        <c:axId val="68716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1674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15</xdr:row>
      <xdr:rowOff>29936</xdr:rowOff>
    </xdr:from>
    <xdr:to>
      <xdr:col>21</xdr:col>
      <xdr:colOff>607786</xdr:colOff>
      <xdr:row>31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FC7CF-AA1F-0B2F-06A6-72447B1BF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A323DA-35F9-409B-AB45-9489F542C2A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9406AA-B07A-4CEC-AA35-B94ACC10640A}" name="ex3_ind_1_weldstrength" displayName="ex3_ind_1_weldstrength" ref="A1:A101" tableType="queryTable" totalsRowShown="0">
  <autoFilter ref="A1:A101" xr:uid="{939406AA-B07A-4CEC-AA35-B94ACC10640A}"/>
  <tableColumns count="1">
    <tableColumn id="1" xr3:uid="{C874F38C-A216-4515-8E1A-5CFA730D90EB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ineeringtoolbox.com/unit-converter-d_1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DCA0-5DDE-4136-8C98-B891FB006D87}">
  <dimension ref="A1:A101"/>
  <sheetViews>
    <sheetView topLeftCell="A66" workbookViewId="0">
      <selection activeCell="A2" sqref="A2:A101"/>
    </sheetView>
  </sheetViews>
  <sheetFormatPr defaultRowHeight="14.5" x14ac:dyDescent="0.35"/>
  <cols>
    <col min="1" max="1" width="10.7265625" bestFit="1" customWidth="1"/>
  </cols>
  <sheetData>
    <row r="1" spans="1:1" x14ac:dyDescent="0.35">
      <c r="A1" t="s">
        <v>53</v>
      </c>
    </row>
    <row r="2" spans="1:1" x14ac:dyDescent="0.35">
      <c r="A2" t="s">
        <v>54</v>
      </c>
    </row>
    <row r="3" spans="1:1" x14ac:dyDescent="0.35">
      <c r="A3" t="s">
        <v>55</v>
      </c>
    </row>
    <row r="4" spans="1:1" x14ac:dyDescent="0.35">
      <c r="A4" t="s">
        <v>56</v>
      </c>
    </row>
    <row r="5" spans="1:1" x14ac:dyDescent="0.35">
      <c r="A5" t="s">
        <v>57</v>
      </c>
    </row>
    <row r="6" spans="1:1" x14ac:dyDescent="0.35">
      <c r="A6" t="s">
        <v>58</v>
      </c>
    </row>
    <row r="7" spans="1:1" x14ac:dyDescent="0.35">
      <c r="A7" t="s">
        <v>59</v>
      </c>
    </row>
    <row r="8" spans="1:1" x14ac:dyDescent="0.35">
      <c r="A8" t="s">
        <v>60</v>
      </c>
    </row>
    <row r="9" spans="1:1" x14ac:dyDescent="0.35">
      <c r="A9" t="s">
        <v>54</v>
      </c>
    </row>
    <row r="10" spans="1:1" x14ac:dyDescent="0.35">
      <c r="A10" t="s">
        <v>61</v>
      </c>
    </row>
    <row r="11" spans="1:1" x14ac:dyDescent="0.35">
      <c r="A11" t="s">
        <v>62</v>
      </c>
    </row>
    <row r="12" spans="1:1" x14ac:dyDescent="0.35">
      <c r="A12" t="s">
        <v>63</v>
      </c>
    </row>
    <row r="13" spans="1:1" x14ac:dyDescent="0.35">
      <c r="A13" t="s">
        <v>64</v>
      </c>
    </row>
    <row r="14" spans="1:1" x14ac:dyDescent="0.35">
      <c r="A14" t="s">
        <v>65</v>
      </c>
    </row>
    <row r="15" spans="1:1" x14ac:dyDescent="0.35">
      <c r="A15" t="s">
        <v>66</v>
      </c>
    </row>
    <row r="16" spans="1:1" x14ac:dyDescent="0.35">
      <c r="A16" t="s">
        <v>67</v>
      </c>
    </row>
    <row r="17" spans="1:1" x14ac:dyDescent="0.35">
      <c r="A17" t="s">
        <v>68</v>
      </c>
    </row>
    <row r="18" spans="1:1" x14ac:dyDescent="0.35">
      <c r="A18" t="s">
        <v>69</v>
      </c>
    </row>
    <row r="19" spans="1:1" x14ac:dyDescent="0.35">
      <c r="A19" t="s">
        <v>70</v>
      </c>
    </row>
    <row r="20" spans="1:1" x14ac:dyDescent="0.35">
      <c r="A20" t="s">
        <v>71</v>
      </c>
    </row>
    <row r="21" spans="1:1" x14ac:dyDescent="0.35">
      <c r="A21" t="s">
        <v>72</v>
      </c>
    </row>
    <row r="22" spans="1:1" x14ac:dyDescent="0.35">
      <c r="A22" t="s">
        <v>73</v>
      </c>
    </row>
    <row r="23" spans="1:1" x14ac:dyDescent="0.35">
      <c r="A23" t="s">
        <v>63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76</v>
      </c>
    </row>
    <row r="27" spans="1:1" x14ac:dyDescent="0.35">
      <c r="A27" t="s">
        <v>77</v>
      </c>
    </row>
    <row r="28" spans="1:1" x14ac:dyDescent="0.35">
      <c r="A28" t="s">
        <v>78</v>
      </c>
    </row>
    <row r="29" spans="1:1" x14ac:dyDescent="0.35">
      <c r="A29" t="s">
        <v>79</v>
      </c>
    </row>
    <row r="30" spans="1:1" x14ac:dyDescent="0.35">
      <c r="A30" t="s">
        <v>72</v>
      </c>
    </row>
    <row r="31" spans="1:1" x14ac:dyDescent="0.35">
      <c r="A31" t="s">
        <v>80</v>
      </c>
    </row>
    <row r="32" spans="1:1" x14ac:dyDescent="0.35">
      <c r="A32" t="s">
        <v>76</v>
      </c>
    </row>
    <row r="33" spans="1:1" x14ac:dyDescent="0.35">
      <c r="A33" t="s">
        <v>81</v>
      </c>
    </row>
    <row r="34" spans="1:1" x14ac:dyDescent="0.35">
      <c r="A34" t="s">
        <v>63</v>
      </c>
    </row>
    <row r="35" spans="1:1" x14ac:dyDescent="0.35">
      <c r="A35" t="s">
        <v>73</v>
      </c>
    </row>
    <row r="36" spans="1:1" x14ac:dyDescent="0.35">
      <c r="A36" t="s">
        <v>82</v>
      </c>
    </row>
    <row r="37" spans="1:1" x14ac:dyDescent="0.35">
      <c r="A37" t="s">
        <v>83</v>
      </c>
    </row>
    <row r="38" spans="1:1" x14ac:dyDescent="0.35">
      <c r="A38" t="s">
        <v>84</v>
      </c>
    </row>
    <row r="39" spans="1:1" x14ac:dyDescent="0.35">
      <c r="A39" t="s">
        <v>85</v>
      </c>
    </row>
    <row r="40" spans="1:1" x14ac:dyDescent="0.35">
      <c r="A40" t="s">
        <v>59</v>
      </c>
    </row>
    <row r="41" spans="1:1" x14ac:dyDescent="0.35">
      <c r="A41" t="s">
        <v>86</v>
      </c>
    </row>
    <row r="42" spans="1:1" x14ac:dyDescent="0.35">
      <c r="A42" t="s">
        <v>87</v>
      </c>
    </row>
    <row r="43" spans="1:1" x14ac:dyDescent="0.35">
      <c r="A43" t="s">
        <v>82</v>
      </c>
    </row>
    <row r="44" spans="1:1" x14ac:dyDescent="0.35">
      <c r="A44" t="s">
        <v>88</v>
      </c>
    </row>
    <row r="45" spans="1:1" x14ac:dyDescent="0.35">
      <c r="A45" t="s">
        <v>62</v>
      </c>
    </row>
    <row r="46" spans="1:1" x14ac:dyDescent="0.35">
      <c r="A46" t="s">
        <v>89</v>
      </c>
    </row>
    <row r="47" spans="1:1" x14ac:dyDescent="0.35">
      <c r="A47" t="s">
        <v>90</v>
      </c>
    </row>
    <row r="48" spans="1:1" x14ac:dyDescent="0.35">
      <c r="A48" t="s">
        <v>91</v>
      </c>
    </row>
    <row r="49" spans="1:1" x14ac:dyDescent="0.35">
      <c r="A49" t="s">
        <v>92</v>
      </c>
    </row>
    <row r="50" spans="1:1" x14ac:dyDescent="0.35">
      <c r="A50" t="s">
        <v>93</v>
      </c>
    </row>
    <row r="51" spans="1:1" x14ac:dyDescent="0.35">
      <c r="A51" t="s">
        <v>94</v>
      </c>
    </row>
    <row r="52" spans="1:1" x14ac:dyDescent="0.35">
      <c r="A52" t="s">
        <v>95</v>
      </c>
    </row>
    <row r="53" spans="1:1" x14ac:dyDescent="0.35">
      <c r="A53" t="s">
        <v>62</v>
      </c>
    </row>
    <row r="54" spans="1:1" x14ac:dyDescent="0.35">
      <c r="A54" t="s">
        <v>96</v>
      </c>
    </row>
    <row r="55" spans="1:1" x14ac:dyDescent="0.35">
      <c r="A55" t="s">
        <v>71</v>
      </c>
    </row>
    <row r="56" spans="1:1" x14ac:dyDescent="0.35">
      <c r="A56" t="s">
        <v>73</v>
      </c>
    </row>
    <row r="57" spans="1:1" x14ac:dyDescent="0.35">
      <c r="A57" t="s">
        <v>87</v>
      </c>
    </row>
    <row r="58" spans="1:1" x14ac:dyDescent="0.35">
      <c r="A58" t="s">
        <v>58</v>
      </c>
    </row>
    <row r="59" spans="1:1" x14ac:dyDescent="0.35">
      <c r="A59" t="s">
        <v>56</v>
      </c>
    </row>
    <row r="60" spans="1:1" x14ac:dyDescent="0.35">
      <c r="A60" t="s">
        <v>97</v>
      </c>
    </row>
    <row r="61" spans="1:1" x14ac:dyDescent="0.35">
      <c r="A61" t="s">
        <v>68</v>
      </c>
    </row>
    <row r="62" spans="1:1" x14ac:dyDescent="0.35">
      <c r="A62" t="s">
        <v>73</v>
      </c>
    </row>
    <row r="63" spans="1:1" x14ac:dyDescent="0.35">
      <c r="A63" t="s">
        <v>58</v>
      </c>
    </row>
    <row r="64" spans="1:1" x14ac:dyDescent="0.35">
      <c r="A64" t="s">
        <v>63</v>
      </c>
    </row>
    <row r="65" spans="1:1" x14ac:dyDescent="0.35">
      <c r="A65" t="s">
        <v>98</v>
      </c>
    </row>
    <row r="66" spans="1:1" x14ac:dyDescent="0.35">
      <c r="A66" t="s">
        <v>99</v>
      </c>
    </row>
    <row r="67" spans="1:1" x14ac:dyDescent="0.35">
      <c r="A67" t="s">
        <v>100</v>
      </c>
    </row>
    <row r="68" spans="1:1" x14ac:dyDescent="0.35">
      <c r="A68" t="s">
        <v>101</v>
      </c>
    </row>
    <row r="69" spans="1:1" x14ac:dyDescent="0.35">
      <c r="A69" t="s">
        <v>102</v>
      </c>
    </row>
    <row r="70" spans="1:1" x14ac:dyDescent="0.35">
      <c r="A70" t="s">
        <v>58</v>
      </c>
    </row>
    <row r="71" spans="1:1" x14ac:dyDescent="0.35">
      <c r="A71" t="s">
        <v>102</v>
      </c>
    </row>
    <row r="72" spans="1:1" x14ac:dyDescent="0.35">
      <c r="A72" t="s">
        <v>103</v>
      </c>
    </row>
    <row r="73" spans="1:1" x14ac:dyDescent="0.35">
      <c r="A73" t="s">
        <v>104</v>
      </c>
    </row>
    <row r="74" spans="1:1" x14ac:dyDescent="0.35">
      <c r="A74" t="s">
        <v>64</v>
      </c>
    </row>
    <row r="75" spans="1:1" x14ac:dyDescent="0.35">
      <c r="A75" t="s">
        <v>105</v>
      </c>
    </row>
    <row r="76" spans="1:1" x14ac:dyDescent="0.35">
      <c r="A76" t="s">
        <v>106</v>
      </c>
    </row>
    <row r="77" spans="1:1" x14ac:dyDescent="0.35">
      <c r="A77" t="s">
        <v>72</v>
      </c>
    </row>
    <row r="78" spans="1:1" x14ac:dyDescent="0.35">
      <c r="A78" t="s">
        <v>107</v>
      </c>
    </row>
    <row r="79" spans="1:1" x14ac:dyDescent="0.35">
      <c r="A79" t="s">
        <v>108</v>
      </c>
    </row>
    <row r="80" spans="1:1" x14ac:dyDescent="0.35">
      <c r="A80" t="s">
        <v>109</v>
      </c>
    </row>
    <row r="81" spans="1:1" x14ac:dyDescent="0.35">
      <c r="A81" t="s">
        <v>81</v>
      </c>
    </row>
    <row r="82" spans="1:1" x14ac:dyDescent="0.35">
      <c r="A82" t="s">
        <v>87</v>
      </c>
    </row>
    <row r="83" spans="1:1" x14ac:dyDescent="0.35">
      <c r="A83" t="s">
        <v>110</v>
      </c>
    </row>
    <row r="84" spans="1:1" x14ac:dyDescent="0.35">
      <c r="A84" t="s">
        <v>111</v>
      </c>
    </row>
    <row r="85" spans="1:1" x14ac:dyDescent="0.35">
      <c r="A85" t="s">
        <v>112</v>
      </c>
    </row>
    <row r="86" spans="1:1" x14ac:dyDescent="0.35">
      <c r="A86" t="s">
        <v>102</v>
      </c>
    </row>
    <row r="87" spans="1:1" x14ac:dyDescent="0.35">
      <c r="A87" t="s">
        <v>113</v>
      </c>
    </row>
    <row r="88" spans="1:1" x14ac:dyDescent="0.35">
      <c r="A88" t="s">
        <v>84</v>
      </c>
    </row>
    <row r="89" spans="1:1" x14ac:dyDescent="0.35">
      <c r="A89" t="s">
        <v>114</v>
      </c>
    </row>
    <row r="90" spans="1:1" x14ac:dyDescent="0.35">
      <c r="A90" t="s">
        <v>115</v>
      </c>
    </row>
    <row r="91" spans="1:1" x14ac:dyDescent="0.35">
      <c r="A91" t="s">
        <v>79</v>
      </c>
    </row>
    <row r="92" spans="1:1" x14ac:dyDescent="0.35">
      <c r="A92" t="s">
        <v>116</v>
      </c>
    </row>
    <row r="93" spans="1:1" x14ac:dyDescent="0.35">
      <c r="A93" t="s">
        <v>117</v>
      </c>
    </row>
    <row r="94" spans="1:1" x14ac:dyDescent="0.35">
      <c r="A94" t="s">
        <v>109</v>
      </c>
    </row>
    <row r="95" spans="1:1" x14ac:dyDescent="0.35">
      <c r="A95" t="s">
        <v>118</v>
      </c>
    </row>
    <row r="96" spans="1:1" x14ac:dyDescent="0.35">
      <c r="A96" t="s">
        <v>119</v>
      </c>
    </row>
    <row r="97" spans="1:1" x14ac:dyDescent="0.35">
      <c r="A97" t="s">
        <v>120</v>
      </c>
    </row>
    <row r="98" spans="1:1" x14ac:dyDescent="0.35">
      <c r="A98" t="s">
        <v>81</v>
      </c>
    </row>
    <row r="99" spans="1:1" x14ac:dyDescent="0.35">
      <c r="A99" t="s">
        <v>55</v>
      </c>
    </row>
    <row r="100" spans="1:1" x14ac:dyDescent="0.35">
      <c r="A100" t="s">
        <v>121</v>
      </c>
    </row>
    <row r="101" spans="1:1" x14ac:dyDescent="0.35">
      <c r="A101" t="s">
        <v>104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62BB-D963-4B4C-A20D-E2982EF926E5}">
  <sheetPr>
    <pageSetUpPr fitToPage="1"/>
  </sheetPr>
  <dimension ref="A1:Y128"/>
  <sheetViews>
    <sheetView showFormulas="1" tabSelected="1" zoomScale="70" zoomScaleNormal="70" workbookViewId="0">
      <selection activeCell="G124" sqref="G124"/>
    </sheetView>
  </sheetViews>
  <sheetFormatPr defaultColWidth="8.90625" defaultRowHeight="14.5" x14ac:dyDescent="0.35"/>
  <cols>
    <col min="1" max="1" width="35.54296875" bestFit="1" customWidth="1"/>
    <col min="2" max="2" width="20.90625" bestFit="1" customWidth="1"/>
    <col min="3" max="3" width="64.6328125" bestFit="1" customWidth="1"/>
    <col min="4" max="4" width="13.36328125" bestFit="1" customWidth="1"/>
    <col min="5" max="5" width="5.81640625" bestFit="1" customWidth="1"/>
    <col min="6" max="6" width="19.08984375" customWidth="1"/>
    <col min="7" max="7" width="23.08984375" bestFit="1" customWidth="1"/>
    <col min="8" max="8" width="10.08984375" bestFit="1" customWidth="1"/>
    <col min="10" max="10" width="10.6328125" bestFit="1" customWidth="1"/>
  </cols>
  <sheetData>
    <row r="1" spans="1:25" s="13" customFormat="1" ht="16" x14ac:dyDescent="0.35">
      <c r="A1" s="7" t="s">
        <v>31</v>
      </c>
      <c r="B1" s="8" t="s">
        <v>32</v>
      </c>
      <c r="C1" s="7" t="s">
        <v>33</v>
      </c>
      <c r="D1" s="9" t="s">
        <v>49</v>
      </c>
      <c r="E1" s="10"/>
      <c r="F1" s="11" t="s">
        <v>34</v>
      </c>
      <c r="G1" s="12"/>
    </row>
    <row r="2" spans="1:25" s="13" customFormat="1" ht="16" x14ac:dyDescent="0.35">
      <c r="A2" s="7" t="s">
        <v>35</v>
      </c>
      <c r="B2" s="9" t="s">
        <v>50</v>
      </c>
      <c r="C2" s="7" t="s">
        <v>36</v>
      </c>
      <c r="D2" s="9">
        <v>22</v>
      </c>
      <c r="E2" s="10"/>
      <c r="F2" s="11" t="s">
        <v>34</v>
      </c>
      <c r="G2" s="12"/>
    </row>
    <row r="3" spans="1:25" s="13" customFormat="1" ht="16" x14ac:dyDescent="0.35">
      <c r="A3" s="14" t="s">
        <v>37</v>
      </c>
      <c r="B3" s="15" t="s">
        <v>51</v>
      </c>
      <c r="C3" s="93" t="s">
        <v>38</v>
      </c>
      <c r="D3" s="95"/>
      <c r="E3" s="10"/>
      <c r="F3" s="10"/>
      <c r="G3" s="16"/>
    </row>
    <row r="4" spans="1:25" s="13" customFormat="1" ht="16" x14ac:dyDescent="0.35">
      <c r="A4" s="14" t="s">
        <v>39</v>
      </c>
      <c r="B4" s="15" t="s">
        <v>52</v>
      </c>
      <c r="C4" s="94"/>
      <c r="D4" s="96"/>
      <c r="E4" s="10"/>
      <c r="F4" s="10"/>
      <c r="G4" s="16"/>
    </row>
    <row r="5" spans="1:25" s="13" customFormat="1" ht="16" x14ac:dyDescent="0.35">
      <c r="B5" s="97"/>
      <c r="C5" s="97"/>
      <c r="D5" s="97"/>
      <c r="E5" s="10"/>
      <c r="F5" s="10"/>
      <c r="G5" s="10"/>
      <c r="H5" s="10"/>
      <c r="I5" s="10"/>
    </row>
    <row r="6" spans="1:25" s="17" customFormat="1" ht="16" x14ac:dyDescent="0.35">
      <c r="A6" s="98" t="s">
        <v>0</v>
      </c>
      <c r="B6" s="98"/>
      <c r="C6" s="98"/>
      <c r="D6" s="98"/>
      <c r="E6" s="98"/>
      <c r="F6" s="10"/>
      <c r="G6" s="10"/>
      <c r="H6" s="10"/>
      <c r="I6" s="10"/>
    </row>
    <row r="7" spans="1:25" s="17" customFormat="1" ht="16" x14ac:dyDescent="0.35">
      <c r="A7" s="98"/>
      <c r="B7" s="98"/>
      <c r="C7" s="98"/>
      <c r="D7" s="98"/>
      <c r="E7" s="98"/>
      <c r="F7" s="10"/>
      <c r="G7" s="10"/>
      <c r="H7" s="10"/>
      <c r="I7" s="10"/>
    </row>
    <row r="8" spans="1:25" s="17" customFormat="1" ht="16" x14ac:dyDescent="0.35">
      <c r="A8" s="98"/>
      <c r="B8" s="98"/>
      <c r="C8" s="98"/>
      <c r="D8" s="98"/>
      <c r="E8" s="98"/>
      <c r="F8" s="10"/>
      <c r="G8" s="10"/>
      <c r="H8" s="10"/>
      <c r="I8" s="10"/>
    </row>
    <row r="9" spans="1:25" s="17" customFormat="1" ht="16" x14ac:dyDescent="0.35">
      <c r="A9" s="18"/>
      <c r="B9" s="19"/>
      <c r="C9" s="19"/>
      <c r="D9" s="19"/>
      <c r="E9" s="10"/>
      <c r="F9" s="10"/>
      <c r="G9" s="10"/>
      <c r="H9" s="10"/>
      <c r="I9" s="10"/>
    </row>
    <row r="10" spans="1:25" s="17" customFormat="1" ht="16" x14ac:dyDescent="0.35">
      <c r="A10" s="20" t="s">
        <v>1</v>
      </c>
      <c r="B10" s="99" t="s">
        <v>2</v>
      </c>
      <c r="C10" s="99"/>
      <c r="D10" s="99"/>
      <c r="E10" s="99"/>
      <c r="F10" s="10"/>
      <c r="G10" s="10"/>
      <c r="H10" s="10"/>
      <c r="I10" s="10"/>
    </row>
    <row r="12" spans="1:25" x14ac:dyDescent="0.35">
      <c r="A12" s="21" t="s">
        <v>3</v>
      </c>
      <c r="C12" s="75" t="s">
        <v>4</v>
      </c>
      <c r="D12" s="75"/>
      <c r="E12" s="75"/>
      <c r="G12" s="76" t="s">
        <v>5</v>
      </c>
      <c r="H12" s="22"/>
      <c r="I12" s="22"/>
      <c r="J12" s="21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</row>
    <row r="13" spans="1:25" ht="15" thickBot="1" x14ac:dyDescent="0.4">
      <c r="A13" s="23"/>
      <c r="C13" s="23"/>
      <c r="D13" s="23"/>
      <c r="E13" s="23"/>
      <c r="F13" s="23"/>
      <c r="G13" s="24"/>
      <c r="H13" s="23"/>
      <c r="I13" s="117"/>
      <c r="J13" s="117"/>
      <c r="K13" s="23"/>
      <c r="L13" s="23"/>
      <c r="M13" s="23"/>
      <c r="N13" s="23"/>
      <c r="O13" s="23"/>
      <c r="P13" s="23"/>
      <c r="Q13" s="23"/>
    </row>
    <row r="14" spans="1:25" x14ac:dyDescent="0.35">
      <c r="A14" s="43" t="s">
        <v>40</v>
      </c>
      <c r="B14" s="25"/>
      <c r="C14" s="104" t="s">
        <v>41</v>
      </c>
      <c r="D14" s="105"/>
      <c r="E14" s="105"/>
      <c r="F14" s="23"/>
      <c r="G14" s="118" t="s">
        <v>7</v>
      </c>
      <c r="H14" s="119"/>
      <c r="I14" s="119"/>
      <c r="J14" s="120"/>
      <c r="K14" s="25"/>
      <c r="L14" s="106" t="s">
        <v>48</v>
      </c>
      <c r="M14" s="107"/>
      <c r="N14" s="107"/>
      <c r="O14" s="107"/>
      <c r="P14" s="107"/>
      <c r="Q14" s="107"/>
      <c r="R14" s="107"/>
      <c r="S14" s="107"/>
      <c r="T14" s="107"/>
      <c r="U14" s="107"/>
      <c r="V14" s="108"/>
    </row>
    <row r="15" spans="1:25" ht="16.5" thickBot="1" x14ac:dyDescent="0.45">
      <c r="A15" s="35" t="s">
        <v>13</v>
      </c>
      <c r="B15" s="25"/>
      <c r="C15" s="1" t="s">
        <v>8</v>
      </c>
      <c r="D15" s="2" t="s">
        <v>9</v>
      </c>
      <c r="E15" s="3" t="s">
        <v>10</v>
      </c>
      <c r="F15" s="23"/>
      <c r="G15" s="121"/>
      <c r="H15" s="122"/>
      <c r="I15" s="122"/>
      <c r="J15" s="123"/>
      <c r="K15" s="25"/>
      <c r="L15" s="109"/>
      <c r="M15" s="110"/>
      <c r="N15" s="110"/>
      <c r="O15" s="110"/>
      <c r="P15" s="110"/>
      <c r="Q15" s="110"/>
      <c r="R15" s="110"/>
      <c r="S15" s="110"/>
      <c r="T15" s="110"/>
      <c r="U15" s="110"/>
      <c r="V15" s="111"/>
    </row>
    <row r="16" spans="1:25" ht="16" x14ac:dyDescent="0.4">
      <c r="A16" s="90">
        <v>5408</v>
      </c>
      <c r="B16" s="25"/>
      <c r="C16" s="30" t="s">
        <v>11</v>
      </c>
      <c r="D16" s="31">
        <f>MIN(A16:A115)</f>
        <v>5329</v>
      </c>
      <c r="E16" s="32" t="s">
        <v>122</v>
      </c>
      <c r="F16" s="23"/>
      <c r="G16" s="92" t="s">
        <v>124</v>
      </c>
      <c r="H16" s="92" t="s">
        <v>126</v>
      </c>
      <c r="I16" s="26"/>
      <c r="J16" s="29"/>
      <c r="K16" s="25"/>
      <c r="L16" s="27"/>
      <c r="M16" s="28"/>
      <c r="N16" s="28"/>
      <c r="O16" s="28"/>
      <c r="P16" s="28"/>
      <c r="Q16" s="26"/>
      <c r="V16" s="86"/>
    </row>
    <row r="17" spans="1:22" ht="16" x14ac:dyDescent="0.4">
      <c r="A17" s="90">
        <v>5420</v>
      </c>
      <c r="B17" s="25"/>
      <c r="C17" s="30" t="s">
        <v>14</v>
      </c>
      <c r="D17" s="31">
        <f>MAX(A15:A115)</f>
        <v>5487</v>
      </c>
      <c r="E17" s="32" t="s">
        <v>122</v>
      </c>
      <c r="F17" s="23"/>
      <c r="G17">
        <v>5345</v>
      </c>
      <c r="H17">
        <v>2</v>
      </c>
      <c r="I17" s="81"/>
      <c r="J17" s="85"/>
      <c r="K17" s="25"/>
      <c r="L17" s="33"/>
      <c r="M17" s="25"/>
      <c r="N17" s="25"/>
      <c r="O17" s="25"/>
      <c r="P17" s="25"/>
      <c r="Q17" s="23"/>
      <c r="V17" s="86"/>
    </row>
    <row r="18" spans="1:22" ht="16" x14ac:dyDescent="0.4">
      <c r="A18" s="90">
        <v>5407</v>
      </c>
      <c r="B18" s="25"/>
      <c r="C18" s="30" t="s">
        <v>15</v>
      </c>
      <c r="D18" s="31">
        <f>D17-D16</f>
        <v>158</v>
      </c>
      <c r="E18" s="32" t="s">
        <v>122</v>
      </c>
      <c r="F18" s="23"/>
      <c r="G18">
        <v>5361</v>
      </c>
      <c r="H18">
        <v>2</v>
      </c>
      <c r="I18" s="81"/>
      <c r="J18" s="36"/>
      <c r="K18" s="25"/>
      <c r="L18" s="33"/>
      <c r="M18" s="25"/>
      <c r="N18" s="25"/>
      <c r="O18" s="25"/>
      <c r="P18" s="25"/>
      <c r="Q18" s="23"/>
      <c r="V18" s="86"/>
    </row>
    <row r="19" spans="1:22" ht="16" x14ac:dyDescent="0.4">
      <c r="A19" s="90">
        <v>5463</v>
      </c>
      <c r="B19" s="25"/>
      <c r="C19" s="30" t="s">
        <v>16</v>
      </c>
      <c r="D19" s="37">
        <f>AVERAGE(A16:A115)</f>
        <v>5421.71</v>
      </c>
      <c r="E19" s="32" t="s">
        <v>122</v>
      </c>
      <c r="F19" s="23"/>
      <c r="G19">
        <v>5377</v>
      </c>
      <c r="H19">
        <v>5</v>
      </c>
      <c r="I19" s="81"/>
      <c r="J19" s="36"/>
      <c r="K19" s="25"/>
      <c r="L19" s="33"/>
      <c r="M19" s="25"/>
      <c r="N19" s="25"/>
      <c r="O19" s="25"/>
      <c r="P19" s="25"/>
      <c r="Q19" s="23"/>
      <c r="V19" s="86"/>
    </row>
    <row r="20" spans="1:22" ht="16" x14ac:dyDescent="0.4">
      <c r="A20" s="90">
        <v>5431</v>
      </c>
      <c r="B20" s="25"/>
      <c r="C20" s="30" t="s">
        <v>17</v>
      </c>
      <c r="D20" s="31">
        <f>MEDIAN(A16:A115)</f>
        <v>5421.5</v>
      </c>
      <c r="E20" s="32" t="s">
        <v>122</v>
      </c>
      <c r="F20" s="23"/>
      <c r="G20">
        <v>5393</v>
      </c>
      <c r="H20">
        <v>13</v>
      </c>
      <c r="I20" s="81"/>
      <c r="J20" s="36"/>
      <c r="K20" s="25"/>
      <c r="L20" s="33"/>
      <c r="M20" s="25"/>
      <c r="N20" s="25"/>
      <c r="O20" s="25"/>
      <c r="P20" s="25"/>
      <c r="Q20" s="23"/>
      <c r="V20" s="86"/>
    </row>
    <row r="21" spans="1:22" ht="16" x14ac:dyDescent="0.4">
      <c r="A21" s="90">
        <v>5429</v>
      </c>
      <c r="B21" s="25"/>
      <c r="C21" s="30" t="s">
        <v>18</v>
      </c>
      <c r="D21" s="31">
        <f>MODE(A16:A115)</f>
        <v>5431</v>
      </c>
      <c r="E21" s="32" t="s">
        <v>122</v>
      </c>
      <c r="F21" s="23"/>
      <c r="G21">
        <v>5409</v>
      </c>
      <c r="H21">
        <v>15</v>
      </c>
      <c r="I21" s="81"/>
      <c r="J21" s="36"/>
      <c r="K21" s="25"/>
      <c r="L21" s="33"/>
      <c r="M21" s="25"/>
      <c r="N21" s="25"/>
      <c r="O21" s="25"/>
      <c r="P21" s="25"/>
      <c r="Q21" s="23"/>
      <c r="V21" s="86"/>
    </row>
    <row r="22" spans="1:22" ht="16" x14ac:dyDescent="0.4">
      <c r="A22" s="90">
        <v>5469</v>
      </c>
      <c r="B22" s="25"/>
      <c r="C22" s="30" t="s">
        <v>19</v>
      </c>
      <c r="D22" s="37">
        <f>_xlfn.STDEV.S(A16:A115)</f>
        <v>33.5207745022743</v>
      </c>
      <c r="E22" s="32" t="s">
        <v>122</v>
      </c>
      <c r="F22" s="23"/>
      <c r="G22">
        <v>5425</v>
      </c>
      <c r="H22">
        <v>18</v>
      </c>
      <c r="I22" s="81"/>
      <c r="J22" s="36"/>
      <c r="K22" s="25"/>
      <c r="L22" s="33"/>
      <c r="M22" s="25"/>
      <c r="N22" s="25"/>
      <c r="O22" s="25"/>
      <c r="P22" s="25"/>
      <c r="Q22" s="23"/>
      <c r="V22" s="86"/>
    </row>
    <row r="23" spans="1:22" ht="16" x14ac:dyDescent="0.4">
      <c r="A23" s="90">
        <v>5408</v>
      </c>
      <c r="B23" s="25"/>
      <c r="C23" s="30" t="s">
        <v>20</v>
      </c>
      <c r="D23" s="37">
        <f>D22^2</f>
        <v>1123.6423232323227</v>
      </c>
      <c r="E23" s="32" t="s">
        <v>123</v>
      </c>
      <c r="F23" s="23"/>
      <c r="G23">
        <v>5441</v>
      </c>
      <c r="H23">
        <v>16</v>
      </c>
      <c r="I23" s="81"/>
      <c r="J23" s="36"/>
      <c r="K23" s="25"/>
      <c r="L23" s="33"/>
      <c r="M23" s="25"/>
      <c r="N23" s="25"/>
      <c r="O23" s="25"/>
      <c r="P23" s="25"/>
      <c r="Q23" s="23"/>
      <c r="V23" s="86"/>
    </row>
    <row r="24" spans="1:22" ht="15" thickBot="1" x14ac:dyDescent="0.4">
      <c r="A24" s="90">
        <v>5475</v>
      </c>
      <c r="B24" s="25"/>
      <c r="C24" s="38" t="s">
        <v>21</v>
      </c>
      <c r="D24" s="39">
        <f>COUNT(A16:A115)</f>
        <v>100</v>
      </c>
      <c r="E24" s="40" t="s">
        <v>21</v>
      </c>
      <c r="F24" s="23"/>
      <c r="G24">
        <v>5457</v>
      </c>
      <c r="H24">
        <v>13</v>
      </c>
      <c r="I24" s="81"/>
      <c r="J24" s="36"/>
      <c r="K24" s="25"/>
      <c r="L24" s="33"/>
      <c r="M24" s="25"/>
      <c r="N24" s="25"/>
      <c r="O24" s="25"/>
      <c r="P24" s="25"/>
      <c r="Q24" s="23"/>
      <c r="V24" s="86"/>
    </row>
    <row r="25" spans="1:22" ht="15" thickBot="1" x14ac:dyDescent="0.4">
      <c r="A25" s="90">
        <v>5401</v>
      </c>
      <c r="B25" s="25"/>
      <c r="C25" s="74"/>
      <c r="D25" s="74"/>
      <c r="E25" s="74"/>
      <c r="F25" s="23"/>
      <c r="G25">
        <v>5473</v>
      </c>
      <c r="H25">
        <v>9</v>
      </c>
      <c r="I25" s="81"/>
      <c r="J25" s="36"/>
      <c r="K25" s="25"/>
      <c r="L25" s="33"/>
      <c r="M25" s="25"/>
      <c r="N25" s="25"/>
      <c r="O25" s="25"/>
      <c r="P25" s="25"/>
      <c r="Q25" s="23"/>
      <c r="V25" s="86"/>
    </row>
    <row r="26" spans="1:22" x14ac:dyDescent="0.35">
      <c r="A26" s="90">
        <v>5416</v>
      </c>
      <c r="B26" s="25"/>
      <c r="C26" s="101" t="s">
        <v>42</v>
      </c>
      <c r="D26" s="102"/>
      <c r="E26" s="103"/>
      <c r="F26" s="25"/>
      <c r="G26">
        <v>5489</v>
      </c>
      <c r="H26">
        <v>7</v>
      </c>
      <c r="I26" s="81"/>
      <c r="J26" s="36"/>
      <c r="K26" s="25"/>
      <c r="L26" s="33"/>
      <c r="M26" s="25"/>
      <c r="N26" s="25"/>
      <c r="O26" s="25"/>
      <c r="P26" s="25"/>
      <c r="Q26" s="23"/>
      <c r="V26" s="86"/>
    </row>
    <row r="27" spans="1:22" ht="15" thickBot="1" x14ac:dyDescent="0.4">
      <c r="A27" s="90">
        <v>5481</v>
      </c>
      <c r="B27" s="25"/>
      <c r="C27" s="49" t="s">
        <v>22</v>
      </c>
      <c r="D27" s="50" t="s">
        <v>9</v>
      </c>
      <c r="E27" s="51" t="s">
        <v>10</v>
      </c>
      <c r="F27" s="25"/>
      <c r="G27" s="79" t="s">
        <v>125</v>
      </c>
      <c r="H27" s="79">
        <v>0</v>
      </c>
      <c r="I27" s="39"/>
      <c r="J27" s="40"/>
      <c r="K27" s="25"/>
      <c r="L27" s="33"/>
      <c r="M27" s="25"/>
      <c r="N27" s="25"/>
      <c r="O27" s="25"/>
      <c r="P27" s="25"/>
      <c r="Q27" s="23"/>
      <c r="V27" s="86"/>
    </row>
    <row r="28" spans="1:22" x14ac:dyDescent="0.35">
      <c r="A28" s="90">
        <v>5442</v>
      </c>
      <c r="B28" s="25"/>
      <c r="C28" s="52" t="s">
        <v>43</v>
      </c>
      <c r="D28" s="46">
        <f>INT(SQRT(D24))</f>
        <v>10</v>
      </c>
      <c r="E28" s="53"/>
      <c r="F28" s="25"/>
      <c r="G28" s="28"/>
      <c r="H28" s="25"/>
      <c r="I28" s="28"/>
      <c r="J28" s="28"/>
      <c r="K28" s="25"/>
      <c r="L28" s="33"/>
      <c r="M28" s="25"/>
      <c r="N28" s="25"/>
      <c r="O28" s="25"/>
      <c r="P28" s="25"/>
      <c r="Q28" s="23"/>
      <c r="V28" s="86"/>
    </row>
    <row r="29" spans="1:22" x14ac:dyDescent="0.35">
      <c r="A29" s="90">
        <v>5446</v>
      </c>
      <c r="B29" s="25"/>
      <c r="C29" s="52" t="s">
        <v>44</v>
      </c>
      <c r="D29" s="46">
        <f>D18/D28</f>
        <v>15.8</v>
      </c>
      <c r="E29" s="54"/>
      <c r="F29" s="25"/>
      <c r="G29" s="25"/>
      <c r="H29" s="23"/>
      <c r="I29" s="23"/>
      <c r="J29" s="23"/>
      <c r="K29" s="25"/>
      <c r="L29" s="33"/>
      <c r="M29" s="25"/>
      <c r="N29" s="25"/>
      <c r="O29" s="25"/>
      <c r="P29" s="25"/>
      <c r="Q29" s="23"/>
      <c r="V29" s="86"/>
    </row>
    <row r="30" spans="1:22" x14ac:dyDescent="0.35">
      <c r="A30" s="90">
        <v>5377</v>
      </c>
      <c r="B30" s="25"/>
      <c r="C30" s="55"/>
      <c r="D30" s="47"/>
      <c r="E30" s="56"/>
      <c r="F30" s="25"/>
      <c r="G30" s="25"/>
      <c r="H30" s="23"/>
      <c r="I30" s="23"/>
      <c r="J30" s="23"/>
      <c r="K30" s="25"/>
      <c r="L30" s="33"/>
      <c r="M30" s="25"/>
      <c r="N30" s="25"/>
      <c r="O30" s="25"/>
      <c r="P30" s="25"/>
      <c r="Q30" s="23"/>
      <c r="V30" s="86"/>
    </row>
    <row r="31" spans="1:22" x14ac:dyDescent="0.35">
      <c r="A31" s="90">
        <v>5453</v>
      </c>
      <c r="B31" s="25"/>
      <c r="C31" s="55" t="s">
        <v>45</v>
      </c>
      <c r="D31" s="47"/>
      <c r="E31" s="56"/>
      <c r="F31" s="25"/>
      <c r="G31" s="25"/>
      <c r="H31" s="23"/>
      <c r="I31" s="23"/>
      <c r="J31" s="23"/>
      <c r="K31" s="25"/>
      <c r="L31" s="33"/>
      <c r="M31" s="25"/>
      <c r="N31" s="25"/>
      <c r="O31" s="25"/>
      <c r="P31" s="25"/>
      <c r="Q31" s="23"/>
      <c r="V31" s="86"/>
    </row>
    <row r="32" spans="1:22" ht="15" thickBot="1" x14ac:dyDescent="0.4">
      <c r="A32" s="90">
        <v>5376</v>
      </c>
      <c r="B32" s="25"/>
      <c r="C32" s="52" t="s">
        <v>23</v>
      </c>
      <c r="D32" s="48">
        <v>10</v>
      </c>
      <c r="E32" s="54"/>
      <c r="F32" s="25"/>
      <c r="G32" s="25"/>
      <c r="H32" s="23"/>
      <c r="I32" s="23"/>
      <c r="J32" s="23"/>
      <c r="K32" s="25"/>
      <c r="L32" s="38"/>
      <c r="M32" s="39"/>
      <c r="N32" s="39"/>
      <c r="O32" s="39"/>
      <c r="P32" s="39"/>
      <c r="Q32" s="24"/>
      <c r="R32" s="79"/>
      <c r="S32" s="79"/>
      <c r="T32" s="79"/>
      <c r="U32" s="79"/>
      <c r="V32" s="80"/>
    </row>
    <row r="33" spans="1:19" ht="15" thickBot="1" x14ac:dyDescent="0.4">
      <c r="A33" s="90">
        <v>5487</v>
      </c>
      <c r="B33" s="25"/>
      <c r="C33" s="52" t="s">
        <v>24</v>
      </c>
      <c r="D33" s="48">
        <v>16</v>
      </c>
      <c r="E33" s="54"/>
      <c r="F33" s="25"/>
      <c r="G33" s="25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9" x14ac:dyDescent="0.35">
      <c r="A34" s="90">
        <v>5454</v>
      </c>
      <c r="B34" s="25"/>
      <c r="C34" s="57" t="s">
        <v>25</v>
      </c>
      <c r="D34" s="45">
        <f>D16+D33</f>
        <v>5345</v>
      </c>
      <c r="E34" s="58"/>
      <c r="F34" s="25"/>
      <c r="G34" s="82" t="s">
        <v>6</v>
      </c>
      <c r="H34" s="83"/>
      <c r="I34" s="83"/>
      <c r="J34" s="83"/>
      <c r="K34" s="83"/>
      <c r="L34" s="83"/>
      <c r="M34" s="83"/>
      <c r="N34" s="83"/>
      <c r="O34" s="83"/>
      <c r="P34" s="83"/>
      <c r="Q34" s="84"/>
    </row>
    <row r="35" spans="1:19" x14ac:dyDescent="0.35">
      <c r="A35" s="90">
        <v>5422</v>
      </c>
      <c r="B35" s="25"/>
      <c r="C35" s="57"/>
      <c r="D35" s="45">
        <f>D34+$D$33</f>
        <v>5361</v>
      </c>
      <c r="E35" s="58"/>
      <c r="F35" s="25"/>
      <c r="G35" s="114" t="s">
        <v>127</v>
      </c>
      <c r="H35" s="115"/>
      <c r="I35" s="115"/>
      <c r="J35" s="115"/>
      <c r="K35" s="115"/>
      <c r="L35" s="115"/>
      <c r="M35" s="115"/>
      <c r="N35" s="115"/>
      <c r="O35" s="115"/>
      <c r="P35" s="115"/>
      <c r="Q35" s="116"/>
    </row>
    <row r="36" spans="1:19" x14ac:dyDescent="0.35">
      <c r="A36" s="90">
        <v>5388</v>
      </c>
      <c r="B36" s="25"/>
      <c r="C36" s="57"/>
      <c r="D36" s="45">
        <f t="shared" ref="D36:D41" si="0">D35+$D$33</f>
        <v>5377</v>
      </c>
      <c r="E36" s="58"/>
      <c r="F36" s="25"/>
      <c r="G36" s="114"/>
      <c r="H36" s="115"/>
      <c r="I36" s="115"/>
      <c r="J36" s="115"/>
      <c r="K36" s="115"/>
      <c r="L36" s="115"/>
      <c r="M36" s="115"/>
      <c r="N36" s="115"/>
      <c r="O36" s="115"/>
      <c r="P36" s="115"/>
      <c r="Q36" s="116"/>
    </row>
    <row r="37" spans="1:19" x14ac:dyDescent="0.35">
      <c r="A37" s="90">
        <v>5416</v>
      </c>
      <c r="B37" s="25"/>
      <c r="C37" s="57"/>
      <c r="D37" s="45">
        <f t="shared" si="0"/>
        <v>5393</v>
      </c>
      <c r="E37" s="58"/>
      <c r="F37" s="25"/>
      <c r="G37" s="124" t="s">
        <v>128</v>
      </c>
      <c r="H37" s="125"/>
      <c r="I37" s="125"/>
      <c r="J37" s="125"/>
      <c r="K37" s="125"/>
      <c r="L37" s="125"/>
      <c r="M37" s="125"/>
      <c r="N37" s="125"/>
      <c r="O37" s="125"/>
      <c r="P37" s="125"/>
      <c r="Q37" s="126"/>
    </row>
    <row r="38" spans="1:19" x14ac:dyDescent="0.35">
      <c r="A38" s="90">
        <v>5375</v>
      </c>
      <c r="B38" s="25"/>
      <c r="C38" s="57"/>
      <c r="D38" s="45">
        <f t="shared" si="0"/>
        <v>5409</v>
      </c>
      <c r="E38" s="58"/>
      <c r="F38" s="25"/>
      <c r="G38" s="124"/>
      <c r="H38" s="125"/>
      <c r="I38" s="125"/>
      <c r="J38" s="125"/>
      <c r="K38" s="125"/>
      <c r="L38" s="125"/>
      <c r="M38" s="125"/>
      <c r="N38" s="125"/>
      <c r="O38" s="125"/>
      <c r="P38" s="125"/>
      <c r="Q38" s="126"/>
    </row>
    <row r="39" spans="1:19" x14ac:dyDescent="0.35">
      <c r="A39" s="90">
        <v>5354</v>
      </c>
      <c r="B39" s="25"/>
      <c r="C39" s="57"/>
      <c r="D39" s="45">
        <f t="shared" si="0"/>
        <v>5425</v>
      </c>
      <c r="E39" s="58"/>
      <c r="F39" s="25"/>
      <c r="G39" s="124"/>
      <c r="H39" s="125"/>
      <c r="I39" s="125"/>
      <c r="J39" s="125"/>
      <c r="K39" s="125"/>
      <c r="L39" s="125"/>
      <c r="M39" s="125"/>
      <c r="N39" s="125"/>
      <c r="O39" s="125"/>
      <c r="P39" s="125"/>
      <c r="Q39" s="126"/>
    </row>
    <row r="40" spans="1:19" ht="15" thickBot="1" x14ac:dyDescent="0.4">
      <c r="A40" s="90">
        <v>5459</v>
      </c>
      <c r="B40" s="25"/>
      <c r="C40" s="57"/>
      <c r="D40" s="45">
        <f t="shared" si="0"/>
        <v>5441</v>
      </c>
      <c r="E40" s="58"/>
      <c r="F40" s="25"/>
      <c r="G40" s="127"/>
      <c r="H40" s="128"/>
      <c r="I40" s="128"/>
      <c r="J40" s="128"/>
      <c r="K40" s="128"/>
      <c r="L40" s="128"/>
      <c r="M40" s="128"/>
      <c r="N40" s="128"/>
      <c r="O40" s="128"/>
      <c r="P40" s="128"/>
      <c r="Q40" s="129"/>
    </row>
    <row r="41" spans="1:19" x14ac:dyDescent="0.35">
      <c r="A41" s="90">
        <v>5382</v>
      </c>
      <c r="B41" s="25"/>
      <c r="C41" s="57"/>
      <c r="D41" s="45">
        <f t="shared" si="0"/>
        <v>5457</v>
      </c>
      <c r="E41" s="58"/>
      <c r="F41" s="25"/>
    </row>
    <row r="42" spans="1:19" x14ac:dyDescent="0.35">
      <c r="A42" s="90">
        <v>5409</v>
      </c>
      <c r="B42" s="25"/>
      <c r="C42" s="57"/>
      <c r="D42" s="45">
        <f t="shared" ref="D42:D43" si="1">D41+$D$33</f>
        <v>5473</v>
      </c>
      <c r="E42" s="58"/>
      <c r="F42" s="25"/>
      <c r="R42" s="25"/>
    </row>
    <row r="43" spans="1:19" x14ac:dyDescent="0.35">
      <c r="A43" s="90">
        <v>5421</v>
      </c>
      <c r="B43" s="25"/>
      <c r="C43" s="59"/>
      <c r="D43" s="60">
        <f t="shared" si="1"/>
        <v>5489</v>
      </c>
      <c r="E43" s="61"/>
      <c r="F43" s="25"/>
      <c r="R43" s="25"/>
      <c r="S43" s="25"/>
    </row>
    <row r="44" spans="1:19" x14ac:dyDescent="0.35">
      <c r="A44" s="90">
        <v>5422</v>
      </c>
      <c r="B44" s="25"/>
      <c r="F44" s="25"/>
    </row>
    <row r="45" spans="1:19" x14ac:dyDescent="0.35">
      <c r="A45" s="90">
        <v>5357</v>
      </c>
      <c r="B45" s="25"/>
      <c r="F45" s="25"/>
    </row>
    <row r="46" spans="1:19" x14ac:dyDescent="0.35">
      <c r="A46" s="90">
        <v>5459</v>
      </c>
      <c r="B46" s="25"/>
      <c r="F46" s="25"/>
    </row>
    <row r="47" spans="1:19" ht="15" thickBot="1" x14ac:dyDescent="0.4">
      <c r="A47" s="90">
        <v>5406</v>
      </c>
      <c r="B47" s="25"/>
      <c r="F47" s="25"/>
    </row>
    <row r="48" spans="1:19" x14ac:dyDescent="0.35">
      <c r="A48" s="90">
        <v>5416</v>
      </c>
      <c r="B48" s="25"/>
      <c r="C48" s="104" t="s">
        <v>46</v>
      </c>
      <c r="D48" s="105"/>
      <c r="E48" s="113"/>
      <c r="F48" s="25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</row>
    <row r="49" spans="1:17" x14ac:dyDescent="0.35">
      <c r="A49" s="90">
        <v>5388</v>
      </c>
      <c r="B49" s="25"/>
      <c r="C49" s="4" t="s">
        <v>22</v>
      </c>
      <c r="D49" s="65" t="s">
        <v>9</v>
      </c>
      <c r="E49" s="5" t="s">
        <v>10</v>
      </c>
      <c r="F49" s="25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</row>
    <row r="50" spans="1:17" x14ac:dyDescent="0.35">
      <c r="A50" s="90">
        <v>5445</v>
      </c>
      <c r="B50" s="25"/>
      <c r="C50" s="6" t="s">
        <v>26</v>
      </c>
      <c r="D50" s="66">
        <v>6.8948</v>
      </c>
      <c r="E50" s="41" t="s">
        <v>12</v>
      </c>
      <c r="F50" s="25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</row>
    <row r="51" spans="1:17" x14ac:dyDescent="0.35">
      <c r="A51" s="90">
        <v>5444</v>
      </c>
      <c r="B51" s="25"/>
      <c r="C51" s="62" t="s">
        <v>27</v>
      </c>
      <c r="D51" s="23"/>
      <c r="E51" s="34"/>
      <c r="F51" s="25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</row>
    <row r="52" spans="1:17" x14ac:dyDescent="0.35">
      <c r="A52" s="90">
        <v>5435</v>
      </c>
      <c r="B52" s="25"/>
      <c r="C52" s="67"/>
      <c r="D52" s="63"/>
      <c r="E52" s="64"/>
      <c r="F52" s="25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</row>
    <row r="53" spans="1:17" x14ac:dyDescent="0.35">
      <c r="A53" s="90">
        <v>5457</v>
      </c>
      <c r="B53" s="25"/>
      <c r="C53" s="68" t="s">
        <v>28</v>
      </c>
      <c r="D53" s="69">
        <v>780</v>
      </c>
      <c r="E53" s="70" t="s">
        <v>29</v>
      </c>
      <c r="F53" s="25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</row>
    <row r="54" spans="1:17" x14ac:dyDescent="0.35">
      <c r="A54" s="90">
        <v>5429</v>
      </c>
      <c r="B54" s="25"/>
      <c r="C54" s="71"/>
      <c r="D54" s="72">
        <f>D53*D50</f>
        <v>5377.9440000000004</v>
      </c>
      <c r="E54" s="73" t="s">
        <v>47</v>
      </c>
      <c r="F54" s="25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</row>
    <row r="55" spans="1:17" x14ac:dyDescent="0.35">
      <c r="A55" s="90">
        <v>5466</v>
      </c>
      <c r="B55" s="25"/>
      <c r="C55" s="88" t="s">
        <v>30</v>
      </c>
      <c r="D55" s="77">
        <f>COUNTIF(A16:A115, "&gt;"&amp;D54)</f>
        <v>91</v>
      </c>
      <c r="E55" s="78"/>
      <c r="F55" s="25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</row>
    <row r="56" spans="1:17" ht="15" thickBot="1" x14ac:dyDescent="0.4">
      <c r="A56" s="90">
        <v>5399</v>
      </c>
      <c r="B56" s="25"/>
      <c r="C56" s="89"/>
      <c r="D56" s="79"/>
      <c r="E56" s="80"/>
      <c r="F56" s="25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</row>
    <row r="57" spans="1:17" x14ac:dyDescent="0.35">
      <c r="A57" s="90">
        <v>5445</v>
      </c>
      <c r="B57" s="25"/>
      <c r="C57" s="23"/>
      <c r="D57" s="23"/>
      <c r="E57" s="23"/>
      <c r="F57" s="25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</row>
    <row r="58" spans="1:17" x14ac:dyDescent="0.35">
      <c r="A58" s="90">
        <v>5381</v>
      </c>
      <c r="B58" s="25"/>
      <c r="C58" s="23"/>
      <c r="D58" s="23"/>
      <c r="E58" s="23"/>
      <c r="F58" s="25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</row>
    <row r="59" spans="1:17" x14ac:dyDescent="0.35">
      <c r="A59" s="90">
        <v>5401</v>
      </c>
      <c r="B59" s="25"/>
      <c r="C59" s="23"/>
      <c r="D59" s="23"/>
      <c r="E59" s="23"/>
      <c r="F59" s="25"/>
      <c r="G59" s="25"/>
      <c r="H59" s="23"/>
      <c r="I59" s="112"/>
      <c r="J59" s="112"/>
      <c r="K59" s="25"/>
      <c r="L59" s="25"/>
      <c r="M59" s="25"/>
      <c r="N59" s="25"/>
      <c r="O59" s="25"/>
      <c r="P59" s="25"/>
      <c r="Q59" s="23"/>
    </row>
    <row r="60" spans="1:17" x14ac:dyDescent="0.35">
      <c r="A60" s="90">
        <v>5458</v>
      </c>
      <c r="B60" s="25"/>
      <c r="C60" s="23"/>
      <c r="D60" s="23"/>
      <c r="E60" s="23"/>
      <c r="F60" s="25"/>
      <c r="G60" s="25"/>
      <c r="H60" s="23"/>
      <c r="I60" s="112"/>
      <c r="J60" s="112"/>
      <c r="K60" s="25"/>
      <c r="L60" s="25"/>
      <c r="M60" s="25"/>
      <c r="N60" s="25"/>
      <c r="O60" s="25"/>
      <c r="P60" s="25"/>
      <c r="Q60" s="23"/>
    </row>
    <row r="61" spans="1:17" x14ac:dyDescent="0.35">
      <c r="A61" s="90">
        <v>5383</v>
      </c>
      <c r="B61" s="25"/>
      <c r="C61" s="23"/>
      <c r="D61" s="23"/>
      <c r="E61" s="23"/>
      <c r="F61" s="25"/>
      <c r="G61" s="25"/>
      <c r="H61" s="23"/>
      <c r="I61" s="112"/>
      <c r="J61" s="112"/>
      <c r="K61" s="23"/>
      <c r="L61" s="23"/>
      <c r="M61" s="23"/>
      <c r="N61" s="23"/>
      <c r="O61" s="23"/>
      <c r="P61" s="23"/>
      <c r="Q61" s="23"/>
    </row>
    <row r="62" spans="1:17" x14ac:dyDescent="0.35">
      <c r="A62" s="90">
        <v>5391</v>
      </c>
      <c r="B62" s="25"/>
      <c r="C62" s="23"/>
      <c r="D62" s="23"/>
      <c r="E62" s="23"/>
      <c r="F62" s="25"/>
      <c r="G62" s="25"/>
      <c r="H62" s="25"/>
      <c r="I62" s="100"/>
      <c r="J62" s="100"/>
      <c r="K62" s="23"/>
      <c r="L62" s="23"/>
      <c r="M62" s="23"/>
      <c r="N62" s="23"/>
      <c r="O62" s="23"/>
      <c r="P62" s="23"/>
      <c r="Q62" s="23"/>
    </row>
    <row r="63" spans="1:17" x14ac:dyDescent="0.35">
      <c r="A63" s="90">
        <v>5436</v>
      </c>
      <c r="B63" s="25"/>
      <c r="C63" s="23"/>
      <c r="D63" s="23"/>
      <c r="E63" s="23"/>
      <c r="F63" s="25"/>
      <c r="G63" s="25"/>
      <c r="H63" s="25"/>
      <c r="I63" s="112"/>
      <c r="J63" s="112"/>
      <c r="K63" s="23"/>
      <c r="L63" s="23"/>
      <c r="M63" s="23"/>
      <c r="N63" s="23"/>
      <c r="O63" s="23"/>
      <c r="P63" s="23"/>
      <c r="Q63" s="23"/>
    </row>
    <row r="64" spans="1:17" x14ac:dyDescent="0.35">
      <c r="A64" s="90">
        <v>5425</v>
      </c>
      <c r="B64" s="25"/>
      <c r="C64" s="23"/>
      <c r="D64" s="23"/>
      <c r="E64" s="23"/>
      <c r="F64" s="25"/>
      <c r="G64" s="25"/>
      <c r="H64" s="25"/>
      <c r="I64" s="112"/>
      <c r="J64" s="112"/>
      <c r="K64" s="23"/>
      <c r="L64" s="23"/>
      <c r="M64" s="23"/>
      <c r="N64" s="23"/>
      <c r="O64" s="23"/>
      <c r="P64" s="23"/>
      <c r="Q64" s="23"/>
    </row>
    <row r="65" spans="1:17" x14ac:dyDescent="0.35">
      <c r="A65" s="90">
        <v>5411</v>
      </c>
      <c r="B65" s="25"/>
      <c r="C65" s="23"/>
      <c r="D65" s="23"/>
      <c r="E65" s="23"/>
      <c r="F65" s="25"/>
      <c r="G65" s="25"/>
      <c r="H65" s="25"/>
      <c r="I65" s="112"/>
      <c r="J65" s="112"/>
      <c r="K65" s="23"/>
      <c r="L65" s="23"/>
      <c r="M65" s="23"/>
      <c r="N65" s="23"/>
      <c r="O65" s="23"/>
      <c r="P65" s="23"/>
      <c r="Q65" s="23"/>
    </row>
    <row r="66" spans="1:17" x14ac:dyDescent="0.35">
      <c r="A66" s="90">
        <v>5485</v>
      </c>
      <c r="B66" s="25"/>
      <c r="C66" s="23"/>
      <c r="D66" s="23"/>
      <c r="E66" s="23"/>
      <c r="F66" s="44"/>
      <c r="G66" s="25"/>
      <c r="H66" s="25"/>
      <c r="I66" s="112"/>
      <c r="J66" s="112"/>
      <c r="K66" s="23"/>
      <c r="L66" s="23"/>
      <c r="M66" s="23"/>
      <c r="N66" s="23"/>
      <c r="O66" s="23"/>
      <c r="P66" s="23"/>
      <c r="Q66" s="23"/>
    </row>
    <row r="67" spans="1:17" x14ac:dyDescent="0.35">
      <c r="A67" s="90">
        <v>5401</v>
      </c>
      <c r="B67" s="25"/>
      <c r="C67" s="23"/>
      <c r="D67" s="23"/>
      <c r="E67" s="23"/>
      <c r="F67" s="25"/>
      <c r="G67" s="25"/>
      <c r="H67" s="25"/>
      <c r="I67" s="112"/>
      <c r="J67" s="112"/>
      <c r="K67" s="23"/>
      <c r="L67" s="23"/>
      <c r="M67" s="23"/>
      <c r="N67" s="23"/>
      <c r="O67" s="23"/>
      <c r="P67" s="23"/>
      <c r="Q67" s="23"/>
    </row>
    <row r="68" spans="1:17" x14ac:dyDescent="0.35">
      <c r="A68" s="90">
        <v>5477</v>
      </c>
      <c r="B68" s="25"/>
      <c r="C68" s="23"/>
      <c r="D68" s="23"/>
      <c r="E68" s="23"/>
      <c r="F68" s="25"/>
      <c r="G68" s="25"/>
      <c r="H68" s="25"/>
      <c r="I68" s="112"/>
      <c r="J68" s="112"/>
      <c r="K68" s="23"/>
      <c r="L68" s="23"/>
      <c r="M68" s="23"/>
      <c r="N68" s="23"/>
      <c r="O68" s="23"/>
      <c r="P68" s="23"/>
      <c r="Q68" s="23"/>
    </row>
    <row r="69" spans="1:17" x14ac:dyDescent="0.35">
      <c r="A69" s="90">
        <v>5454</v>
      </c>
      <c r="B69" s="25"/>
      <c r="C69" s="23"/>
      <c r="D69" s="23"/>
      <c r="E69" s="23"/>
      <c r="F69" s="25"/>
      <c r="G69" s="25"/>
      <c r="H69" s="25"/>
      <c r="I69" s="112"/>
      <c r="J69" s="112"/>
      <c r="K69" s="23"/>
      <c r="L69" s="23"/>
      <c r="M69" s="23"/>
      <c r="N69" s="23"/>
      <c r="O69" s="23"/>
      <c r="P69" s="23"/>
      <c r="Q69" s="23"/>
    </row>
    <row r="70" spans="1:17" x14ac:dyDescent="0.35">
      <c r="A70" s="90">
        <v>5388</v>
      </c>
      <c r="B70" s="25"/>
      <c r="C70" s="23"/>
      <c r="D70" s="23"/>
      <c r="E70" s="23"/>
      <c r="F70" s="25"/>
      <c r="G70" s="25"/>
      <c r="H70" s="25"/>
      <c r="I70" s="112"/>
      <c r="J70" s="112"/>
      <c r="K70" s="25"/>
      <c r="L70" s="25"/>
      <c r="M70" s="25"/>
      <c r="N70" s="25"/>
      <c r="O70" s="25"/>
      <c r="P70" s="25"/>
      <c r="Q70" s="25"/>
    </row>
    <row r="71" spans="1:17" x14ac:dyDescent="0.35">
      <c r="A71" s="90">
        <v>5399</v>
      </c>
      <c r="B71" s="25"/>
      <c r="C71" s="23"/>
      <c r="D71" s="23"/>
      <c r="E71" s="23"/>
      <c r="F71" s="25"/>
      <c r="G71" s="25"/>
      <c r="H71" s="25"/>
      <c r="I71" s="100"/>
      <c r="J71" s="100"/>
      <c r="K71" s="25"/>
      <c r="L71" s="25"/>
      <c r="M71" s="25"/>
      <c r="N71" s="25"/>
      <c r="O71" s="25"/>
      <c r="P71" s="25"/>
      <c r="Q71" s="25"/>
    </row>
    <row r="72" spans="1:17" x14ac:dyDescent="0.35">
      <c r="A72" s="90">
        <v>5431</v>
      </c>
      <c r="B72" s="25"/>
      <c r="C72" s="23"/>
      <c r="D72" s="23"/>
      <c r="E72" s="23"/>
      <c r="F72" s="25"/>
      <c r="G72" s="25"/>
      <c r="H72" s="25"/>
      <c r="I72" s="100"/>
      <c r="J72" s="100"/>
      <c r="K72" s="25"/>
      <c r="L72" s="25"/>
      <c r="M72" s="25"/>
      <c r="N72" s="25"/>
      <c r="O72" s="25"/>
      <c r="P72" s="25"/>
      <c r="Q72" s="23"/>
    </row>
    <row r="73" spans="1:17" x14ac:dyDescent="0.35">
      <c r="A73" s="90">
        <v>5407</v>
      </c>
      <c r="B73" s="25"/>
      <c r="C73" s="23"/>
      <c r="D73" s="23"/>
      <c r="E73" s="23"/>
      <c r="F73" s="25"/>
      <c r="G73" s="25"/>
      <c r="H73" s="25"/>
      <c r="I73" s="100"/>
      <c r="J73" s="100"/>
      <c r="K73" s="25"/>
      <c r="L73" s="25"/>
      <c r="M73" s="25"/>
      <c r="N73" s="25"/>
      <c r="O73" s="25"/>
      <c r="P73" s="25"/>
      <c r="Q73" s="23"/>
    </row>
    <row r="74" spans="1:17" x14ac:dyDescent="0.35">
      <c r="A74" s="90">
        <v>5447</v>
      </c>
      <c r="B74" s="25"/>
      <c r="C74" s="23"/>
      <c r="D74" s="23"/>
      <c r="E74" s="23"/>
      <c r="F74" s="25"/>
      <c r="G74" s="25"/>
      <c r="H74" s="25"/>
      <c r="I74" s="100"/>
      <c r="J74" s="100"/>
      <c r="K74" s="25"/>
      <c r="L74" s="25"/>
      <c r="M74" s="25"/>
      <c r="N74" s="25"/>
      <c r="O74" s="25"/>
      <c r="P74" s="25"/>
      <c r="Q74" s="23"/>
    </row>
    <row r="75" spans="1:17" x14ac:dyDescent="0.35">
      <c r="A75" s="90">
        <v>5453</v>
      </c>
      <c r="B75" s="25"/>
      <c r="C75" s="23"/>
      <c r="D75" s="23"/>
      <c r="E75" s="23"/>
      <c r="F75" s="25"/>
      <c r="G75" s="25"/>
      <c r="H75" s="25"/>
      <c r="I75" s="100"/>
      <c r="J75" s="100"/>
      <c r="K75" s="25"/>
      <c r="L75" s="25"/>
      <c r="M75" s="25"/>
      <c r="N75" s="25"/>
      <c r="O75" s="25"/>
      <c r="P75" s="25"/>
      <c r="Q75" s="23"/>
    </row>
    <row r="76" spans="1:17" x14ac:dyDescent="0.35">
      <c r="A76" s="90">
        <v>5388</v>
      </c>
      <c r="B76" s="25"/>
      <c r="C76" s="23"/>
      <c r="D76" s="23"/>
      <c r="E76" s="23"/>
      <c r="F76" s="25"/>
      <c r="G76" s="25"/>
      <c r="H76" s="25"/>
      <c r="I76" s="100"/>
      <c r="J76" s="100"/>
      <c r="K76" s="25"/>
      <c r="L76" s="25"/>
      <c r="M76" s="25"/>
      <c r="N76" s="25"/>
      <c r="O76" s="25"/>
      <c r="P76" s="25"/>
      <c r="Q76" s="23"/>
    </row>
    <row r="77" spans="1:17" x14ac:dyDescent="0.35">
      <c r="A77" s="90">
        <v>5431</v>
      </c>
      <c r="B77" s="25"/>
      <c r="C77" s="23"/>
      <c r="D77" s="23"/>
      <c r="E77" s="23"/>
      <c r="F77" s="25"/>
      <c r="G77" s="25"/>
      <c r="H77" s="25"/>
      <c r="I77" s="100"/>
      <c r="J77" s="100"/>
      <c r="K77" s="25"/>
      <c r="L77" s="25"/>
      <c r="M77" s="25"/>
      <c r="N77" s="25"/>
      <c r="O77" s="25"/>
      <c r="P77" s="25"/>
      <c r="Q77" s="23"/>
    </row>
    <row r="78" spans="1:17" x14ac:dyDescent="0.35">
      <c r="A78" s="90">
        <v>5416</v>
      </c>
      <c r="B78" s="25"/>
      <c r="C78" s="23"/>
      <c r="D78" s="23"/>
      <c r="E78" s="23"/>
      <c r="F78" s="25"/>
      <c r="G78" s="25"/>
      <c r="H78" s="25"/>
      <c r="I78" s="100"/>
      <c r="J78" s="100"/>
      <c r="K78" s="25"/>
      <c r="L78" s="25"/>
      <c r="M78" s="25"/>
      <c r="N78" s="25"/>
      <c r="O78" s="25"/>
      <c r="P78" s="25"/>
      <c r="Q78" s="23"/>
    </row>
    <row r="79" spans="1:17" x14ac:dyDescent="0.35">
      <c r="A79" s="90">
        <v>5385</v>
      </c>
      <c r="B79" s="25"/>
      <c r="C79" s="23"/>
      <c r="D79" s="23"/>
      <c r="E79" s="23"/>
      <c r="F79" s="25"/>
      <c r="G79" s="25"/>
      <c r="H79" s="25"/>
      <c r="I79" s="100"/>
      <c r="J79" s="100"/>
      <c r="K79" s="25"/>
      <c r="L79" s="25"/>
      <c r="M79" s="25"/>
      <c r="N79" s="25"/>
      <c r="O79" s="25"/>
      <c r="P79" s="25"/>
      <c r="Q79" s="23"/>
    </row>
    <row r="80" spans="1:17" x14ac:dyDescent="0.35">
      <c r="A80" s="90">
        <v>5329</v>
      </c>
      <c r="B80" s="25"/>
      <c r="C80" s="23"/>
      <c r="D80" s="23"/>
      <c r="E80" s="23"/>
      <c r="F80" s="25"/>
      <c r="G80" s="25"/>
      <c r="H80" s="25"/>
      <c r="I80" s="100"/>
      <c r="J80" s="100"/>
      <c r="K80" s="25"/>
      <c r="L80" s="25"/>
      <c r="M80" s="25"/>
      <c r="N80" s="25"/>
      <c r="O80" s="25"/>
      <c r="P80" s="25"/>
      <c r="Q80" s="23"/>
    </row>
    <row r="81" spans="1:17" x14ac:dyDescent="0.35">
      <c r="A81" s="90">
        <v>5428</v>
      </c>
      <c r="B81" s="25"/>
      <c r="C81" s="23"/>
      <c r="D81" s="23"/>
      <c r="E81" s="23"/>
      <c r="F81" s="25"/>
      <c r="G81" s="25"/>
      <c r="H81" s="25"/>
      <c r="I81" s="100"/>
      <c r="J81" s="100"/>
      <c r="K81" s="25"/>
      <c r="L81" s="25"/>
      <c r="M81" s="25"/>
      <c r="N81" s="25"/>
      <c r="O81" s="25"/>
      <c r="P81" s="25"/>
      <c r="Q81" s="23"/>
    </row>
    <row r="82" spans="1:17" x14ac:dyDescent="0.35">
      <c r="A82" s="90">
        <v>5372</v>
      </c>
      <c r="B82" s="25"/>
      <c r="C82" s="23"/>
      <c r="D82" s="23"/>
      <c r="E82" s="23"/>
      <c r="F82" s="25"/>
      <c r="G82" s="25"/>
      <c r="H82" s="25"/>
      <c r="I82" s="100"/>
      <c r="J82" s="100"/>
      <c r="K82" s="25"/>
      <c r="L82" s="25"/>
      <c r="M82" s="25"/>
      <c r="N82" s="25"/>
      <c r="O82" s="25"/>
      <c r="P82" s="25"/>
      <c r="Q82" s="23"/>
    </row>
    <row r="83" spans="1:17" x14ac:dyDescent="0.35">
      <c r="A83" s="90">
        <v>5440</v>
      </c>
      <c r="B83" s="25"/>
      <c r="C83" s="23"/>
      <c r="D83" s="23"/>
      <c r="E83" s="23"/>
      <c r="F83" s="25"/>
      <c r="G83" s="25"/>
      <c r="H83" s="25"/>
      <c r="I83" s="100"/>
      <c r="J83" s="100"/>
      <c r="K83" s="25"/>
      <c r="L83" s="25"/>
      <c r="M83" s="25"/>
      <c r="N83" s="25"/>
      <c r="O83" s="25"/>
      <c r="P83" s="25"/>
      <c r="Q83" s="23"/>
    </row>
    <row r="84" spans="1:17" x14ac:dyDescent="0.35">
      <c r="A84" s="90">
        <v>5431</v>
      </c>
      <c r="B84" s="25"/>
      <c r="C84" s="23"/>
      <c r="D84" s="23"/>
      <c r="E84" s="23"/>
      <c r="F84" s="25"/>
      <c r="G84" s="25"/>
      <c r="H84" s="25"/>
      <c r="I84" s="100"/>
      <c r="J84" s="100"/>
      <c r="K84" s="25"/>
      <c r="L84" s="25"/>
      <c r="M84" s="25"/>
      <c r="N84" s="25"/>
      <c r="O84" s="25"/>
      <c r="P84" s="25"/>
      <c r="Q84" s="23"/>
    </row>
    <row r="85" spans="1:17" x14ac:dyDescent="0.35">
      <c r="A85" s="90">
        <v>5440</v>
      </c>
      <c r="B85" s="25"/>
      <c r="C85" s="23"/>
      <c r="D85" s="23"/>
      <c r="E85" s="23"/>
      <c r="F85" s="25"/>
      <c r="G85" s="25"/>
      <c r="H85" s="25"/>
      <c r="I85" s="100"/>
      <c r="J85" s="100"/>
      <c r="K85" s="25"/>
      <c r="L85" s="25"/>
      <c r="M85" s="25"/>
      <c r="N85" s="25"/>
      <c r="O85" s="25"/>
      <c r="P85" s="25"/>
      <c r="Q85" s="23"/>
    </row>
    <row r="86" spans="1:17" x14ac:dyDescent="0.35">
      <c r="A86" s="90">
        <v>5473</v>
      </c>
      <c r="B86" s="25"/>
      <c r="C86" s="23"/>
      <c r="D86" s="23"/>
      <c r="E86" s="23"/>
      <c r="F86" s="25"/>
      <c r="G86" s="25"/>
      <c r="H86" s="25"/>
      <c r="I86" s="100"/>
      <c r="J86" s="100"/>
      <c r="K86" s="25"/>
      <c r="L86" s="25"/>
      <c r="M86" s="25"/>
      <c r="N86" s="25"/>
      <c r="O86" s="25"/>
      <c r="P86" s="25"/>
      <c r="Q86" s="23"/>
    </row>
    <row r="87" spans="1:17" x14ac:dyDescent="0.35">
      <c r="A87" s="90">
        <v>5418</v>
      </c>
      <c r="B87" s="25"/>
      <c r="C87" s="23"/>
      <c r="D87" s="23"/>
      <c r="E87" s="23"/>
      <c r="F87" s="25"/>
      <c r="G87" s="25"/>
      <c r="H87" s="25"/>
      <c r="I87" s="100"/>
      <c r="J87" s="100"/>
      <c r="K87" s="25"/>
      <c r="L87" s="25"/>
      <c r="M87" s="25"/>
      <c r="N87" s="25"/>
      <c r="O87" s="25"/>
      <c r="P87" s="25"/>
      <c r="Q87" s="23"/>
    </row>
    <row r="88" spans="1:17" x14ac:dyDescent="0.35">
      <c r="A88" s="90">
        <v>5481</v>
      </c>
      <c r="B88" s="25"/>
      <c r="C88" s="23"/>
      <c r="D88" s="23"/>
      <c r="E88" s="23"/>
      <c r="F88" s="25"/>
      <c r="G88" s="25"/>
      <c r="H88" s="25"/>
      <c r="I88" s="100"/>
      <c r="J88" s="100"/>
      <c r="K88" s="25"/>
      <c r="L88" s="25"/>
      <c r="M88" s="25"/>
      <c r="N88" s="25"/>
      <c r="O88" s="25"/>
      <c r="P88" s="25"/>
      <c r="Q88" s="23"/>
    </row>
    <row r="89" spans="1:17" x14ac:dyDescent="0.35">
      <c r="A89" s="90">
        <v>5413</v>
      </c>
      <c r="B89" s="25"/>
      <c r="C89" s="23"/>
      <c r="D89" s="23"/>
      <c r="E89" s="23"/>
      <c r="F89" s="25"/>
      <c r="G89" s="25"/>
      <c r="H89" s="25"/>
      <c r="I89" s="100"/>
      <c r="J89" s="100"/>
      <c r="K89" s="25"/>
      <c r="L89" s="25"/>
      <c r="M89" s="25"/>
      <c r="N89" s="25"/>
      <c r="O89" s="25"/>
      <c r="P89" s="25"/>
      <c r="Q89" s="23"/>
    </row>
    <row r="90" spans="1:17" x14ac:dyDescent="0.35">
      <c r="A90" s="90">
        <v>5390</v>
      </c>
      <c r="B90" s="25"/>
      <c r="C90" s="23"/>
      <c r="D90" s="23"/>
      <c r="E90" s="23"/>
      <c r="F90" s="25"/>
      <c r="G90" s="25"/>
      <c r="H90" s="25"/>
      <c r="I90" s="100"/>
      <c r="J90" s="100"/>
      <c r="K90" s="25"/>
      <c r="L90" s="25"/>
      <c r="M90" s="25"/>
      <c r="N90" s="25"/>
      <c r="O90" s="25"/>
      <c r="P90" s="25"/>
      <c r="Q90" s="23"/>
    </row>
    <row r="91" spans="1:17" x14ac:dyDescent="0.35">
      <c r="A91" s="90">
        <v>5422</v>
      </c>
      <c r="B91" s="25"/>
      <c r="C91" s="23"/>
      <c r="D91" s="23"/>
      <c r="E91" s="23"/>
      <c r="F91" s="25"/>
      <c r="G91" s="25"/>
      <c r="H91" s="25"/>
      <c r="I91" s="100"/>
      <c r="J91" s="100"/>
      <c r="K91" s="25"/>
      <c r="L91" s="25"/>
      <c r="M91" s="25"/>
      <c r="N91" s="25"/>
      <c r="O91" s="25"/>
      <c r="P91" s="25"/>
      <c r="Q91" s="23"/>
    </row>
    <row r="92" spans="1:17" x14ac:dyDescent="0.35">
      <c r="A92" s="90">
        <v>5423</v>
      </c>
      <c r="B92" s="25"/>
      <c r="C92" s="23"/>
      <c r="D92" s="23"/>
      <c r="E92" s="23"/>
      <c r="F92" s="25"/>
      <c r="G92" s="25"/>
      <c r="H92" s="25"/>
      <c r="I92" s="100"/>
      <c r="J92" s="100"/>
      <c r="K92" s="25"/>
      <c r="L92" s="25"/>
      <c r="M92" s="25"/>
      <c r="N92" s="25"/>
      <c r="O92" s="25"/>
      <c r="P92" s="25"/>
      <c r="Q92" s="23"/>
    </row>
    <row r="93" spans="1:17" x14ac:dyDescent="0.35">
      <c r="A93" s="90">
        <v>5465</v>
      </c>
      <c r="B93" s="25"/>
      <c r="C93" s="23"/>
      <c r="D93" s="23"/>
      <c r="E93" s="23"/>
      <c r="F93" s="25"/>
      <c r="G93" s="25"/>
      <c r="H93" s="25"/>
      <c r="I93" s="100"/>
      <c r="J93" s="100"/>
      <c r="K93" s="25"/>
      <c r="L93" s="25"/>
      <c r="M93" s="25"/>
      <c r="N93" s="25"/>
      <c r="O93" s="25"/>
      <c r="P93" s="25"/>
      <c r="Q93" s="23"/>
    </row>
    <row r="94" spans="1:17" x14ac:dyDescent="0.35">
      <c r="A94" s="90">
        <v>5387</v>
      </c>
      <c r="B94" s="25"/>
      <c r="C94" s="23"/>
      <c r="D94" s="23"/>
      <c r="E94" s="23"/>
      <c r="F94" s="25"/>
      <c r="G94" s="25"/>
      <c r="H94" s="25"/>
      <c r="I94" s="100"/>
      <c r="J94" s="100"/>
      <c r="K94" s="25"/>
      <c r="L94" s="25"/>
      <c r="M94" s="25"/>
      <c r="N94" s="25"/>
      <c r="O94" s="25"/>
      <c r="P94" s="25"/>
      <c r="Q94" s="23"/>
    </row>
    <row r="95" spans="1:17" x14ac:dyDescent="0.35">
      <c r="A95" s="90">
        <v>5406</v>
      </c>
      <c r="B95" s="25"/>
      <c r="C95" s="23"/>
      <c r="D95" s="23"/>
      <c r="E95" s="23"/>
      <c r="F95" s="25"/>
      <c r="G95" s="25"/>
      <c r="H95" s="25"/>
      <c r="I95" s="100"/>
      <c r="J95" s="100"/>
      <c r="K95" s="25"/>
      <c r="L95" s="25"/>
      <c r="M95" s="25"/>
      <c r="N95" s="25"/>
      <c r="O95" s="25"/>
      <c r="P95" s="25"/>
      <c r="Q95" s="23"/>
    </row>
    <row r="96" spans="1:17" x14ac:dyDescent="0.35">
      <c r="A96" s="90">
        <v>5399</v>
      </c>
      <c r="B96" s="25"/>
      <c r="C96" s="23"/>
      <c r="D96" s="23"/>
      <c r="E96" s="23"/>
      <c r="F96" s="25"/>
      <c r="G96" s="25"/>
      <c r="H96" s="25"/>
      <c r="I96" s="100"/>
      <c r="J96" s="100"/>
      <c r="K96" s="25"/>
      <c r="L96" s="25"/>
      <c r="M96" s="25"/>
      <c r="N96" s="25"/>
      <c r="O96" s="25"/>
      <c r="P96" s="25"/>
      <c r="Q96" s="23"/>
    </row>
    <row r="97" spans="1:17" x14ac:dyDescent="0.35">
      <c r="A97" s="90">
        <v>5448</v>
      </c>
      <c r="B97" s="25"/>
      <c r="C97" s="23"/>
      <c r="D97" s="23"/>
      <c r="E97" s="23"/>
      <c r="F97" s="25"/>
      <c r="G97" s="25"/>
      <c r="H97" s="25"/>
      <c r="I97" s="100"/>
      <c r="J97" s="100"/>
      <c r="K97" s="25"/>
      <c r="L97" s="25"/>
      <c r="M97" s="25"/>
      <c r="N97" s="25"/>
      <c r="O97" s="25"/>
      <c r="P97" s="25"/>
      <c r="Q97" s="23"/>
    </row>
    <row r="98" spans="1:17" x14ac:dyDescent="0.35">
      <c r="A98" s="90">
        <v>5441</v>
      </c>
      <c r="B98" s="25"/>
      <c r="C98" s="23"/>
      <c r="D98" s="23"/>
      <c r="E98" s="23"/>
      <c r="F98" s="25"/>
      <c r="G98" s="25"/>
      <c r="H98" s="25"/>
      <c r="I98" s="100"/>
      <c r="J98" s="100"/>
      <c r="K98" s="25"/>
      <c r="L98" s="25"/>
      <c r="M98" s="25"/>
      <c r="N98" s="25"/>
      <c r="O98" s="25"/>
      <c r="P98" s="25"/>
      <c r="Q98" s="23"/>
    </row>
    <row r="99" spans="1:17" x14ac:dyDescent="0.35">
      <c r="A99" s="90">
        <v>5427</v>
      </c>
      <c r="B99" s="25"/>
      <c r="C99" s="23"/>
      <c r="D99" s="23"/>
      <c r="E99" s="23"/>
      <c r="F99" s="25"/>
      <c r="G99" s="25"/>
      <c r="H99" s="25"/>
      <c r="I99" s="100"/>
      <c r="J99" s="100"/>
      <c r="K99" s="25"/>
      <c r="L99" s="25"/>
      <c r="M99" s="25"/>
      <c r="N99" s="25"/>
      <c r="O99" s="25"/>
      <c r="P99" s="25"/>
      <c r="Q99" s="23"/>
    </row>
    <row r="100" spans="1:17" x14ac:dyDescent="0.35">
      <c r="A100" s="90">
        <v>5440</v>
      </c>
      <c r="B100" s="25"/>
      <c r="C100" s="23"/>
      <c r="D100" s="23"/>
      <c r="E100" s="23"/>
      <c r="F100" s="25"/>
      <c r="G100" s="25"/>
      <c r="H100" s="25"/>
      <c r="I100" s="100"/>
      <c r="J100" s="100"/>
      <c r="K100" s="25"/>
      <c r="L100" s="25"/>
      <c r="M100" s="25"/>
      <c r="N100" s="25"/>
      <c r="O100" s="25"/>
      <c r="P100" s="25"/>
      <c r="Q100" s="23"/>
    </row>
    <row r="101" spans="1:17" x14ac:dyDescent="0.35">
      <c r="A101" s="90">
        <v>5342</v>
      </c>
      <c r="B101" s="25"/>
      <c r="C101" s="23"/>
      <c r="D101" s="23"/>
      <c r="E101" s="23"/>
      <c r="F101" s="25"/>
      <c r="G101" s="25"/>
      <c r="H101" s="25"/>
      <c r="I101" s="100"/>
      <c r="J101" s="100"/>
      <c r="K101" s="25"/>
      <c r="L101" s="25"/>
      <c r="M101" s="25"/>
      <c r="N101" s="25"/>
      <c r="O101" s="25"/>
      <c r="P101" s="25"/>
      <c r="Q101" s="23"/>
    </row>
    <row r="102" spans="1:17" x14ac:dyDescent="0.35">
      <c r="A102" s="90">
        <v>5435</v>
      </c>
      <c r="B102" s="25"/>
      <c r="C102" s="23"/>
      <c r="D102" s="23"/>
      <c r="E102" s="23"/>
      <c r="F102" s="25"/>
      <c r="G102" s="25"/>
      <c r="H102" s="25"/>
      <c r="I102" s="100"/>
      <c r="J102" s="100"/>
      <c r="K102" s="25"/>
      <c r="L102" s="25"/>
      <c r="M102" s="25"/>
      <c r="N102" s="25"/>
      <c r="O102" s="25"/>
      <c r="P102" s="25"/>
      <c r="Q102" s="23"/>
    </row>
    <row r="103" spans="1:17" x14ac:dyDescent="0.35">
      <c r="A103" s="90">
        <v>5366</v>
      </c>
      <c r="B103" s="25"/>
      <c r="C103" s="23"/>
      <c r="D103" s="23"/>
      <c r="E103" s="23"/>
      <c r="F103" s="25"/>
      <c r="G103" s="25"/>
      <c r="H103" s="25"/>
      <c r="I103" s="100"/>
      <c r="J103" s="100"/>
      <c r="K103" s="25"/>
      <c r="L103" s="25"/>
      <c r="M103" s="25"/>
      <c r="N103" s="25"/>
      <c r="O103" s="25"/>
      <c r="P103" s="25"/>
      <c r="Q103" s="23"/>
    </row>
    <row r="104" spans="1:17" x14ac:dyDescent="0.35">
      <c r="A104" s="90">
        <v>5412</v>
      </c>
      <c r="B104" s="25"/>
      <c r="C104" s="23"/>
      <c r="D104" s="23"/>
      <c r="E104" s="23"/>
      <c r="F104" s="25"/>
      <c r="G104" s="25"/>
      <c r="H104" s="25"/>
      <c r="I104" s="100"/>
      <c r="J104" s="100"/>
      <c r="K104" s="25"/>
      <c r="L104" s="25"/>
      <c r="M104" s="25"/>
      <c r="N104" s="25"/>
      <c r="O104" s="25"/>
      <c r="P104" s="25"/>
      <c r="Q104" s="23"/>
    </row>
    <row r="105" spans="1:17" x14ac:dyDescent="0.35">
      <c r="A105" s="90">
        <v>5421</v>
      </c>
      <c r="B105" s="25"/>
      <c r="C105" s="23"/>
      <c r="D105" s="23"/>
      <c r="E105" s="23"/>
      <c r="F105" s="25"/>
      <c r="G105" s="25"/>
      <c r="H105" s="25"/>
      <c r="I105" s="100"/>
      <c r="J105" s="100"/>
      <c r="K105" s="25"/>
      <c r="L105" s="25"/>
      <c r="M105" s="25"/>
      <c r="N105" s="25"/>
      <c r="O105" s="25"/>
      <c r="P105" s="25"/>
      <c r="Q105" s="23"/>
    </row>
    <row r="106" spans="1:17" x14ac:dyDescent="0.35">
      <c r="A106" s="90">
        <v>5482</v>
      </c>
      <c r="B106" s="25"/>
      <c r="C106" s="23"/>
      <c r="D106" s="23"/>
      <c r="E106" s="23"/>
      <c r="F106" s="25"/>
      <c r="G106" s="25"/>
      <c r="H106" s="25"/>
      <c r="I106" s="100"/>
      <c r="J106" s="100"/>
      <c r="K106" s="25"/>
      <c r="L106" s="25"/>
      <c r="M106" s="25"/>
      <c r="N106" s="25"/>
      <c r="O106" s="25"/>
      <c r="P106" s="25"/>
      <c r="Q106" s="23"/>
    </row>
    <row r="107" spans="1:17" x14ac:dyDescent="0.35">
      <c r="A107" s="90">
        <v>5452</v>
      </c>
      <c r="B107" s="25"/>
      <c r="C107" s="23"/>
      <c r="D107" s="23"/>
      <c r="E107" s="23"/>
      <c r="F107" s="25"/>
      <c r="G107" s="25"/>
      <c r="H107" s="25"/>
      <c r="I107" s="100"/>
      <c r="J107" s="100"/>
      <c r="K107" s="25"/>
      <c r="L107" s="25"/>
      <c r="M107" s="25"/>
      <c r="N107" s="25"/>
      <c r="O107" s="25"/>
      <c r="P107" s="25"/>
      <c r="Q107" s="23"/>
    </row>
    <row r="108" spans="1:17" x14ac:dyDescent="0.35">
      <c r="A108" s="90">
        <v>5387</v>
      </c>
      <c r="B108" s="25"/>
      <c r="C108" s="23"/>
      <c r="D108" s="23"/>
      <c r="E108" s="23"/>
      <c r="F108" s="25"/>
      <c r="G108" s="25"/>
      <c r="H108" s="25"/>
      <c r="I108" s="100"/>
      <c r="J108" s="100"/>
      <c r="K108" s="25"/>
      <c r="L108" s="25"/>
      <c r="M108" s="25"/>
      <c r="N108" s="25"/>
      <c r="O108" s="25"/>
      <c r="P108" s="25"/>
      <c r="Q108" s="23"/>
    </row>
    <row r="109" spans="1:17" x14ac:dyDescent="0.35">
      <c r="A109" s="90">
        <v>5430</v>
      </c>
      <c r="B109" s="25"/>
      <c r="C109" s="23"/>
      <c r="D109" s="23"/>
      <c r="E109" s="23"/>
      <c r="F109" s="25"/>
      <c r="G109" s="25"/>
      <c r="H109" s="25"/>
      <c r="I109" s="100"/>
      <c r="J109" s="100"/>
      <c r="K109" s="25"/>
      <c r="L109" s="25"/>
      <c r="M109" s="25"/>
      <c r="N109" s="25"/>
      <c r="O109" s="25"/>
      <c r="P109" s="25"/>
      <c r="Q109" s="23"/>
    </row>
    <row r="110" spans="1:17" x14ac:dyDescent="0.35">
      <c r="A110" s="90">
        <v>5384</v>
      </c>
      <c r="B110" s="25"/>
      <c r="C110" s="23"/>
      <c r="D110" s="23"/>
      <c r="E110" s="23"/>
      <c r="F110" s="25"/>
      <c r="G110" s="25"/>
      <c r="H110" s="25"/>
      <c r="I110" s="100"/>
      <c r="J110" s="100"/>
      <c r="K110" s="25"/>
      <c r="L110" s="25"/>
      <c r="M110" s="25"/>
      <c r="N110" s="25"/>
      <c r="O110" s="25"/>
      <c r="P110" s="25"/>
      <c r="Q110" s="23"/>
    </row>
    <row r="111" spans="1:17" x14ac:dyDescent="0.35">
      <c r="A111" s="90">
        <v>5396</v>
      </c>
      <c r="B111" s="25"/>
      <c r="C111" s="23"/>
      <c r="D111" s="23"/>
      <c r="E111" s="23"/>
      <c r="F111" s="25"/>
      <c r="G111" s="25"/>
      <c r="H111" s="25"/>
      <c r="I111" s="100"/>
      <c r="J111" s="100"/>
      <c r="K111" s="25"/>
      <c r="L111" s="25"/>
      <c r="M111" s="25"/>
      <c r="N111" s="25"/>
      <c r="O111" s="25"/>
      <c r="P111" s="25"/>
      <c r="Q111" s="23"/>
    </row>
    <row r="112" spans="1:17" x14ac:dyDescent="0.35">
      <c r="A112" s="90">
        <v>5406</v>
      </c>
      <c r="B112" s="25"/>
      <c r="C112" s="23"/>
      <c r="D112" s="23"/>
      <c r="E112" s="23"/>
      <c r="F112" s="25"/>
      <c r="G112" s="25"/>
      <c r="H112" s="25"/>
      <c r="I112" s="100"/>
      <c r="J112" s="100"/>
      <c r="K112" s="25"/>
      <c r="L112" s="25"/>
      <c r="M112" s="25"/>
      <c r="N112" s="25"/>
      <c r="O112" s="25"/>
      <c r="P112" s="25"/>
      <c r="Q112" s="23"/>
    </row>
    <row r="113" spans="1:17" x14ac:dyDescent="0.35">
      <c r="A113" s="90">
        <v>5420</v>
      </c>
      <c r="B113" s="25"/>
      <c r="C113" s="23"/>
      <c r="D113" s="23"/>
      <c r="E113" s="23"/>
      <c r="F113" s="25"/>
      <c r="G113" s="25"/>
      <c r="H113" s="25"/>
      <c r="I113" s="100"/>
      <c r="J113" s="100"/>
      <c r="K113" s="25"/>
      <c r="L113" s="25"/>
      <c r="M113" s="25"/>
      <c r="N113" s="25"/>
      <c r="O113" s="25"/>
      <c r="P113" s="25"/>
      <c r="Q113" s="23"/>
    </row>
    <row r="114" spans="1:17" x14ac:dyDescent="0.35">
      <c r="A114" s="90">
        <v>5462</v>
      </c>
      <c r="B114" s="25"/>
      <c r="C114" s="23"/>
      <c r="D114" s="23"/>
      <c r="E114" s="23"/>
      <c r="F114" s="25"/>
      <c r="G114" s="25"/>
      <c r="H114" s="25"/>
      <c r="I114" s="100"/>
      <c r="J114" s="100"/>
      <c r="K114" s="25"/>
      <c r="L114" s="25"/>
      <c r="M114" s="25"/>
      <c r="N114" s="25"/>
      <c r="O114" s="25"/>
      <c r="P114" s="25"/>
      <c r="Q114" s="23"/>
    </row>
    <row r="115" spans="1:17" ht="15" thickBot="1" x14ac:dyDescent="0.4">
      <c r="A115" s="91">
        <v>5418</v>
      </c>
      <c r="B115" s="25"/>
      <c r="C115" s="25"/>
      <c r="D115" s="25"/>
      <c r="E115" s="25"/>
      <c r="F115" s="25"/>
      <c r="G115" s="25"/>
      <c r="H115" s="25"/>
      <c r="I115" s="100"/>
      <c r="J115" s="100"/>
      <c r="K115" s="25"/>
      <c r="L115" s="25"/>
      <c r="M115" s="25"/>
      <c r="N115" s="25"/>
      <c r="O115" s="25"/>
      <c r="P115" s="25"/>
      <c r="Q115" s="23"/>
    </row>
    <row r="116" spans="1:17" x14ac:dyDescent="0.35">
      <c r="B116" s="25"/>
      <c r="C116" s="25"/>
      <c r="D116" s="25"/>
      <c r="E116" s="25"/>
      <c r="F116" s="25"/>
      <c r="G116" s="25"/>
      <c r="H116" s="25"/>
      <c r="I116" s="100"/>
      <c r="J116" s="100"/>
      <c r="K116" s="25"/>
      <c r="L116" s="25"/>
      <c r="M116" s="25"/>
      <c r="N116" s="25"/>
      <c r="O116" s="25"/>
      <c r="P116" s="25"/>
      <c r="Q116" s="23"/>
    </row>
    <row r="117" spans="1:17" x14ac:dyDescent="0.35">
      <c r="B117" s="25"/>
      <c r="C117" s="25"/>
      <c r="D117" s="25"/>
      <c r="E117" s="25"/>
      <c r="F117" s="25"/>
      <c r="G117" s="25"/>
      <c r="H117" s="25"/>
      <c r="I117" s="100"/>
      <c r="J117" s="100"/>
      <c r="K117" s="25"/>
      <c r="L117" s="25"/>
      <c r="M117" s="25"/>
      <c r="N117" s="25"/>
      <c r="O117" s="25"/>
      <c r="P117" s="25"/>
      <c r="Q117" s="23"/>
    </row>
    <row r="118" spans="1:17" x14ac:dyDescent="0.35">
      <c r="B118" s="25"/>
      <c r="C118" s="25"/>
      <c r="D118" s="25"/>
      <c r="E118" s="25"/>
      <c r="F118" s="25"/>
      <c r="G118" s="25"/>
      <c r="H118" s="25"/>
      <c r="I118" s="100"/>
      <c r="J118" s="100"/>
      <c r="K118" s="25"/>
      <c r="L118" s="25"/>
      <c r="M118" s="25"/>
      <c r="N118" s="25"/>
      <c r="O118" s="25"/>
      <c r="P118" s="25"/>
      <c r="Q118" s="23"/>
    </row>
    <row r="119" spans="1:17" ht="16" x14ac:dyDescent="0.4">
      <c r="A119" s="42"/>
      <c r="B119" s="42"/>
      <c r="C119" s="42"/>
      <c r="D119" s="42"/>
      <c r="E119" s="42"/>
      <c r="F119" s="42"/>
      <c r="G119" s="42"/>
      <c r="H119" s="42"/>
      <c r="I119" s="25"/>
      <c r="J119" s="25"/>
      <c r="K119" s="25"/>
      <c r="L119" s="25"/>
      <c r="M119" s="25"/>
      <c r="N119" s="25"/>
      <c r="O119" s="25"/>
    </row>
    <row r="120" spans="1:17" ht="16" x14ac:dyDescent="0.4">
      <c r="A120" s="42"/>
      <c r="B120" s="42"/>
      <c r="C120" s="42"/>
      <c r="D120" s="42"/>
      <c r="E120" s="42"/>
      <c r="F120" s="42"/>
      <c r="G120" s="42"/>
      <c r="H120" s="42"/>
      <c r="I120" s="25"/>
      <c r="J120" s="25"/>
      <c r="K120" s="25"/>
      <c r="L120" s="25"/>
      <c r="M120" s="25"/>
      <c r="N120" s="25"/>
      <c r="O120" s="25"/>
    </row>
    <row r="121" spans="1:17" x14ac:dyDescent="0.35">
      <c r="I121" s="25"/>
      <c r="J121" s="25"/>
      <c r="K121" s="25"/>
      <c r="L121" s="25"/>
      <c r="M121" s="25"/>
      <c r="N121" s="25"/>
      <c r="O121" s="25"/>
    </row>
    <row r="122" spans="1:17" x14ac:dyDescent="0.35">
      <c r="I122" s="25"/>
      <c r="J122" s="25"/>
      <c r="K122" s="25"/>
      <c r="L122" s="25"/>
      <c r="M122" s="25"/>
      <c r="N122" s="25"/>
      <c r="O122" s="25"/>
    </row>
    <row r="123" spans="1:17" x14ac:dyDescent="0.35">
      <c r="I123" s="25"/>
      <c r="J123" s="25"/>
      <c r="K123" s="25"/>
      <c r="L123" s="25"/>
      <c r="M123" s="25"/>
      <c r="N123" s="25"/>
      <c r="O123" s="25"/>
    </row>
    <row r="124" spans="1:17" x14ac:dyDescent="0.35">
      <c r="I124" s="25"/>
      <c r="J124" s="25"/>
      <c r="K124" s="25"/>
      <c r="L124" s="25"/>
      <c r="M124" s="25"/>
      <c r="N124" s="25"/>
      <c r="O124" s="25"/>
    </row>
    <row r="125" spans="1:17" x14ac:dyDescent="0.35">
      <c r="I125" s="25"/>
      <c r="J125" s="25"/>
      <c r="K125" s="25"/>
      <c r="L125" s="25"/>
      <c r="M125" s="25"/>
      <c r="N125" s="25"/>
      <c r="O125" s="25"/>
    </row>
    <row r="126" spans="1:17" x14ac:dyDescent="0.35">
      <c r="I126" s="25"/>
      <c r="J126" s="25"/>
      <c r="K126" s="25"/>
      <c r="L126" s="25"/>
      <c r="M126" s="25"/>
      <c r="N126" s="25"/>
      <c r="O126" s="25"/>
    </row>
    <row r="127" spans="1:17" x14ac:dyDescent="0.35">
      <c r="I127" s="25"/>
      <c r="J127" s="25"/>
      <c r="K127" s="25"/>
      <c r="L127" s="25"/>
      <c r="M127" s="25"/>
      <c r="N127" s="25"/>
      <c r="O127" s="25"/>
    </row>
    <row r="128" spans="1:17" x14ac:dyDescent="0.35">
      <c r="I128" s="25"/>
      <c r="J128" s="25"/>
      <c r="K128" s="25"/>
      <c r="L128" s="25"/>
      <c r="M128" s="25"/>
      <c r="N128" s="25"/>
      <c r="O128" s="25"/>
    </row>
  </sheetData>
  <sortState xmlns:xlrd2="http://schemas.microsoft.com/office/spreadsheetml/2017/richdata2" ref="G17:G26">
    <sortCondition ref="G17"/>
  </sortState>
  <mergeCells count="73">
    <mergeCell ref="I13:J13"/>
    <mergeCell ref="G14:J15"/>
    <mergeCell ref="I59:J59"/>
    <mergeCell ref="G37:Q40"/>
    <mergeCell ref="I65:J65"/>
    <mergeCell ref="I68:J68"/>
    <mergeCell ref="I69:J69"/>
    <mergeCell ref="I70:J70"/>
    <mergeCell ref="I66:J66"/>
    <mergeCell ref="I67:J67"/>
    <mergeCell ref="I74:J74"/>
    <mergeCell ref="I75:J75"/>
    <mergeCell ref="I76:J76"/>
    <mergeCell ref="C26:E26"/>
    <mergeCell ref="C14:E14"/>
    <mergeCell ref="L14:V15"/>
    <mergeCell ref="I63:J63"/>
    <mergeCell ref="I64:J64"/>
    <mergeCell ref="I60:J60"/>
    <mergeCell ref="I61:J61"/>
    <mergeCell ref="I62:J62"/>
    <mergeCell ref="C48:E48"/>
    <mergeCell ref="G35:Q36"/>
    <mergeCell ref="I71:J71"/>
    <mergeCell ref="I72:J72"/>
    <mergeCell ref="I73:J73"/>
    <mergeCell ref="I80:J80"/>
    <mergeCell ref="I81:J81"/>
    <mergeCell ref="I82:J82"/>
    <mergeCell ref="I77:J77"/>
    <mergeCell ref="I78:J78"/>
    <mergeCell ref="I79:J79"/>
    <mergeCell ref="I86:J86"/>
    <mergeCell ref="I87:J87"/>
    <mergeCell ref="I88:J88"/>
    <mergeCell ref="I83:J83"/>
    <mergeCell ref="I84:J84"/>
    <mergeCell ref="I85:J85"/>
    <mergeCell ref="I92:J92"/>
    <mergeCell ref="I93:J93"/>
    <mergeCell ref="I94:J94"/>
    <mergeCell ref="I89:J89"/>
    <mergeCell ref="I90:J90"/>
    <mergeCell ref="I91:J91"/>
    <mergeCell ref="I98:J98"/>
    <mergeCell ref="I99:J99"/>
    <mergeCell ref="I100:J100"/>
    <mergeCell ref="I95:J95"/>
    <mergeCell ref="I96:J96"/>
    <mergeCell ref="I97:J97"/>
    <mergeCell ref="I104:J104"/>
    <mergeCell ref="I105:J105"/>
    <mergeCell ref="I106:J106"/>
    <mergeCell ref="I101:J101"/>
    <mergeCell ref="I102:J102"/>
    <mergeCell ref="I103:J103"/>
    <mergeCell ref="I110:J110"/>
    <mergeCell ref="I111:J111"/>
    <mergeCell ref="I112:J112"/>
    <mergeCell ref="I107:J107"/>
    <mergeCell ref="I108:J108"/>
    <mergeCell ref="I109:J109"/>
    <mergeCell ref="I116:J116"/>
    <mergeCell ref="I117:J117"/>
    <mergeCell ref="I118:J118"/>
    <mergeCell ref="I113:J113"/>
    <mergeCell ref="I114:J114"/>
    <mergeCell ref="I115:J115"/>
    <mergeCell ref="C3:C4"/>
    <mergeCell ref="D3:D4"/>
    <mergeCell ref="B5:D5"/>
    <mergeCell ref="A6:E8"/>
    <mergeCell ref="B10:E10"/>
  </mergeCells>
  <hyperlinks>
    <hyperlink ref="C51" r:id="rId1" location="Pressure" xr:uid="{E46A3B12-B4B4-4A11-9770-1F065D9E963C}"/>
  </hyperlinks>
  <pageMargins left="0.7" right="0.7" top="0.75" bottom="0.75" header="0.3" footer="0.3"/>
  <pageSetup scale="17" orientation="landscape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D A A B Q S w M E F A A C A A g A H Y M j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d g y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Y M j W V p h w c G h A A A A 1 Q A A A B M A H A B G b 3 J t d W x h c y 9 T Z W N 0 a W 9 u M S 5 t I K I Y A C i g F A A A A A A A A A A A A A A A A A A A A A A A A A A A A G 2 O M Q v C M B S E 9 0 D + Q + j U g h R a c b E 4 a K W T W 3 U L l G g e N p i + Q F 5 C K + J / t y i C g z f c w c f B H c E l G I e i / W R R c c Y Z 9 c q D F j A t O 4 O 6 K 7 o R r K b g A a + h F x t h I X A m Z r U u + g v M 5 K j O F v L G u 6 F 2 N g 5 I 6 e N g E O i N d g a V v 6 e N m S u 1 w w A Y K E 3 q t T w R e J J b v E U v 9 2 5 E 6 5 Q m + X 8 2 D 1 N I s o X A a O 3 X i 3 J V Z s + M M 4 O / f 6 o X U E s B A i 0 A F A A C A A g A H Y M j W U U E 8 i C j A A A A 9 g A A A B I A A A A A A A A A A A A A A A A A A A A A A E N v b m Z p Z y 9 Q Y W N r Y W d l L n h t b F B L A Q I t A B Q A A g A I A B 2 D I 1 k P y u m r p A A A A O k A A A A T A A A A A A A A A A A A A A A A A O 8 A A A B b Q 2 9 u d G V u d F 9 U e X B l c 1 0 u e G 1 s U E s B A i 0 A F A A C A A g A H Y M j W V p h w c G h A A A A 1 Q A A A B M A A A A A A A A A A A A A A A A A 4 A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c A A A A A A A C a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M 1 9 p b m R f M V 9 3 Z W x k c 3 R y Z W 5 n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T h m Y 2 Z h M C 1 j O T U z L T Q 0 N j g t O T U 0 M i 1 j Y 2 V i O W Q x M m Q 4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g z X 2 l u Z F 8 x X 3 d l b G R z d H J l b m d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N U M j A 6 M j Q 6 N T g u M D U 0 N D Q w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D N f a W 5 k X z F f d 2 V s Z H N 0 c m V u Z 3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X g z X 2 l u Z F 8 x X 3 d l b G R z d H J l b m d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D N f a W 5 k X z F f d 2 V s Z H N 0 c m V u Z 3 R o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1 H i K L Y 2 Q q G v u C P 8 6 t D 8 A A A A A A I A A A A A A B B m A A A A A Q A A I A A A A P P u o X x a + Q n 1 t X d V O a l V B V j u q 9 i 4 S l f m L 2 d O n G e d U Z y / A A A A A A 6 A A A A A A g A A I A A A A E 4 W J Q A o 7 T b n F L e i D O / Y W r L Z M v I W J R S + 6 K x 1 G Q F / + r Y F U A A A A E o B L a s i b 8 f y n z P J l z E V F e K 5 S 2 2 S c a p Q 5 l A p 7 G e q V 3 z 1 D q M j 1 O 4 9 C 2 0 w c J 9 T z 7 F w 4 e p w P Y Q c 6 h A r p H i z O x D b L D x 9 Z 4 c f t F Q N v 5 i 0 u V y 5 L J K W Q A A A A I a 1 E i C 8 T Q i i N h W l b x 2 c d m E q 4 q R 6 2 J + i 1 S x j o f u a p C h b e h 6 j N 9 Q 0 O j 3 2 h H g S U 0 D p C h 4 t R Y V V Q 4 z m 9 9 L O 5 v X i B I g = < / D a t a M a s h u p > 
</file>

<file path=customXml/itemProps1.xml><?xml version="1.0" encoding="utf-8"?>
<ds:datastoreItem xmlns:ds="http://schemas.openxmlformats.org/officeDocument/2006/customXml" ds:itemID="{FE17AD21-D305-4796-9A7A-241915B057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ex3_ind_1_weldstrength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Dustker, Srinivas Mohan</dc:creator>
  <cp:lastModifiedBy>Ankur Raghavan</cp:lastModifiedBy>
  <cp:lastPrinted>2024-09-19T00:35:59Z</cp:lastPrinted>
  <dcterms:created xsi:type="dcterms:W3CDTF">2024-05-03T13:39:24Z</dcterms:created>
  <dcterms:modified xsi:type="dcterms:W3CDTF">2024-09-19T00:42:44Z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2024-09-19T00:27:33Z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4324f66b-45c1-4ec1-bcea-cb0c16e3f22b</vt:lpwstr>
  </property>
  <property fmtid="{D5CDD505-2E9C-101B-9397-08002B2CF9AE}" pid="8" name="MSIP_Label_4044bd30-2ed7-4c9d-9d12-46200872a97b_ContentBits">
    <vt:lpwstr>0</vt:lpwstr>
  </property>
</Properties>
</file>