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1" sheetId="1" r:id="rId4"/>
    <sheet state="visible" name="Year2" sheetId="2" r:id="rId5"/>
    <sheet state="visible" name="Year3" sheetId="3" r:id="rId6"/>
    <sheet state="visible" name="Year4" sheetId="4" r:id="rId7"/>
    <sheet state="visible" name="Year5" sheetId="5" r:id="rId8"/>
    <sheet state="visible" name="Year6" sheetId="6" r:id="rId9"/>
    <sheet state="visible" name="Year7" sheetId="7" r:id="rId10"/>
    <sheet state="visible" name="Year8" sheetId="8" r:id="rId11"/>
    <sheet state="visible" name="Year9" sheetId="9" r:id="rId12"/>
    <sheet state="visible" name="Year10" sheetId="10" r:id="rId13"/>
  </sheets>
  <definedNames/>
  <calcPr/>
  <extLst>
    <ext uri="GoogleSheetsCustomDataVersion1">
      <go:sheetsCustomData xmlns:go="http://customooxmlschemas.google.com/" r:id="rId14" roundtripDataSignature="AMtx7mg/cD9DgQGpxgTN+6cyOYxbgRC6aA=="/>
    </ext>
  </extLst>
</workbook>
</file>

<file path=xl/sharedStrings.xml><?xml version="1.0" encoding="utf-8"?>
<sst xmlns="http://schemas.openxmlformats.org/spreadsheetml/2006/main" count="454" uniqueCount="35">
  <si>
    <t>From Ephemeris (Use 12:00 as hh:mm)</t>
  </si>
  <si>
    <t>Lambert Orbital Characteristics (Plug into GMAT)</t>
  </si>
  <si>
    <t>Additional Details</t>
  </si>
  <si>
    <t>GMAT Delta V Values</t>
  </si>
  <si>
    <t>Final Results</t>
  </si>
  <si>
    <t>Launch Date</t>
  </si>
  <si>
    <t>Arrival Date</t>
  </si>
  <si>
    <t>Moon Range</t>
  </si>
  <si>
    <t>Alpha Arrival</t>
  </si>
  <si>
    <t>Delta Arrival</t>
  </si>
  <si>
    <t>a</t>
  </si>
  <si>
    <t>e</t>
  </si>
  <si>
    <t>i</t>
  </si>
  <si>
    <t>RAAN</t>
  </si>
  <si>
    <t>AOP</t>
  </si>
  <si>
    <t>TA_dep</t>
  </si>
  <si>
    <t>Transfer Angle</t>
  </si>
  <si>
    <t>TOF (Days)</t>
  </si>
  <si>
    <t>Transfer Type</t>
  </si>
  <si>
    <t>Earth Escape Delta V</t>
  </si>
  <si>
    <t>TCM V</t>
  </si>
  <si>
    <t>TCM N</t>
  </si>
  <si>
    <t>TCM B</t>
  </si>
  <si>
    <t>TCM Total</t>
  </si>
  <si>
    <t>Lunar Insert</t>
  </si>
  <si>
    <t>Actual Arrive Date</t>
  </si>
  <si>
    <t>Actual Arrive Time</t>
  </si>
  <si>
    <t>Actual TOF (Days)</t>
  </si>
  <si>
    <t>Total Delta V (km/s)</t>
  </si>
  <si>
    <t>1A</t>
  </si>
  <si>
    <t>Average Actual Value</t>
  </si>
  <si>
    <t>Min Value</t>
  </si>
  <si>
    <t>Max Value</t>
  </si>
  <si>
    <t>From Ephemeris</t>
  </si>
  <si>
    <t>-14.7004239167951-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</si>
</sst>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"/>
    <numFmt numFmtId="165" formatCode="0.000"/>
    <numFmt numFmtId="166" formatCode="m/d/yy"/>
    <numFmt numFmtId="167" formatCode="m/d/yyyy"/>
  </numFmts>
  <fonts count="7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b/>
      <i/>
      <sz val="11.0"/>
      <color theme="1"/>
      <name val="Calibri"/>
    </font>
    <font>
      <sz val="11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11">
    <border/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4" fontId="1" numFmtId="0" xfId="0" applyAlignment="1" applyBorder="1" applyFill="1" applyFont="1">
      <alignment horizontal="center"/>
    </xf>
    <xf borderId="4" fillId="5" fontId="1" numFmtId="0" xfId="0" applyAlignment="1" applyBorder="1" applyFill="1" applyFont="1">
      <alignment horizontal="center"/>
    </xf>
    <xf borderId="4" fillId="6" fontId="1" numFmtId="0" xfId="0" applyAlignment="1" applyBorder="1" applyFill="1" applyFont="1">
      <alignment horizontal="center"/>
    </xf>
    <xf borderId="7" fillId="0" fontId="1" numFmtId="0" xfId="0" applyBorder="1" applyFont="1"/>
    <xf borderId="7" fillId="0" fontId="3" numFmtId="14" xfId="0" applyBorder="1" applyFont="1" applyNumberFormat="1"/>
    <xf borderId="7" fillId="0" fontId="4" numFmtId="11" xfId="0" applyAlignment="1" applyBorder="1" applyFont="1" applyNumberFormat="1">
      <alignment vertical="center"/>
    </xf>
    <xf borderId="7" fillId="0" fontId="4" numFmtId="0" xfId="0" applyAlignment="1" applyBorder="1" applyFont="1">
      <alignment vertical="center"/>
    </xf>
    <xf borderId="7" fillId="0" fontId="3" numFmtId="0" xfId="0" applyBorder="1" applyFont="1"/>
    <xf borderId="7" fillId="0" fontId="3" numFmtId="164" xfId="0" applyBorder="1" applyFont="1" applyNumberFormat="1"/>
    <xf borderId="7" fillId="0" fontId="3" numFmtId="165" xfId="0" applyBorder="1" applyFont="1" applyNumberFormat="1"/>
    <xf borderId="7" fillId="0" fontId="5" numFmtId="0" xfId="0" applyBorder="1" applyFont="1"/>
    <xf borderId="4" fillId="2" fontId="1" numFmtId="0" xfId="0" applyAlignment="1" applyBorder="1" applyFont="1">
      <alignment horizontal="center"/>
    </xf>
    <xf borderId="0" fillId="0" fontId="1" numFmtId="0" xfId="0" applyFont="1"/>
    <xf borderId="7" fillId="0" fontId="3" numFmtId="11" xfId="0" applyBorder="1" applyFont="1" applyNumberFormat="1"/>
    <xf borderId="8" fillId="2" fontId="1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7" fillId="0" fontId="3" numFmtId="0" xfId="0" applyAlignment="1" applyBorder="1" applyFont="1">
      <alignment readingOrder="0"/>
    </xf>
    <xf borderId="7" fillId="0" fontId="3" numFmtId="14" xfId="0" applyAlignment="1" applyBorder="1" applyFont="1" applyNumberFormat="1">
      <alignment readingOrder="0"/>
    </xf>
    <xf borderId="7" fillId="0" fontId="3" numFmtId="166" xfId="0" applyAlignment="1" applyBorder="1" applyFont="1" applyNumberFormat="1">
      <alignment readingOrder="0"/>
    </xf>
    <xf borderId="7" fillId="0" fontId="6" numFmtId="0" xfId="0" applyAlignment="1" applyBorder="1" applyFont="1">
      <alignment readingOrder="0"/>
    </xf>
    <xf borderId="7" fillId="0" fontId="6" numFmtId="14" xfId="0" applyAlignment="1" applyBorder="1" applyFont="1" applyNumberFormat="1">
      <alignment readingOrder="0"/>
    </xf>
    <xf borderId="7" fillId="0" fontId="6" numFmtId="167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25"/>
    <col customWidth="1" min="3" max="3" width="11.63"/>
    <col customWidth="1" min="4" max="4" width="10.88"/>
    <col customWidth="1" min="5" max="5" width="10.38"/>
    <col customWidth="1" min="6" max="6" width="7.63"/>
    <col customWidth="1" min="7" max="7" width="9.63"/>
    <col customWidth="1" min="8" max="10" width="7.63"/>
    <col customWidth="1" min="11" max="11" width="9.63"/>
    <col customWidth="1" min="12" max="13" width="7.63"/>
    <col customWidth="1" min="14" max="14" width="13.38"/>
    <col customWidth="1" min="15" max="15" width="9.88"/>
    <col customWidth="1" min="16" max="16" width="12.13"/>
    <col customWidth="1" min="17" max="17" width="16.75"/>
    <col customWidth="1" min="18" max="18" width="7.63"/>
    <col customWidth="1" min="19" max="20" width="10.5"/>
    <col customWidth="1" min="21" max="21" width="11.13"/>
    <col customWidth="1" min="22" max="22" width="10.0"/>
    <col customWidth="1" min="23" max="23" width="9.88"/>
    <col customWidth="1" min="24" max="24" width="7.63"/>
    <col customWidth="1" min="25" max="25" width="14.88"/>
    <col customWidth="1" min="26" max="26" width="16.75"/>
    <col customWidth="1" min="27" max="27" width="14.75"/>
    <col customWidth="1" min="28" max="28" width="17.25"/>
  </cols>
  <sheetData>
    <row r="1">
      <c r="A1" s="1" t="s">
        <v>0</v>
      </c>
      <c r="B1" s="2"/>
      <c r="C1" s="2"/>
      <c r="D1" s="2"/>
      <c r="E1" s="3"/>
      <c r="G1" s="4" t="s">
        <v>1</v>
      </c>
      <c r="H1" s="5"/>
      <c r="I1" s="5"/>
      <c r="J1" s="5"/>
      <c r="K1" s="5"/>
      <c r="L1" s="6"/>
      <c r="N1" s="7" t="s">
        <v>2</v>
      </c>
      <c r="O1" s="5"/>
      <c r="P1" s="5"/>
      <c r="Q1" s="6"/>
      <c r="S1" s="8" t="s">
        <v>3</v>
      </c>
      <c r="T1" s="5"/>
      <c r="U1" s="5"/>
      <c r="V1" s="5"/>
      <c r="W1" s="6"/>
      <c r="Y1" s="9" t="s">
        <v>4</v>
      </c>
      <c r="Z1" s="5"/>
      <c r="AA1" s="5"/>
      <c r="AB1" s="6"/>
    </row>
    <row r="2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</row>
    <row r="3">
      <c r="A3" s="11">
        <v>44477.0</v>
      </c>
      <c r="B3" s="11">
        <f t="shared" ref="B3:B15" si="1">$A3 + 4</f>
        <v>44481</v>
      </c>
      <c r="C3" s="12">
        <v>371289.72202</v>
      </c>
      <c r="D3" s="13">
        <v>281.97647</v>
      </c>
      <c r="E3" s="13">
        <v>-26.21429</v>
      </c>
      <c r="G3" s="14">
        <v>193068.85055294266</v>
      </c>
      <c r="H3" s="14">
        <v>0.9638773728446982</v>
      </c>
      <c r="I3" s="14">
        <v>28.5</v>
      </c>
      <c r="J3" s="14">
        <v>12.952057311724996</v>
      </c>
      <c r="K3" s="14">
        <v>114.50275978411008</v>
      </c>
      <c r="L3" s="14">
        <v>2.7155503847112152</v>
      </c>
      <c r="N3" s="14">
        <v>175.0</v>
      </c>
      <c r="O3" s="14">
        <v>4.0</v>
      </c>
      <c r="P3" s="14" t="s">
        <v>29</v>
      </c>
      <c r="Q3" s="14">
        <v>3.0407118800404205</v>
      </c>
      <c r="S3" s="14">
        <v>0.0299769</v>
      </c>
      <c r="T3" s="14">
        <v>0.0418303</v>
      </c>
      <c r="U3" s="14">
        <v>0.004161665</v>
      </c>
      <c r="V3" s="15">
        <f t="shared" ref="V3:V15" si="2">SQRT(POWER(S3,2) + POWER(T3,2) + POWER(U3,2))</f>
        <v>0.05163049474</v>
      </c>
      <c r="W3" s="14">
        <v>0.799999</v>
      </c>
      <c r="Y3" s="11">
        <v>44483.0</v>
      </c>
      <c r="Z3" s="14">
        <v>8.0</v>
      </c>
      <c r="AA3" s="16">
        <f t="shared" ref="AA3:AA15" si="3">($Y3+$Z3/24) - ($A3+12/24)</f>
        <v>5.833333333</v>
      </c>
      <c r="AB3" s="15">
        <f t="shared" ref="AB3:AB15" si="4">$Q3+$V3+$W3</f>
        <v>3.892341375</v>
      </c>
    </row>
    <row r="4">
      <c r="A4" s="11">
        <v>44505.0</v>
      </c>
      <c r="B4" s="11">
        <f t="shared" si="1"/>
        <v>44509</v>
      </c>
      <c r="C4" s="12">
        <v>368776.1793</v>
      </c>
      <c r="D4" s="13">
        <v>293.19967</v>
      </c>
      <c r="E4" s="13">
        <v>-25.78849</v>
      </c>
      <c r="G4" s="14">
        <v>191297.422592201</v>
      </c>
      <c r="H4" s="14">
        <v>0.9635449512066828</v>
      </c>
      <c r="I4" s="14">
        <v>28.5</v>
      </c>
      <c r="J4" s="14">
        <v>3.940848967271383</v>
      </c>
      <c r="K4" s="14">
        <v>116.39884421136412</v>
      </c>
      <c r="L4" s="14">
        <v>2.852622936553943</v>
      </c>
      <c r="N4" s="14">
        <v>175.0</v>
      </c>
      <c r="O4" s="14">
        <v>4.0</v>
      </c>
      <c r="P4" s="14" t="s">
        <v>29</v>
      </c>
      <c r="Q4" s="14">
        <v>3.0405452735808165</v>
      </c>
      <c r="S4" s="14">
        <v>0.0298086</v>
      </c>
      <c r="T4" s="14">
        <v>0.00843</v>
      </c>
      <c r="U4" s="14">
        <v>0.004424</v>
      </c>
      <c r="V4" s="15">
        <f t="shared" si="2"/>
        <v>0.03129200073</v>
      </c>
      <c r="W4" s="14">
        <v>0.799999</v>
      </c>
      <c r="Y4" s="11">
        <v>44509.0</v>
      </c>
      <c r="Z4" s="14">
        <v>21.75</v>
      </c>
      <c r="AA4" s="16">
        <f t="shared" si="3"/>
        <v>4.40625</v>
      </c>
      <c r="AB4" s="15">
        <f t="shared" si="4"/>
        <v>3.871836274</v>
      </c>
    </row>
    <row r="5">
      <c r="A5" s="11">
        <v>44534.0</v>
      </c>
      <c r="B5" s="11">
        <f t="shared" si="1"/>
        <v>44538</v>
      </c>
      <c r="C5" s="12">
        <v>371108.60374</v>
      </c>
      <c r="D5" s="13">
        <v>318.19518</v>
      </c>
      <c r="E5" s="13">
        <v>-21.39953</v>
      </c>
      <c r="G5" s="14">
        <v>192939.79570460346</v>
      </c>
      <c r="H5" s="14">
        <v>0.9638533555576883</v>
      </c>
      <c r="I5" s="14">
        <v>28.5</v>
      </c>
      <c r="J5" s="14">
        <v>4.3955492912095595</v>
      </c>
      <c r="K5" s="14">
        <v>132.3969228350851</v>
      </c>
      <c r="L5" s="14">
        <v>2.725405110369235</v>
      </c>
      <c r="N5" s="14">
        <v>175.0</v>
      </c>
      <c r="O5" s="14">
        <v>4.0</v>
      </c>
      <c r="P5" s="14" t="s">
        <v>29</v>
      </c>
      <c r="Q5" s="14">
        <v>3.0406984003984565</v>
      </c>
      <c r="S5" s="14">
        <v>0.00609265</v>
      </c>
      <c r="T5" s="14">
        <v>0.0208655</v>
      </c>
      <c r="U5" s="14">
        <v>-0.001695</v>
      </c>
      <c r="V5" s="15">
        <f t="shared" si="2"/>
        <v>0.02180280944</v>
      </c>
      <c r="W5" s="14">
        <v>0.799999</v>
      </c>
      <c r="Y5" s="11">
        <v>44538.0</v>
      </c>
      <c r="Z5" s="14">
        <v>7.6666</v>
      </c>
      <c r="AA5" s="16">
        <f t="shared" si="3"/>
        <v>3.819441667</v>
      </c>
      <c r="AB5" s="15">
        <f t="shared" si="4"/>
        <v>3.86250021</v>
      </c>
    </row>
    <row r="6">
      <c r="A6" s="11">
        <v>44562.0</v>
      </c>
      <c r="B6" s="11">
        <f t="shared" si="1"/>
        <v>44566</v>
      </c>
      <c r="C6" s="12">
        <v>369134.86072</v>
      </c>
      <c r="D6" s="13">
        <v>326.53992</v>
      </c>
      <c r="E6" s="13">
        <v>-18.84926</v>
      </c>
      <c r="G6" s="14">
        <v>191547.64551418112</v>
      </c>
      <c r="H6" s="14">
        <v>0.963592270474234</v>
      </c>
      <c r="I6" s="14">
        <v>28.5</v>
      </c>
      <c r="J6" s="14">
        <v>5.498428144749295</v>
      </c>
      <c r="K6" s="14">
        <v>139.55031124989796</v>
      </c>
      <c r="L6" s="14">
        <v>2.833021771409322</v>
      </c>
      <c r="N6" s="14">
        <v>175.0</v>
      </c>
      <c r="O6" s="14">
        <v>4.0</v>
      </c>
      <c r="P6" s="14" t="s">
        <v>29</v>
      </c>
      <c r="Q6" s="14">
        <v>3.040566341848641</v>
      </c>
      <c r="S6" s="14">
        <v>0.0065727</v>
      </c>
      <c r="T6" s="14">
        <v>0.02080685</v>
      </c>
      <c r="U6" s="14">
        <v>-0.001448</v>
      </c>
      <c r="V6" s="15">
        <f t="shared" si="2"/>
        <v>0.02186828974</v>
      </c>
      <c r="W6" s="14">
        <v>0.799999</v>
      </c>
      <c r="Y6" s="11">
        <v>44566.0</v>
      </c>
      <c r="Z6" s="14">
        <v>8.0</v>
      </c>
      <c r="AA6" s="16">
        <f t="shared" si="3"/>
        <v>3.833333333</v>
      </c>
      <c r="AB6" s="15">
        <f t="shared" si="4"/>
        <v>3.862433632</v>
      </c>
    </row>
    <row r="7">
      <c r="A7" s="11">
        <v>44591.0</v>
      </c>
      <c r="B7" s="11">
        <f t="shared" si="1"/>
        <v>44595</v>
      </c>
      <c r="C7" s="12">
        <v>375094.98076</v>
      </c>
      <c r="D7" s="13">
        <v>347.51683</v>
      </c>
      <c r="E7" s="13">
        <v>-10.58631</v>
      </c>
      <c r="G7" s="14">
        <v>195832.40488550824</v>
      </c>
      <c r="H7" s="14">
        <v>0.9643842643487716</v>
      </c>
      <c r="I7" s="14">
        <v>28.5</v>
      </c>
      <c r="J7" s="14">
        <v>7.65117736271525</v>
      </c>
      <c r="K7" s="14">
        <v>159.845615540233</v>
      </c>
      <c r="L7" s="14">
        <v>2.5092957143353707</v>
      </c>
      <c r="N7" s="14">
        <v>175.0</v>
      </c>
      <c r="O7" s="14">
        <v>4.0</v>
      </c>
      <c r="P7" s="14" t="s">
        <v>29</v>
      </c>
      <c r="Q7" s="14">
        <v>3.041047493066779</v>
      </c>
      <c r="S7" s="14">
        <v>0.0105102</v>
      </c>
      <c r="T7" s="14">
        <v>0.021355369</v>
      </c>
      <c r="U7" s="14">
        <v>-0.0013765</v>
      </c>
      <c r="V7" s="15">
        <f t="shared" si="2"/>
        <v>0.02384136828</v>
      </c>
      <c r="W7" s="14">
        <v>0.799999</v>
      </c>
      <c r="Y7" s="11">
        <v>44595.0</v>
      </c>
      <c r="Z7" s="14">
        <v>7.8</v>
      </c>
      <c r="AA7" s="16">
        <f t="shared" si="3"/>
        <v>3.825</v>
      </c>
      <c r="AB7" s="15">
        <f t="shared" si="4"/>
        <v>3.864887861</v>
      </c>
    </row>
    <row r="8">
      <c r="A8" s="11">
        <v>44618.0</v>
      </c>
      <c r="B8" s="11">
        <f t="shared" si="1"/>
        <v>44622</v>
      </c>
      <c r="C8" s="12">
        <v>374172.26671</v>
      </c>
      <c r="D8" s="13">
        <v>342.06177</v>
      </c>
      <c r="E8" s="13">
        <v>-12.88208</v>
      </c>
      <c r="G8" s="14">
        <v>195153.01769851655</v>
      </c>
      <c r="H8" s="14">
        <v>0.9642609496263216</v>
      </c>
      <c r="I8" s="14">
        <v>28.5</v>
      </c>
      <c r="J8" s="14">
        <v>6.973129301997346</v>
      </c>
      <c r="K8" s="14">
        <v>154.5858702526914</v>
      </c>
      <c r="L8" s="14">
        <v>2.5591712661219264</v>
      </c>
      <c r="N8" s="14">
        <v>175.0</v>
      </c>
      <c r="O8" s="14">
        <v>4.0</v>
      </c>
      <c r="P8" s="14" t="s">
        <v>29</v>
      </c>
      <c r="Q8" s="14">
        <v>3.0409569681696973</v>
      </c>
      <c r="S8" s="14">
        <v>0.008370667</v>
      </c>
      <c r="T8" s="14">
        <v>0.02117</v>
      </c>
      <c r="U8" s="14">
        <v>-0.0013546</v>
      </c>
      <c r="V8" s="15">
        <f t="shared" si="2"/>
        <v>0.02280508512</v>
      </c>
      <c r="W8" s="14">
        <v>0.799999</v>
      </c>
      <c r="Y8" s="11">
        <v>44622.0</v>
      </c>
      <c r="Z8" s="14">
        <v>8.1</v>
      </c>
      <c r="AA8" s="16">
        <f t="shared" si="3"/>
        <v>3.8375</v>
      </c>
      <c r="AB8" s="15">
        <f t="shared" si="4"/>
        <v>3.863761053</v>
      </c>
    </row>
    <row r="9">
      <c r="A9" s="11">
        <v>44643.0</v>
      </c>
      <c r="B9" s="11">
        <f t="shared" si="1"/>
        <v>44647</v>
      </c>
      <c r="C9" s="12">
        <v>372738.99611</v>
      </c>
      <c r="D9" s="13">
        <v>309.88198</v>
      </c>
      <c r="E9" s="13">
        <v>-23.47764</v>
      </c>
      <c r="G9" s="14">
        <v>194109.55761332772</v>
      </c>
      <c r="H9" s="14">
        <v>0.9640699120796379</v>
      </c>
      <c r="I9" s="14">
        <v>28.5</v>
      </c>
      <c r="J9" s="14">
        <v>3.0092430861907973</v>
      </c>
      <c r="K9" s="14">
        <v>125.75528880485527</v>
      </c>
      <c r="L9" s="14">
        <v>2.6368185441113066</v>
      </c>
      <c r="N9" s="14">
        <v>175.0</v>
      </c>
      <c r="O9" s="14">
        <v>4.0</v>
      </c>
      <c r="P9" s="14" t="s">
        <v>29</v>
      </c>
      <c r="Q9" s="14">
        <v>3.040827936116441</v>
      </c>
      <c r="S9" s="14">
        <v>0.004519299</v>
      </c>
      <c r="T9" s="14">
        <v>0.02060507</v>
      </c>
      <c r="U9" s="14">
        <v>-0.001736</v>
      </c>
      <c r="V9" s="15">
        <f t="shared" si="2"/>
        <v>0.02116616803</v>
      </c>
      <c r="W9" s="14">
        <v>0.799999</v>
      </c>
      <c r="Y9" s="11">
        <v>44647.0</v>
      </c>
      <c r="Z9" s="14">
        <v>8.1</v>
      </c>
      <c r="AA9" s="16">
        <f t="shared" si="3"/>
        <v>3.8375</v>
      </c>
      <c r="AB9" s="15">
        <f t="shared" si="4"/>
        <v>3.861993104</v>
      </c>
    </row>
    <row r="10">
      <c r="A10" s="11">
        <v>44670.0</v>
      </c>
      <c r="B10" s="11">
        <f t="shared" si="1"/>
        <v>44674</v>
      </c>
      <c r="C10" s="12">
        <v>372043.59342</v>
      </c>
      <c r="D10" s="13">
        <v>306.58651</v>
      </c>
      <c r="E10" s="13">
        <v>-24.30281</v>
      </c>
      <c r="G10" s="14">
        <v>193608.4067830624</v>
      </c>
      <c r="H10" s="14">
        <v>0.9639774470247345</v>
      </c>
      <c r="I10" s="14">
        <v>28.5</v>
      </c>
      <c r="J10" s="14">
        <v>2.860296421964458</v>
      </c>
      <c r="K10" s="14">
        <v>122.72469463753566</v>
      </c>
      <c r="L10" s="14">
        <v>2.674568890176862</v>
      </c>
      <c r="N10" s="14">
        <v>175.0</v>
      </c>
      <c r="O10" s="14">
        <v>4.0</v>
      </c>
      <c r="P10" s="14" t="s">
        <v>29</v>
      </c>
      <c r="Q10" s="14">
        <v>3.040770433781587</v>
      </c>
      <c r="S10" s="14">
        <v>0.004772</v>
      </c>
      <c r="T10" s="14">
        <v>0.020774326</v>
      </c>
      <c r="U10" s="14">
        <v>-0.00170389</v>
      </c>
      <c r="V10" s="15">
        <f t="shared" si="2"/>
        <v>0.02138335441</v>
      </c>
      <c r="W10" s="14">
        <v>0.799999</v>
      </c>
      <c r="Y10" s="11">
        <v>44674.0</v>
      </c>
      <c r="Z10" s="14">
        <v>7.88</v>
      </c>
      <c r="AA10" s="16">
        <f t="shared" si="3"/>
        <v>3.828333333</v>
      </c>
      <c r="AB10" s="15">
        <f t="shared" si="4"/>
        <v>3.862152788</v>
      </c>
    </row>
    <row r="11">
      <c r="A11" s="11">
        <v>44698.0</v>
      </c>
      <c r="B11" s="11">
        <f t="shared" si="1"/>
        <v>44702</v>
      </c>
      <c r="C11" s="12">
        <v>370457.09866</v>
      </c>
      <c r="D11" s="13">
        <v>317.56884</v>
      </c>
      <c r="E11" s="13">
        <v>-21.76913</v>
      </c>
      <c r="G11" s="14">
        <v>192477.394957659</v>
      </c>
      <c r="H11" s="14">
        <v>0.9637670445005233</v>
      </c>
      <c r="I11" s="14">
        <v>28.5</v>
      </c>
      <c r="J11" s="14">
        <v>4.918743729180677</v>
      </c>
      <c r="K11" s="14">
        <v>131.23043036105574</v>
      </c>
      <c r="L11" s="14">
        <v>2.7608823397182816</v>
      </c>
      <c r="N11" s="14">
        <v>175.0</v>
      </c>
      <c r="O11" s="14">
        <v>4.0</v>
      </c>
      <c r="P11" s="14" t="s">
        <v>29</v>
      </c>
      <c r="Q11" s="14">
        <v>3.0406518006522716</v>
      </c>
      <c r="S11" s="14">
        <v>0.0065400833</v>
      </c>
      <c r="T11" s="14">
        <v>0.021119219</v>
      </c>
      <c r="U11" s="14">
        <v>-0.001299266</v>
      </c>
      <c r="V11" s="15">
        <f t="shared" si="2"/>
        <v>0.02214683257</v>
      </c>
      <c r="W11" s="14">
        <v>0.799999</v>
      </c>
      <c r="Y11" s="11">
        <v>44702.0</v>
      </c>
      <c r="Z11" s="14">
        <v>7.75</v>
      </c>
      <c r="AA11" s="16">
        <f t="shared" si="3"/>
        <v>3.822916667</v>
      </c>
      <c r="AB11" s="15">
        <f t="shared" si="4"/>
        <v>3.862797633</v>
      </c>
    </row>
    <row r="12">
      <c r="A12" s="11">
        <v>44726.0</v>
      </c>
      <c r="B12" s="11">
        <f t="shared" si="1"/>
        <v>44730</v>
      </c>
      <c r="C12" s="12">
        <v>367881.32638</v>
      </c>
      <c r="D12" s="13">
        <v>327.25696</v>
      </c>
      <c r="E12" s="13">
        <v>-18.70666</v>
      </c>
      <c r="G12" s="14">
        <v>190676.81416070243</v>
      </c>
      <c r="H12" s="14">
        <v>0.963427067393756</v>
      </c>
      <c r="I12" s="14">
        <v>28.5</v>
      </c>
      <c r="J12" s="14">
        <v>5.839665816311696</v>
      </c>
      <c r="K12" s="14">
        <v>139.8650602548043</v>
      </c>
      <c r="L12" s="14">
        <v>2.901584583999636</v>
      </c>
      <c r="N12" s="14">
        <v>175.0</v>
      </c>
      <c r="O12" s="14">
        <v>4.0</v>
      </c>
      <c r="P12" s="14" t="s">
        <v>29</v>
      </c>
      <c r="Q12" s="14">
        <v>3.0404966613153688</v>
      </c>
      <c r="S12" s="14">
        <v>0.0079972</v>
      </c>
      <c r="T12" s="14">
        <v>0.0211991813</v>
      </c>
      <c r="U12" s="14">
        <v>-0.00104187</v>
      </c>
      <c r="V12" s="15">
        <f t="shared" si="2"/>
        <v>0.02268140182</v>
      </c>
      <c r="W12" s="14">
        <v>0.799999</v>
      </c>
      <c r="Y12" s="11">
        <v>44730.0</v>
      </c>
      <c r="Z12" s="14">
        <v>7.75</v>
      </c>
      <c r="AA12" s="16">
        <f t="shared" si="3"/>
        <v>3.822916667</v>
      </c>
      <c r="AB12" s="15">
        <f t="shared" si="4"/>
        <v>3.863177063</v>
      </c>
    </row>
    <row r="13">
      <c r="A13" s="11">
        <v>44755.0</v>
      </c>
      <c r="B13" s="11">
        <f t="shared" si="1"/>
        <v>44759</v>
      </c>
      <c r="C13" s="12">
        <v>371611.09259</v>
      </c>
      <c r="D13" s="13">
        <v>349.13802</v>
      </c>
      <c r="E13" s="13">
        <v>-9.60516</v>
      </c>
      <c r="G13" s="14">
        <v>193298.38772384464</v>
      </c>
      <c r="H13" s="14">
        <v>0.9639200128008674</v>
      </c>
      <c r="I13" s="14">
        <v>28.5</v>
      </c>
      <c r="J13" s="14">
        <v>7.298695771406106</v>
      </c>
      <c r="K13" s="14">
        <v>161.8335849482466</v>
      </c>
      <c r="L13" s="14">
        <v>2.6980729496759257</v>
      </c>
      <c r="N13" s="14">
        <v>175.0</v>
      </c>
      <c r="O13" s="14">
        <v>4.0</v>
      </c>
      <c r="P13" s="14" t="s">
        <v>29</v>
      </c>
      <c r="Q13" s="14">
        <v>3.0407363589467287</v>
      </c>
      <c r="S13" s="14">
        <v>0.01272618</v>
      </c>
      <c r="T13" s="14">
        <v>0.02176</v>
      </c>
      <c r="U13" s="14">
        <v>-9.333E-4</v>
      </c>
      <c r="V13" s="15">
        <f t="shared" si="2"/>
        <v>0.0252254694</v>
      </c>
      <c r="W13" s="14">
        <v>0.799999</v>
      </c>
      <c r="Y13" s="11">
        <v>44759.0</v>
      </c>
      <c r="Z13" s="14">
        <v>7.75</v>
      </c>
      <c r="AA13" s="16">
        <f t="shared" si="3"/>
        <v>3.822916667</v>
      </c>
      <c r="AB13" s="15">
        <f t="shared" si="4"/>
        <v>3.865960828</v>
      </c>
    </row>
    <row r="14">
      <c r="A14" s="11">
        <v>44783.0</v>
      </c>
      <c r="B14" s="11">
        <f t="shared" si="1"/>
        <v>44787</v>
      </c>
      <c r="C14" s="12">
        <v>371323.84471</v>
      </c>
      <c r="D14" s="13">
        <v>356.61613</v>
      </c>
      <c r="E14" s="13">
        <v>-5.80542</v>
      </c>
      <c r="G14" s="14">
        <v>193093.1893057451</v>
      </c>
      <c r="H14" s="14">
        <v>0.9638818988139879</v>
      </c>
      <c r="I14" s="14">
        <v>28.5</v>
      </c>
      <c r="J14" s="14">
        <v>7.408837499607758</v>
      </c>
      <c r="K14" s="14">
        <v>170.04761324679575</v>
      </c>
      <c r="L14" s="14">
        <v>2.713694139936314</v>
      </c>
      <c r="N14" s="14">
        <v>175.0</v>
      </c>
      <c r="O14" s="14">
        <v>4.0</v>
      </c>
      <c r="P14" s="14" t="s">
        <v>29</v>
      </c>
      <c r="Q14" s="14">
        <v>3.0407144451348733</v>
      </c>
      <c r="S14" s="14">
        <v>0.01308635</v>
      </c>
      <c r="T14" s="14">
        <v>0.021619</v>
      </c>
      <c r="U14" s="14">
        <v>-8.89E-4</v>
      </c>
      <c r="V14" s="15">
        <f t="shared" si="2"/>
        <v>0.02528683528</v>
      </c>
      <c r="W14" s="14">
        <v>0.799999</v>
      </c>
      <c r="Y14" s="11">
        <v>44787.0</v>
      </c>
      <c r="Z14" s="14">
        <v>7.8</v>
      </c>
      <c r="AA14" s="16">
        <f t="shared" si="3"/>
        <v>3.825</v>
      </c>
      <c r="AB14" s="15">
        <f t="shared" si="4"/>
        <v>3.86600028</v>
      </c>
    </row>
    <row r="15">
      <c r="A15" s="11">
        <v>44811.0</v>
      </c>
      <c r="B15" s="11">
        <f t="shared" si="1"/>
        <v>44815</v>
      </c>
      <c r="C15" s="12">
        <v>373500.35235</v>
      </c>
      <c r="D15" s="13">
        <v>3.8504</v>
      </c>
      <c r="E15" s="13">
        <v>-2.02952</v>
      </c>
      <c r="G15" s="14">
        <v>194662.06413664843</v>
      </c>
      <c r="H15" s="14">
        <v>0.9641713143491741</v>
      </c>
      <c r="I15" s="14">
        <v>28.5</v>
      </c>
      <c r="J15" s="14">
        <v>7.592534881591658</v>
      </c>
      <c r="K15" s="14">
        <v>178.14808667874217</v>
      </c>
      <c r="L15" s="14">
        <v>2.5955456250655518</v>
      </c>
      <c r="N15" s="14">
        <v>175.0</v>
      </c>
      <c r="O15" s="14">
        <v>4.0</v>
      </c>
      <c r="P15" s="14" t="s">
        <v>29</v>
      </c>
      <c r="Q15" s="14">
        <v>3.0408947190766287</v>
      </c>
      <c r="S15" s="14">
        <v>0.0131</v>
      </c>
      <c r="T15" s="14">
        <v>0.0215083</v>
      </c>
      <c r="U15" s="14">
        <v>-0.00103</v>
      </c>
      <c r="V15" s="15">
        <f t="shared" si="2"/>
        <v>0.02520471918</v>
      </c>
      <c r="W15" s="14">
        <v>0.799999</v>
      </c>
      <c r="Y15" s="11">
        <v>44815.0</v>
      </c>
      <c r="Z15" s="14">
        <v>7.933</v>
      </c>
      <c r="AA15" s="16">
        <f t="shared" si="3"/>
        <v>3.830541667</v>
      </c>
      <c r="AB15" s="15">
        <f t="shared" si="4"/>
        <v>3.866098438</v>
      </c>
    </row>
    <row r="17">
      <c r="Z17" s="17" t="s">
        <v>30</v>
      </c>
      <c r="AA17" s="16">
        <f t="shared" ref="AA17:AB17" si="5">AVERAGE(AA$3:AA$15)</f>
        <v>4.026537179</v>
      </c>
      <c r="AB17" s="16">
        <f t="shared" si="5"/>
        <v>3.866610811</v>
      </c>
    </row>
    <row r="18">
      <c r="Z18" s="17" t="s">
        <v>31</v>
      </c>
      <c r="AA18" s="16">
        <f t="shared" ref="AA18:AB18" si="6">MIN(AA3:AA15)</f>
        <v>3.819441667</v>
      </c>
      <c r="AB18" s="16">
        <f t="shared" si="6"/>
        <v>3.861993104</v>
      </c>
    </row>
    <row r="19">
      <c r="Z19" s="17" t="s">
        <v>32</v>
      </c>
      <c r="AA19" s="16">
        <f t="shared" ref="AA19:AB19" si="7">MAX(AA3:AA15)</f>
        <v>5.833333333</v>
      </c>
      <c r="AB19" s="16">
        <f t="shared" si="7"/>
        <v>3.892341375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E1"/>
    <mergeCell ref="G1:L1"/>
    <mergeCell ref="N1:Q1"/>
    <mergeCell ref="S1:W1"/>
    <mergeCell ref="Y1:A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25"/>
    <col customWidth="1" min="3" max="3" width="10.75"/>
    <col customWidth="1" min="4" max="6" width="10.88"/>
    <col customWidth="1" min="7" max="13" width="7.63"/>
    <col customWidth="1" min="14" max="14" width="13.38"/>
    <col customWidth="1" min="15" max="15" width="9.88"/>
    <col customWidth="1" min="16" max="16" width="12.13"/>
    <col customWidth="1" min="17" max="17" width="16.75"/>
    <col customWidth="1" min="18" max="18" width="7.63"/>
    <col customWidth="1" min="19" max="19" width="10.5"/>
    <col customWidth="1" min="20" max="20" width="11.13"/>
    <col customWidth="1" min="21" max="21" width="10.25"/>
    <col customWidth="1" min="22" max="22" width="10.38"/>
    <col customWidth="1" min="23" max="23" width="12.0"/>
    <col customWidth="1" min="24" max="24" width="7.63"/>
    <col customWidth="1" min="25" max="25" width="14.88"/>
    <col customWidth="1" min="26" max="26" width="14.38"/>
    <col customWidth="1" min="27" max="27" width="13.88"/>
    <col customWidth="1" min="28" max="28" width="18.13"/>
  </cols>
  <sheetData>
    <row r="1">
      <c r="A1" s="18" t="s">
        <v>33</v>
      </c>
      <c r="B1" s="5"/>
      <c r="C1" s="5"/>
      <c r="D1" s="5"/>
      <c r="E1" s="6"/>
      <c r="F1" s="19"/>
      <c r="G1" s="4" t="s">
        <v>1</v>
      </c>
      <c r="H1" s="5"/>
      <c r="I1" s="5"/>
      <c r="J1" s="5"/>
      <c r="K1" s="5"/>
      <c r="L1" s="6"/>
      <c r="N1" s="7" t="s">
        <v>2</v>
      </c>
      <c r="O1" s="5"/>
      <c r="P1" s="5"/>
      <c r="Q1" s="6"/>
      <c r="S1" s="8" t="s">
        <v>3</v>
      </c>
      <c r="T1" s="5"/>
      <c r="U1" s="5"/>
      <c r="V1" s="5"/>
      <c r="W1" s="6"/>
      <c r="Y1" s="9" t="s">
        <v>4</v>
      </c>
      <c r="Z1" s="5"/>
      <c r="AA1" s="5"/>
      <c r="AB1" s="6"/>
    </row>
    <row r="2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9"/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</row>
    <row r="3">
      <c r="A3" s="11">
        <v>44838.0</v>
      </c>
      <c r="B3" s="11">
        <f t="shared" ref="B3:B16" si="1">$A3 + 4</f>
        <v>44842</v>
      </c>
      <c r="C3" s="12">
        <v>374732.99624</v>
      </c>
      <c r="D3" s="13">
        <v>359.10412</v>
      </c>
      <c r="E3" s="13">
        <v>-4.46893</v>
      </c>
      <c r="F3" s="19"/>
      <c r="G3" s="14">
        <v>195565.15994347396</v>
      </c>
      <c r="H3" s="14">
        <v>0.9643358568550479</v>
      </c>
      <c r="I3" s="14">
        <v>28.5</v>
      </c>
      <c r="J3" s="14">
        <v>7.380347430263613</v>
      </c>
      <c r="K3" s="14">
        <v>173.07284398156003</v>
      </c>
      <c r="L3" s="14">
        <v>2.528851646400311</v>
      </c>
      <c r="N3" s="14">
        <v>175.0</v>
      </c>
      <c r="O3" s="14">
        <v>4.0</v>
      </c>
      <c r="P3" s="14" t="s">
        <v>29</v>
      </c>
      <c r="Q3" s="14">
        <v>3.0410112857999816</v>
      </c>
      <c r="S3" s="14">
        <v>0.01228598</v>
      </c>
      <c r="T3" s="14">
        <v>0.0217483</v>
      </c>
      <c r="U3" s="14">
        <v>-0.00109948</v>
      </c>
      <c r="V3" s="15">
        <f t="shared" ref="V3:V16" si="2">SQRT(POWER(S3,2) + POWER(T3,2) + POWER(U3,2))</f>
        <v>0.02500285411</v>
      </c>
      <c r="W3" s="14">
        <v>0.8</v>
      </c>
      <c r="Y3" s="11">
        <v>44842.0</v>
      </c>
      <c r="Z3" s="14">
        <v>8.1666</v>
      </c>
      <c r="AA3" s="16">
        <f t="shared" ref="AA3:AA16" si="3">($Y3+$Z3/24) - ($A3+12/24)</f>
        <v>3.840275</v>
      </c>
      <c r="AB3" s="15">
        <f t="shared" ref="AB3:AB16" si="4">$Q3+$V3+$W3</f>
        <v>3.86601414</v>
      </c>
    </row>
    <row r="4">
      <c r="A4" s="11">
        <v>44863.0</v>
      </c>
      <c r="B4" s="11">
        <f t="shared" si="1"/>
        <v>44867</v>
      </c>
      <c r="C4" s="12">
        <v>373006.36956</v>
      </c>
      <c r="D4" s="13">
        <v>329.82098</v>
      </c>
      <c r="E4" s="13">
        <v>-17.78399</v>
      </c>
      <c r="F4" s="19"/>
      <c r="G4" s="14">
        <v>194303.1295798591</v>
      </c>
      <c r="H4" s="14">
        <v>0.964105502622364</v>
      </c>
      <c r="I4" s="14">
        <v>28.5</v>
      </c>
      <c r="J4" s="14">
        <v>6.031959955356181</v>
      </c>
      <c r="K4" s="14">
        <v>142.57841845838408</v>
      </c>
      <c r="L4" s="14">
        <v>2.6223174358945003</v>
      </c>
      <c r="N4" s="14">
        <v>175.0</v>
      </c>
      <c r="O4" s="14">
        <v>4.0</v>
      </c>
      <c r="P4" s="14" t="s">
        <v>29</v>
      </c>
      <c r="Q4" s="14">
        <v>3.040850933961071</v>
      </c>
      <c r="S4" s="14">
        <v>0.0091287</v>
      </c>
      <c r="T4" s="14">
        <v>0.0217344</v>
      </c>
      <c r="U4" s="14">
        <v>-0.001028</v>
      </c>
      <c r="V4" s="15">
        <f t="shared" si="2"/>
        <v>0.02359606092</v>
      </c>
      <c r="W4" s="14">
        <v>0.8</v>
      </c>
      <c r="Y4" s="11">
        <v>44867.0</v>
      </c>
      <c r="Z4" s="14">
        <v>8.08</v>
      </c>
      <c r="AA4" s="16">
        <f t="shared" si="3"/>
        <v>3.836666667</v>
      </c>
      <c r="AB4" s="15">
        <f t="shared" si="4"/>
        <v>3.864446995</v>
      </c>
    </row>
    <row r="5">
      <c r="A5" s="11">
        <v>44891.0</v>
      </c>
      <c r="B5" s="11">
        <f t="shared" si="1"/>
        <v>44895</v>
      </c>
      <c r="C5" s="12">
        <v>373593.73751</v>
      </c>
      <c r="D5" s="13">
        <v>340.1035</v>
      </c>
      <c r="E5" s="13">
        <v>-13.56712</v>
      </c>
      <c r="F5" s="19"/>
      <c r="G5" s="14">
        <v>194730.10980729532</v>
      </c>
      <c r="H5" s="14">
        <v>0.9641837640364973</v>
      </c>
      <c r="I5" s="14">
        <v>28.5</v>
      </c>
      <c r="J5" s="14">
        <v>6.491824122650341</v>
      </c>
      <c r="K5" s="14">
        <v>152.96191328057483</v>
      </c>
      <c r="L5" s="14">
        <v>2.5904873843039673</v>
      </c>
      <c r="N5" s="14">
        <v>175.0</v>
      </c>
      <c r="O5" s="14">
        <v>4.0</v>
      </c>
      <c r="P5" s="14" t="s">
        <v>29</v>
      </c>
      <c r="Q5" s="14">
        <v>3.0409031851621777</v>
      </c>
      <c r="S5" s="14">
        <v>0.01219</v>
      </c>
      <c r="T5" s="14">
        <v>0.02206</v>
      </c>
      <c r="U5" s="14">
        <v>-9.58E-4</v>
      </c>
      <c r="V5" s="15">
        <f t="shared" si="2"/>
        <v>0.02522216216</v>
      </c>
      <c r="W5" s="14">
        <v>0.8</v>
      </c>
      <c r="Y5" s="11">
        <v>44895.0</v>
      </c>
      <c r="Z5" s="14">
        <v>7.92</v>
      </c>
      <c r="AA5" s="16">
        <f t="shared" si="3"/>
        <v>3.83</v>
      </c>
      <c r="AB5" s="15">
        <f t="shared" si="4"/>
        <v>3.866125347</v>
      </c>
    </row>
    <row r="6">
      <c r="A6" s="11">
        <v>44919.0</v>
      </c>
      <c r="B6" s="11">
        <f t="shared" si="1"/>
        <v>44923</v>
      </c>
      <c r="C6" s="12">
        <v>371463.11749</v>
      </c>
      <c r="D6" s="13">
        <v>349.35052</v>
      </c>
      <c r="E6" s="13">
        <v>-9.11818</v>
      </c>
      <c r="F6" s="19"/>
      <c r="G6" s="14">
        <v>193192.61037649453</v>
      </c>
      <c r="H6" s="14">
        <v>0.9639003753476506</v>
      </c>
      <c r="I6" s="14">
        <v>28.5</v>
      </c>
      <c r="J6" s="14">
        <v>6.544238526291205</v>
      </c>
      <c r="K6" s="14">
        <v>162.8967105404406</v>
      </c>
      <c r="L6" s="14">
        <v>2.7061190893459135</v>
      </c>
      <c r="N6" s="14">
        <v>175.0</v>
      </c>
      <c r="O6" s="14">
        <v>4.0</v>
      </c>
      <c r="P6" s="14" t="s">
        <v>29</v>
      </c>
      <c r="Q6" s="14">
        <v>3.0407249985383684</v>
      </c>
      <c r="S6" s="14">
        <v>0.014154</v>
      </c>
      <c r="T6" s="14">
        <v>0.02203</v>
      </c>
      <c r="U6" s="14">
        <v>-7.508E-4</v>
      </c>
      <c r="V6" s="15">
        <f t="shared" si="2"/>
        <v>0.02619580723</v>
      </c>
      <c r="W6" s="14">
        <v>0.8</v>
      </c>
      <c r="Y6" s="11">
        <v>44923.0</v>
      </c>
      <c r="Z6" s="14">
        <v>7.8</v>
      </c>
      <c r="AA6" s="16">
        <f t="shared" si="3"/>
        <v>3.825</v>
      </c>
      <c r="AB6" s="15">
        <f t="shared" si="4"/>
        <v>3.866920806</v>
      </c>
    </row>
    <row r="7">
      <c r="A7" s="11">
        <v>44947.0</v>
      </c>
      <c r="B7" s="11">
        <f t="shared" si="1"/>
        <v>44951</v>
      </c>
      <c r="C7" s="12">
        <v>368402.55586</v>
      </c>
      <c r="D7" s="13">
        <v>357.3756</v>
      </c>
      <c r="E7" s="13">
        <v>-4.86906</v>
      </c>
      <c r="F7" s="19"/>
      <c r="G7" s="14">
        <v>191037.6701031828</v>
      </c>
      <c r="H7" s="14">
        <v>0.9634957022137332</v>
      </c>
      <c r="I7" s="14">
        <v>28.5</v>
      </c>
      <c r="J7" s="14">
        <v>6.402237401657216</v>
      </c>
      <c r="K7" s="14">
        <v>171.88041537986766</v>
      </c>
      <c r="L7" s="14">
        <v>2.8730552382756827</v>
      </c>
      <c r="N7" s="14">
        <v>175.0</v>
      </c>
      <c r="O7" s="14">
        <v>4.0</v>
      </c>
      <c r="P7" s="14" t="s">
        <v>29</v>
      </c>
      <c r="Q7" s="14">
        <v>3.0405242902161587</v>
      </c>
      <c r="S7" s="14">
        <v>0.014662889</v>
      </c>
      <c r="T7" s="14">
        <v>0.0217969</v>
      </c>
      <c r="U7" s="14">
        <v>-5.186E-4</v>
      </c>
      <c r="V7" s="15">
        <f t="shared" si="2"/>
        <v>0.02627497116</v>
      </c>
      <c r="W7" s="14">
        <v>0.8</v>
      </c>
      <c r="Y7" s="11">
        <v>44951.0</v>
      </c>
      <c r="Z7" s="14">
        <v>7.8</v>
      </c>
      <c r="AA7" s="16">
        <f t="shared" si="3"/>
        <v>3.825</v>
      </c>
      <c r="AB7" s="15">
        <f t="shared" si="4"/>
        <v>3.866799261</v>
      </c>
    </row>
    <row r="8">
      <c r="A8" s="11">
        <v>44976.0</v>
      </c>
      <c r="B8" s="11">
        <f t="shared" si="1"/>
        <v>44980</v>
      </c>
      <c r="C8" s="12">
        <v>372604.08425</v>
      </c>
      <c r="D8" s="13">
        <v>17.15066</v>
      </c>
      <c r="E8" s="13">
        <v>5.62032</v>
      </c>
      <c r="F8" s="19"/>
      <c r="G8" s="14">
        <v>194012.07190875124</v>
      </c>
      <c r="H8" s="14">
        <v>0.9640519619306134</v>
      </c>
      <c r="I8" s="14">
        <v>28.5</v>
      </c>
      <c r="J8" s="14">
        <v>6.708274871206211</v>
      </c>
      <c r="K8" s="14">
        <v>194.1998751481303</v>
      </c>
      <c r="L8" s="14">
        <v>2.644138369664297</v>
      </c>
      <c r="N8" s="14">
        <v>175.0</v>
      </c>
      <c r="O8" s="14">
        <v>4.0</v>
      </c>
      <c r="P8" s="14" t="s">
        <v>29</v>
      </c>
      <c r="Q8" s="14">
        <v>3.0408165190633656</v>
      </c>
      <c r="S8" s="14">
        <v>0.010893</v>
      </c>
      <c r="T8" s="14">
        <v>-0.0241698</v>
      </c>
      <c r="U8" s="14">
        <v>3.0828E-4</v>
      </c>
      <c r="V8" s="15">
        <f t="shared" si="2"/>
        <v>0.02651285948</v>
      </c>
      <c r="W8" s="14">
        <v>0.8</v>
      </c>
      <c r="Y8" s="11">
        <v>44980.0</v>
      </c>
      <c r="Z8" s="14">
        <v>7.76</v>
      </c>
      <c r="AA8" s="16">
        <f t="shared" si="3"/>
        <v>3.823333333</v>
      </c>
      <c r="AB8" s="15">
        <f t="shared" si="4"/>
        <v>3.867329379</v>
      </c>
    </row>
    <row r="9">
      <c r="A9" s="11">
        <v>45004.0</v>
      </c>
      <c r="B9" s="11">
        <f t="shared" si="1"/>
        <v>45008</v>
      </c>
      <c r="C9" s="12">
        <v>373441.2044</v>
      </c>
      <c r="D9" s="13">
        <v>24.20473</v>
      </c>
      <c r="E9" s="13">
        <v>9.28619</v>
      </c>
      <c r="F9" s="19"/>
      <c r="G9" s="14">
        <v>194618.99705693868</v>
      </c>
      <c r="H9" s="14">
        <v>0.964163430374432</v>
      </c>
      <c r="I9" s="14">
        <v>28.5</v>
      </c>
      <c r="J9" s="14">
        <v>6.678298033727051</v>
      </c>
      <c r="K9" s="14">
        <v>202.16733039049186</v>
      </c>
      <c r="L9" s="14">
        <v>2.5987498628085715</v>
      </c>
      <c r="N9" s="14">
        <v>175.0</v>
      </c>
      <c r="O9" s="14">
        <v>4.0</v>
      </c>
      <c r="P9" s="14" t="s">
        <v>29</v>
      </c>
      <c r="Q9" s="14">
        <v>3.0408893878763767</v>
      </c>
      <c r="S9" s="14">
        <v>0.00761</v>
      </c>
      <c r="T9" s="14">
        <v>-0.0235886</v>
      </c>
      <c r="U9" s="14">
        <v>1.603E-4</v>
      </c>
      <c r="V9" s="15">
        <f t="shared" si="2"/>
        <v>0.02478628343</v>
      </c>
      <c r="W9" s="14">
        <v>0.8</v>
      </c>
      <c r="Y9" s="11">
        <v>45008.0</v>
      </c>
      <c r="Z9" s="14">
        <v>7.88</v>
      </c>
      <c r="AA9" s="16">
        <f t="shared" si="3"/>
        <v>3.828333333</v>
      </c>
      <c r="AB9" s="15">
        <f t="shared" si="4"/>
        <v>3.865675671</v>
      </c>
    </row>
    <row r="10">
      <c r="A10" s="11">
        <v>45032.0</v>
      </c>
      <c r="B10" s="11">
        <f t="shared" si="1"/>
        <v>45036</v>
      </c>
      <c r="C10" s="12">
        <v>377200.98217</v>
      </c>
      <c r="D10" s="13">
        <v>31.71589</v>
      </c>
      <c r="E10" s="13">
        <v>12.86504</v>
      </c>
      <c r="F10" s="19"/>
      <c r="G10" s="14">
        <v>197405.87587120416</v>
      </c>
      <c r="H10" s="14">
        <v>0.9646666792207851</v>
      </c>
      <c r="I10" s="14">
        <v>28.5</v>
      </c>
      <c r="J10" s="14">
        <v>6.840935997046811</v>
      </c>
      <c r="K10" s="14">
        <v>210.4198027845292</v>
      </c>
      <c r="L10" s="14">
        <v>2.3957867079689628</v>
      </c>
      <c r="N10" s="14">
        <v>175.0</v>
      </c>
      <c r="O10" s="14">
        <v>4.0</v>
      </c>
      <c r="P10" s="14" t="s">
        <v>29</v>
      </c>
      <c r="Q10" s="14">
        <v>3.041275829702623</v>
      </c>
      <c r="S10" s="14">
        <v>0.004584</v>
      </c>
      <c r="T10" s="14">
        <v>-0.022837</v>
      </c>
      <c r="U10" s="20">
        <v>9.24E-5</v>
      </c>
      <c r="V10" s="15">
        <f t="shared" si="2"/>
        <v>0.02329270621</v>
      </c>
      <c r="W10" s="14">
        <v>0.8</v>
      </c>
      <c r="Y10" s="11">
        <v>45036.0</v>
      </c>
      <c r="Z10" s="14">
        <v>8.0</v>
      </c>
      <c r="AA10" s="16">
        <f t="shared" si="3"/>
        <v>3.833333333</v>
      </c>
      <c r="AB10" s="15">
        <f t="shared" si="4"/>
        <v>3.864568536</v>
      </c>
    </row>
    <row r="11">
      <c r="A11" s="11">
        <v>45057.0</v>
      </c>
      <c r="B11" s="11">
        <f t="shared" si="1"/>
        <v>45061</v>
      </c>
      <c r="C11" s="12">
        <v>374039.82082</v>
      </c>
      <c r="D11" s="13">
        <v>2.96424</v>
      </c>
      <c r="E11" s="14">
        <v>-1.72224</v>
      </c>
      <c r="F11" s="19"/>
      <c r="G11" s="14">
        <v>195055.9919872745</v>
      </c>
      <c r="H11" s="14">
        <v>0.9642432701831196</v>
      </c>
      <c r="I11" s="14">
        <v>28.5</v>
      </c>
      <c r="J11" s="14">
        <v>6.138791150577206</v>
      </c>
      <c r="K11" s="14">
        <v>178.82245075984414</v>
      </c>
      <c r="L11" s="14">
        <v>2.566337582838066</v>
      </c>
      <c r="N11" s="14">
        <v>175.0</v>
      </c>
      <c r="O11" s="14">
        <v>4.0</v>
      </c>
      <c r="P11" s="14" t="s">
        <v>29</v>
      </c>
      <c r="Q11" s="14">
        <v>3.0409444526164005</v>
      </c>
      <c r="S11" s="14">
        <v>0.01337322</v>
      </c>
      <c r="T11" s="14">
        <v>-0.0238361</v>
      </c>
      <c r="U11" s="14">
        <v>-2.85E-4</v>
      </c>
      <c r="V11" s="15">
        <f t="shared" si="2"/>
        <v>0.02733283559</v>
      </c>
      <c r="W11" s="14">
        <v>0.8</v>
      </c>
      <c r="Y11" s="11">
        <v>45061.0</v>
      </c>
      <c r="Z11" s="14">
        <v>8.275</v>
      </c>
      <c r="AA11" s="16">
        <f t="shared" si="3"/>
        <v>3.844791667</v>
      </c>
      <c r="AB11" s="15">
        <f t="shared" si="4"/>
        <v>3.868277288</v>
      </c>
    </row>
    <row r="12">
      <c r="A12" s="11">
        <v>45083.0</v>
      </c>
      <c r="B12" s="11">
        <f t="shared" si="1"/>
        <v>45087</v>
      </c>
      <c r="C12" s="12">
        <v>370904.3742</v>
      </c>
      <c r="D12" s="13">
        <v>347.62756</v>
      </c>
      <c r="E12" s="13">
        <v>-9.44759</v>
      </c>
      <c r="F12" s="19"/>
      <c r="G12" s="14">
        <v>192794.53845194247</v>
      </c>
      <c r="H12" s="14">
        <v>0.9638262855024723</v>
      </c>
      <c r="I12" s="14">
        <v>28.5</v>
      </c>
      <c r="J12" s="14">
        <v>5.474492340956591</v>
      </c>
      <c r="K12" s="14">
        <v>162.14236396757468</v>
      </c>
      <c r="L12" s="14">
        <v>2.736521468296876</v>
      </c>
      <c r="N12" s="14">
        <v>175.0</v>
      </c>
      <c r="O12" s="14">
        <v>4.0</v>
      </c>
      <c r="P12" s="14" t="s">
        <v>29</v>
      </c>
      <c r="Q12" s="14">
        <v>3.040683474453461</v>
      </c>
      <c r="S12" s="14">
        <v>0.014319</v>
      </c>
      <c r="T12" s="14">
        <v>0.02219567</v>
      </c>
      <c r="U12" s="14">
        <v>-7.4265E-4</v>
      </c>
      <c r="V12" s="15">
        <f t="shared" si="2"/>
        <v>0.02642409992</v>
      </c>
      <c r="W12" s="14">
        <v>0.8</v>
      </c>
      <c r="Y12" s="11">
        <v>45087.0</v>
      </c>
      <c r="Z12" s="14">
        <v>8.0</v>
      </c>
      <c r="AA12" s="16">
        <f t="shared" si="3"/>
        <v>3.833333333</v>
      </c>
      <c r="AB12" s="15">
        <f t="shared" si="4"/>
        <v>3.867107574</v>
      </c>
    </row>
    <row r="13">
      <c r="A13" s="11">
        <v>45111.0</v>
      </c>
      <c r="B13" s="11">
        <f t="shared" si="1"/>
        <v>45115</v>
      </c>
      <c r="C13" s="12">
        <v>369078.14776</v>
      </c>
      <c r="D13" s="13">
        <v>356.89598</v>
      </c>
      <c r="E13" s="13">
        <v>-4.51404</v>
      </c>
      <c r="F13" s="19"/>
      <c r="G13" s="14">
        <v>191508.02534141854</v>
      </c>
      <c r="H13" s="14">
        <v>0.9635847859844024</v>
      </c>
      <c r="I13" s="14">
        <v>28.5</v>
      </c>
      <c r="J13" s="14">
        <v>5.256691218149461</v>
      </c>
      <c r="K13" s="14">
        <v>172.67003155541795</v>
      </c>
      <c r="L13" s="14">
        <v>2.836120100401475</v>
      </c>
      <c r="N13" s="14">
        <v>175.0</v>
      </c>
      <c r="O13" s="14">
        <v>4.0</v>
      </c>
      <c r="P13" s="14" t="s">
        <v>29</v>
      </c>
      <c r="Q13" s="14">
        <v>3.0405629504542024</v>
      </c>
      <c r="S13" s="14">
        <v>0.01574</v>
      </c>
      <c r="T13" s="14">
        <v>0.022048</v>
      </c>
      <c r="U13" s="14">
        <v>-5.0E-4</v>
      </c>
      <c r="V13" s="15">
        <f t="shared" si="2"/>
        <v>0.02709449952</v>
      </c>
      <c r="W13" s="14">
        <v>0.8</v>
      </c>
      <c r="Y13" s="11">
        <v>45115.0</v>
      </c>
      <c r="Z13" s="14">
        <v>7.85</v>
      </c>
      <c r="AA13" s="16">
        <f t="shared" si="3"/>
        <v>3.827083333</v>
      </c>
      <c r="AB13" s="15">
        <f t="shared" si="4"/>
        <v>3.86765745</v>
      </c>
    </row>
    <row r="14">
      <c r="A14" s="11">
        <v>45140.0</v>
      </c>
      <c r="B14" s="11">
        <f t="shared" si="1"/>
        <v>45144</v>
      </c>
      <c r="C14" s="12">
        <v>371812.15119</v>
      </c>
      <c r="D14" s="13">
        <v>17.90606</v>
      </c>
      <c r="E14" s="13">
        <v>6.78273</v>
      </c>
      <c r="F14" s="19"/>
      <c r="G14" s="14">
        <v>193442.34921021116</v>
      </c>
      <c r="H14" s="14">
        <v>0.9639467054670573</v>
      </c>
      <c r="I14" s="14">
        <v>28.5</v>
      </c>
      <c r="J14" s="14">
        <v>5.252533256796693</v>
      </c>
      <c r="K14" s="14">
        <v>196.64345572681083</v>
      </c>
      <c r="L14" s="14">
        <v>2.687144075608865</v>
      </c>
      <c r="N14" s="14">
        <v>175.0</v>
      </c>
      <c r="O14" s="14">
        <v>4.0</v>
      </c>
      <c r="P14" s="14" t="s">
        <v>29</v>
      </c>
      <c r="Q14" s="14">
        <v>3.040752038175161</v>
      </c>
      <c r="S14" s="14">
        <v>0.011856</v>
      </c>
      <c r="T14" s="14">
        <v>-0.0239538</v>
      </c>
      <c r="U14" s="14">
        <v>1.458E-4</v>
      </c>
      <c r="V14" s="15">
        <f t="shared" si="2"/>
        <v>0.02672771086</v>
      </c>
      <c r="W14" s="14">
        <v>0.8</v>
      </c>
      <c r="Y14" s="11">
        <v>45144.0</v>
      </c>
      <c r="Z14" s="14">
        <v>7.75</v>
      </c>
      <c r="AA14" s="16">
        <f t="shared" si="3"/>
        <v>3.822916667</v>
      </c>
      <c r="AB14" s="15">
        <f t="shared" si="4"/>
        <v>3.867479749</v>
      </c>
    </row>
    <row r="15">
      <c r="A15" s="11">
        <v>45168.0</v>
      </c>
      <c r="B15" s="11">
        <f t="shared" si="1"/>
        <v>45172</v>
      </c>
      <c r="C15" s="12">
        <v>369961.38447</v>
      </c>
      <c r="D15" s="13">
        <v>25.83522</v>
      </c>
      <c r="E15" s="13">
        <v>10.94066</v>
      </c>
      <c r="F15" s="19"/>
      <c r="G15" s="14">
        <v>192127.46817877362</v>
      </c>
      <c r="H15" s="14">
        <v>0.9637014586733196</v>
      </c>
      <c r="I15" s="14">
        <v>28.5</v>
      </c>
      <c r="J15" s="14">
        <v>4.97895259975353</v>
      </c>
      <c r="K15" s="14">
        <v>205.6499962328694</v>
      </c>
      <c r="L15" s="14">
        <v>2.7879060999954155</v>
      </c>
      <c r="N15" s="14">
        <v>175.0</v>
      </c>
      <c r="O15" s="14">
        <v>4.0</v>
      </c>
      <c r="P15" s="14" t="s">
        <v>29</v>
      </c>
      <c r="Q15" s="14">
        <v>3.0406183278480627</v>
      </c>
      <c r="S15" s="14">
        <v>0.00898468</v>
      </c>
      <c r="T15" s="14">
        <v>-0.023512879</v>
      </c>
      <c r="U15" s="14">
        <v>1.394E-4</v>
      </c>
      <c r="V15" s="15">
        <f t="shared" si="2"/>
        <v>0.02517140016</v>
      </c>
      <c r="W15" s="14">
        <v>0.8</v>
      </c>
      <c r="Y15" s="11">
        <v>45172.0</v>
      </c>
      <c r="Z15" s="14">
        <v>7.75</v>
      </c>
      <c r="AA15" s="16">
        <f t="shared" si="3"/>
        <v>3.822916667</v>
      </c>
      <c r="AB15" s="15">
        <f t="shared" si="4"/>
        <v>3.865789728</v>
      </c>
    </row>
    <row r="16">
      <c r="A16" s="11">
        <v>45197.0</v>
      </c>
      <c r="B16" s="11">
        <f t="shared" si="1"/>
        <v>45201</v>
      </c>
      <c r="C16" s="12">
        <v>375319.53144</v>
      </c>
      <c r="D16" s="13">
        <v>46.91034</v>
      </c>
      <c r="E16" s="13">
        <v>19.9222</v>
      </c>
      <c r="F16" s="19"/>
      <c r="G16" s="14">
        <v>195998.65425824779</v>
      </c>
      <c r="H16" s="14">
        <v>0.9644143129412691</v>
      </c>
      <c r="I16" s="14">
        <v>28.5</v>
      </c>
      <c r="J16" s="14">
        <v>5.034472567593567</v>
      </c>
      <c r="K16" s="14">
        <v>228.07313813088763</v>
      </c>
      <c r="L16" s="14">
        <v>2.497171305672718</v>
      </c>
      <c r="N16" s="14">
        <v>175.0</v>
      </c>
      <c r="O16" s="14">
        <v>4.0</v>
      </c>
      <c r="P16" s="14" t="s">
        <v>29</v>
      </c>
      <c r="Q16" s="14">
        <v>3.0410704030880074</v>
      </c>
      <c r="S16" s="14">
        <v>0.002738965</v>
      </c>
      <c r="T16" s="14">
        <v>-0.0222028</v>
      </c>
      <c r="U16" s="20">
        <v>6.08E-5</v>
      </c>
      <c r="V16" s="15">
        <f t="shared" si="2"/>
        <v>0.02237118579</v>
      </c>
      <c r="W16" s="14">
        <v>0.8</v>
      </c>
      <c r="Y16" s="11">
        <v>45201.0</v>
      </c>
      <c r="Z16" s="14">
        <v>7.6</v>
      </c>
      <c r="AA16" s="16">
        <f t="shared" si="3"/>
        <v>3.816666667</v>
      </c>
      <c r="AB16" s="15">
        <f t="shared" si="4"/>
        <v>3.863441589</v>
      </c>
    </row>
    <row r="17">
      <c r="F17" s="19"/>
    </row>
    <row r="18">
      <c r="F18" s="19"/>
      <c r="Z18" s="17" t="s">
        <v>30</v>
      </c>
      <c r="AA18" s="16">
        <f t="shared" ref="AA18:AB18" si="5">AVERAGE(AA$3:AA$16)</f>
        <v>3.829260714</v>
      </c>
      <c r="AB18" s="16">
        <f t="shared" si="5"/>
        <v>3.866259537</v>
      </c>
    </row>
    <row r="19">
      <c r="F19" s="19"/>
      <c r="Z19" s="17" t="s">
        <v>31</v>
      </c>
      <c r="AA19" s="16">
        <f t="shared" ref="AA19:AB19" si="6">MIN(AA4:AA16)</f>
        <v>3.816666667</v>
      </c>
      <c r="AB19" s="16">
        <f t="shared" si="6"/>
        <v>3.863441589</v>
      </c>
    </row>
    <row r="20">
      <c r="F20" s="19"/>
      <c r="Z20" s="17" t="s">
        <v>32</v>
      </c>
      <c r="AA20" s="16">
        <f t="shared" ref="AA20:AB20" si="7">MAX(AA4:AA16)</f>
        <v>3.844791667</v>
      </c>
      <c r="AB20" s="16">
        <f t="shared" si="7"/>
        <v>3.868277288</v>
      </c>
    </row>
    <row r="21" ht="15.75" customHeight="1">
      <c r="F21" s="19"/>
    </row>
    <row r="22" ht="15.75" customHeight="1">
      <c r="F22" s="19"/>
    </row>
    <row r="23" ht="15.75" customHeight="1">
      <c r="F23" s="19"/>
    </row>
    <row r="24" ht="15.75" customHeight="1">
      <c r="F24" s="19"/>
    </row>
    <row r="25" ht="15.75" customHeight="1">
      <c r="F25" s="19"/>
    </row>
    <row r="26" ht="15.75" customHeight="1">
      <c r="F26" s="19"/>
    </row>
    <row r="27" ht="15.75" customHeight="1">
      <c r="F27" s="19"/>
    </row>
    <row r="28" ht="15.75" customHeight="1">
      <c r="F28" s="19"/>
    </row>
    <row r="29" ht="15.75" customHeight="1">
      <c r="F29" s="19"/>
    </row>
    <row r="30" ht="15.75" customHeight="1">
      <c r="F30" s="19"/>
    </row>
    <row r="31" ht="15.75" customHeight="1">
      <c r="F31" s="19"/>
    </row>
    <row r="32" ht="15.75" customHeight="1">
      <c r="F32" s="19"/>
    </row>
    <row r="33" ht="15.75" customHeight="1">
      <c r="F33" s="19"/>
    </row>
    <row r="34" ht="15.75" customHeight="1">
      <c r="F34" s="19"/>
    </row>
    <row r="35" ht="15.75" customHeight="1">
      <c r="F35" s="19"/>
    </row>
    <row r="36" ht="15.75" customHeight="1">
      <c r="F36" s="19"/>
    </row>
    <row r="37" ht="15.75" customHeight="1">
      <c r="F37" s="19"/>
    </row>
    <row r="38" ht="15.75" customHeight="1">
      <c r="F38" s="19"/>
    </row>
    <row r="39" ht="15.75" customHeight="1">
      <c r="F39" s="19"/>
    </row>
    <row r="40" ht="15.75" customHeight="1">
      <c r="F40" s="19"/>
    </row>
    <row r="41" ht="15.75" customHeight="1">
      <c r="F41" s="19"/>
    </row>
    <row r="42" ht="15.75" customHeight="1">
      <c r="F42" s="19"/>
    </row>
    <row r="43" ht="15.75" customHeight="1">
      <c r="F43" s="19"/>
    </row>
    <row r="44" ht="15.75" customHeight="1">
      <c r="F44" s="19"/>
    </row>
    <row r="45" ht="15.75" customHeight="1">
      <c r="F45" s="19"/>
    </row>
    <row r="46" ht="15.75" customHeight="1">
      <c r="F46" s="19"/>
    </row>
    <row r="47" ht="15.75" customHeight="1">
      <c r="F47" s="19"/>
    </row>
    <row r="48" ht="15.75" customHeight="1">
      <c r="F48" s="19"/>
    </row>
    <row r="49" ht="15.75" customHeight="1">
      <c r="F49" s="19"/>
    </row>
    <row r="50" ht="15.75" customHeight="1">
      <c r="F50" s="19"/>
    </row>
    <row r="51" ht="15.75" customHeight="1">
      <c r="F51" s="19"/>
    </row>
    <row r="52" ht="15.75" customHeight="1">
      <c r="F52" s="19"/>
    </row>
    <row r="53" ht="15.75" customHeight="1">
      <c r="F53" s="19"/>
    </row>
    <row r="54" ht="15.75" customHeight="1">
      <c r="F54" s="19"/>
    </row>
    <row r="55" ht="15.75" customHeight="1">
      <c r="F55" s="19"/>
    </row>
    <row r="56" ht="15.75" customHeight="1">
      <c r="F56" s="19"/>
    </row>
    <row r="57" ht="15.75" customHeight="1">
      <c r="F57" s="19"/>
    </row>
    <row r="58" ht="15.75" customHeight="1">
      <c r="F58" s="19"/>
    </row>
    <row r="59" ht="15.75" customHeight="1">
      <c r="F59" s="19"/>
    </row>
    <row r="60" ht="15.75" customHeight="1">
      <c r="F60" s="19"/>
    </row>
    <row r="61" ht="15.75" customHeight="1">
      <c r="F61" s="19"/>
    </row>
    <row r="62" ht="15.75" customHeight="1">
      <c r="F62" s="19"/>
    </row>
    <row r="63" ht="15.75" customHeight="1">
      <c r="F63" s="19"/>
    </row>
    <row r="64" ht="15.75" customHeight="1">
      <c r="F64" s="19"/>
    </row>
    <row r="65" ht="15.75" customHeight="1">
      <c r="F65" s="19"/>
    </row>
    <row r="66" ht="15.75" customHeight="1">
      <c r="F66" s="19"/>
    </row>
    <row r="67" ht="15.75" customHeight="1">
      <c r="F67" s="19"/>
    </row>
    <row r="68" ht="15.75" customHeight="1">
      <c r="F68" s="19"/>
    </row>
    <row r="69" ht="15.75" customHeight="1">
      <c r="F69" s="19"/>
    </row>
    <row r="70" ht="15.75" customHeight="1">
      <c r="F70" s="19"/>
    </row>
    <row r="71" ht="15.75" customHeight="1">
      <c r="F71" s="19"/>
    </row>
    <row r="72" ht="15.75" customHeight="1">
      <c r="F72" s="19"/>
    </row>
    <row r="73" ht="15.75" customHeight="1">
      <c r="F73" s="19"/>
    </row>
    <row r="74" ht="15.75" customHeight="1">
      <c r="F74" s="19"/>
    </row>
    <row r="75" ht="15.75" customHeight="1">
      <c r="F75" s="19"/>
    </row>
    <row r="76" ht="15.75" customHeight="1">
      <c r="F76" s="19"/>
    </row>
    <row r="77" ht="15.75" customHeight="1">
      <c r="F77" s="19"/>
    </row>
    <row r="78" ht="15.75" customHeight="1">
      <c r="F78" s="19"/>
    </row>
    <row r="79" ht="15.75" customHeight="1">
      <c r="F79" s="19"/>
    </row>
    <row r="80" ht="15.75" customHeight="1">
      <c r="F80" s="19"/>
    </row>
    <row r="81" ht="15.75" customHeight="1">
      <c r="F81" s="19"/>
    </row>
    <row r="82" ht="15.75" customHeight="1">
      <c r="F82" s="19"/>
    </row>
    <row r="83" ht="15.75" customHeight="1">
      <c r="F83" s="19"/>
    </row>
    <row r="84" ht="15.75" customHeight="1">
      <c r="F84" s="19"/>
    </row>
    <row r="85" ht="15.75" customHeight="1">
      <c r="F85" s="19"/>
    </row>
    <row r="86" ht="15.75" customHeight="1">
      <c r="F86" s="19"/>
    </row>
    <row r="87" ht="15.75" customHeight="1">
      <c r="F87" s="19"/>
    </row>
    <row r="88" ht="15.75" customHeight="1">
      <c r="F88" s="19"/>
    </row>
    <row r="89" ht="15.75" customHeight="1">
      <c r="F89" s="19"/>
    </row>
    <row r="90" ht="15.75" customHeight="1">
      <c r="F90" s="19"/>
    </row>
    <row r="91" ht="15.75" customHeight="1">
      <c r="F91" s="19"/>
    </row>
    <row r="92" ht="15.75" customHeight="1">
      <c r="F92" s="19"/>
    </row>
    <row r="93" ht="15.75" customHeight="1">
      <c r="F93" s="19"/>
    </row>
    <row r="94" ht="15.75" customHeight="1">
      <c r="F94" s="19"/>
    </row>
    <row r="95" ht="15.75" customHeight="1">
      <c r="F95" s="19"/>
    </row>
    <row r="96" ht="15.75" customHeight="1">
      <c r="F96" s="19"/>
    </row>
    <row r="97" ht="15.75" customHeight="1">
      <c r="F97" s="19"/>
    </row>
    <row r="98" ht="15.75" customHeight="1">
      <c r="F98" s="19"/>
    </row>
    <row r="99" ht="15.75" customHeight="1">
      <c r="F99" s="19"/>
    </row>
    <row r="100" ht="15.75" customHeight="1">
      <c r="F100" s="19"/>
    </row>
    <row r="101" ht="15.75" customHeight="1">
      <c r="F101" s="19"/>
    </row>
    <row r="102" ht="15.75" customHeight="1">
      <c r="F102" s="19"/>
    </row>
    <row r="103" ht="15.75" customHeight="1">
      <c r="F103" s="19"/>
    </row>
    <row r="104" ht="15.75" customHeight="1">
      <c r="F104" s="19"/>
    </row>
    <row r="105" ht="15.75" customHeight="1">
      <c r="F105" s="19"/>
    </row>
    <row r="106" ht="15.75" customHeight="1">
      <c r="F106" s="19"/>
    </row>
    <row r="107" ht="15.75" customHeight="1">
      <c r="F107" s="19"/>
    </row>
    <row r="108" ht="15.75" customHeight="1">
      <c r="F108" s="19"/>
    </row>
    <row r="109" ht="15.75" customHeight="1">
      <c r="F109" s="19"/>
    </row>
    <row r="110" ht="15.75" customHeight="1">
      <c r="F110" s="19"/>
    </row>
    <row r="111" ht="15.75" customHeight="1">
      <c r="F111" s="19"/>
    </row>
    <row r="112" ht="15.75" customHeight="1">
      <c r="F112" s="19"/>
    </row>
    <row r="113" ht="15.75" customHeight="1">
      <c r="F113" s="19"/>
    </row>
    <row r="114" ht="15.75" customHeight="1">
      <c r="F114" s="19"/>
    </row>
    <row r="115" ht="15.75" customHeight="1">
      <c r="F115" s="19"/>
    </row>
    <row r="116" ht="15.75" customHeight="1">
      <c r="F116" s="19"/>
    </row>
    <row r="117" ht="15.75" customHeight="1">
      <c r="F117" s="19"/>
    </row>
    <row r="118" ht="15.75" customHeight="1">
      <c r="F118" s="19"/>
    </row>
    <row r="119" ht="15.75" customHeight="1">
      <c r="F119" s="19"/>
    </row>
    <row r="120" ht="15.75" customHeight="1">
      <c r="F120" s="19"/>
    </row>
    <row r="121" ht="15.75" customHeight="1">
      <c r="F121" s="19"/>
    </row>
    <row r="122" ht="15.75" customHeight="1">
      <c r="F122" s="19"/>
    </row>
    <row r="123" ht="15.75" customHeight="1">
      <c r="F123" s="19"/>
    </row>
    <row r="124" ht="15.75" customHeight="1">
      <c r="F124" s="19"/>
    </row>
    <row r="125" ht="15.75" customHeight="1">
      <c r="F125" s="19"/>
    </row>
    <row r="126" ht="15.75" customHeight="1">
      <c r="F126" s="19"/>
    </row>
    <row r="127" ht="15.75" customHeight="1">
      <c r="F127" s="19"/>
    </row>
    <row r="128" ht="15.75" customHeight="1">
      <c r="F128" s="19"/>
    </row>
    <row r="129" ht="15.75" customHeight="1">
      <c r="F129" s="19"/>
    </row>
    <row r="130" ht="15.75" customHeight="1">
      <c r="F130" s="19"/>
    </row>
    <row r="131" ht="15.75" customHeight="1">
      <c r="F131" s="19"/>
    </row>
    <row r="132" ht="15.75" customHeight="1">
      <c r="F132" s="19"/>
    </row>
    <row r="133" ht="15.75" customHeight="1">
      <c r="F133" s="19"/>
    </row>
    <row r="134" ht="15.75" customHeight="1">
      <c r="F134" s="19"/>
    </row>
    <row r="135" ht="15.75" customHeight="1">
      <c r="F135" s="19"/>
    </row>
    <row r="136" ht="15.75" customHeight="1">
      <c r="F136" s="19"/>
    </row>
    <row r="137" ht="15.75" customHeight="1">
      <c r="F137" s="19"/>
    </row>
    <row r="138" ht="15.75" customHeight="1">
      <c r="F138" s="19"/>
    </row>
    <row r="139" ht="15.75" customHeight="1">
      <c r="F139" s="19"/>
    </row>
    <row r="140" ht="15.75" customHeight="1">
      <c r="F140" s="19"/>
    </row>
    <row r="141" ht="15.75" customHeight="1">
      <c r="F141" s="19"/>
    </row>
    <row r="142" ht="15.75" customHeight="1">
      <c r="F142" s="19"/>
    </row>
    <row r="143" ht="15.75" customHeight="1">
      <c r="F143" s="19"/>
    </row>
    <row r="144" ht="15.75" customHeight="1">
      <c r="F144" s="19"/>
    </row>
    <row r="145" ht="15.75" customHeight="1">
      <c r="F145" s="19"/>
    </row>
    <row r="146" ht="15.75" customHeight="1">
      <c r="F146" s="19"/>
    </row>
    <row r="147" ht="15.75" customHeight="1">
      <c r="F147" s="19"/>
    </row>
    <row r="148" ht="15.75" customHeight="1">
      <c r="F148" s="19"/>
    </row>
    <row r="149" ht="15.75" customHeight="1">
      <c r="F149" s="19"/>
    </row>
    <row r="150" ht="15.75" customHeight="1">
      <c r="F150" s="19"/>
    </row>
    <row r="151" ht="15.75" customHeight="1">
      <c r="F151" s="19"/>
    </row>
    <row r="152" ht="15.75" customHeight="1">
      <c r="F152" s="19"/>
    </row>
    <row r="153" ht="15.75" customHeight="1">
      <c r="F153" s="19"/>
    </row>
    <row r="154" ht="15.75" customHeight="1">
      <c r="F154" s="19"/>
    </row>
    <row r="155" ht="15.75" customHeight="1">
      <c r="F155" s="19"/>
    </row>
    <row r="156" ht="15.75" customHeight="1">
      <c r="F156" s="19"/>
    </row>
    <row r="157" ht="15.75" customHeight="1">
      <c r="F157" s="19"/>
    </row>
    <row r="158" ht="15.75" customHeight="1">
      <c r="F158" s="19"/>
    </row>
    <row r="159" ht="15.75" customHeight="1">
      <c r="F159" s="19"/>
    </row>
    <row r="160" ht="15.75" customHeight="1">
      <c r="F160" s="19"/>
    </row>
    <row r="161" ht="15.75" customHeight="1">
      <c r="F161" s="19"/>
    </row>
    <row r="162" ht="15.75" customHeight="1">
      <c r="F162" s="19"/>
    </row>
    <row r="163" ht="15.75" customHeight="1">
      <c r="F163" s="19"/>
    </row>
    <row r="164" ht="15.75" customHeight="1">
      <c r="F164" s="19"/>
    </row>
    <row r="165" ht="15.75" customHeight="1">
      <c r="F165" s="19"/>
    </row>
    <row r="166" ht="15.75" customHeight="1">
      <c r="F166" s="19"/>
    </row>
    <row r="167" ht="15.75" customHeight="1">
      <c r="F167" s="19"/>
    </row>
    <row r="168" ht="15.75" customHeight="1">
      <c r="F168" s="19"/>
    </row>
    <row r="169" ht="15.75" customHeight="1">
      <c r="F169" s="19"/>
    </row>
    <row r="170" ht="15.75" customHeight="1">
      <c r="F170" s="19"/>
    </row>
    <row r="171" ht="15.75" customHeight="1">
      <c r="F171" s="19"/>
    </row>
    <row r="172" ht="15.75" customHeight="1">
      <c r="F172" s="19"/>
    </row>
    <row r="173" ht="15.75" customHeight="1">
      <c r="F173" s="19"/>
    </row>
    <row r="174" ht="15.75" customHeight="1">
      <c r="F174" s="19"/>
    </row>
    <row r="175" ht="15.75" customHeight="1">
      <c r="F175" s="19"/>
    </row>
    <row r="176" ht="15.75" customHeight="1">
      <c r="F176" s="19"/>
    </row>
    <row r="177" ht="15.75" customHeight="1">
      <c r="F177" s="19"/>
    </row>
    <row r="178" ht="15.75" customHeight="1">
      <c r="F178" s="19"/>
    </row>
    <row r="179" ht="15.75" customHeight="1">
      <c r="F179" s="19"/>
    </row>
    <row r="180" ht="15.75" customHeight="1">
      <c r="F180" s="19"/>
    </row>
    <row r="181" ht="15.75" customHeight="1">
      <c r="F181" s="19"/>
    </row>
    <row r="182" ht="15.75" customHeight="1">
      <c r="F182" s="19"/>
    </row>
    <row r="183" ht="15.75" customHeight="1">
      <c r="F183" s="19"/>
    </row>
    <row r="184" ht="15.75" customHeight="1">
      <c r="F184" s="19"/>
    </row>
    <row r="185" ht="15.75" customHeight="1">
      <c r="F185" s="19"/>
    </row>
    <row r="186" ht="15.75" customHeight="1">
      <c r="F186" s="19"/>
    </row>
    <row r="187" ht="15.75" customHeight="1">
      <c r="F187" s="19"/>
    </row>
    <row r="188" ht="15.75" customHeight="1">
      <c r="F188" s="19"/>
    </row>
    <row r="189" ht="15.75" customHeight="1">
      <c r="F189" s="19"/>
    </row>
    <row r="190" ht="15.75" customHeight="1">
      <c r="F190" s="19"/>
    </row>
    <row r="191" ht="15.75" customHeight="1">
      <c r="F191" s="19"/>
    </row>
    <row r="192" ht="15.75" customHeight="1">
      <c r="F192" s="19"/>
    </row>
    <row r="193" ht="15.75" customHeight="1">
      <c r="F193" s="19"/>
    </row>
    <row r="194" ht="15.75" customHeight="1">
      <c r="F194" s="19"/>
    </row>
    <row r="195" ht="15.75" customHeight="1">
      <c r="F195" s="19"/>
    </row>
    <row r="196" ht="15.75" customHeight="1">
      <c r="F196" s="19"/>
    </row>
    <row r="197" ht="15.75" customHeight="1">
      <c r="F197" s="19"/>
    </row>
    <row r="198" ht="15.75" customHeight="1">
      <c r="F198" s="19"/>
    </row>
    <row r="199" ht="15.75" customHeight="1">
      <c r="F199" s="19"/>
    </row>
    <row r="200" ht="15.75" customHeight="1">
      <c r="F200" s="19"/>
    </row>
    <row r="201" ht="15.75" customHeight="1">
      <c r="F201" s="19"/>
    </row>
    <row r="202" ht="15.75" customHeight="1">
      <c r="F202" s="19"/>
    </row>
    <row r="203" ht="15.75" customHeight="1">
      <c r="F203" s="19"/>
    </row>
    <row r="204" ht="15.75" customHeight="1">
      <c r="F204" s="19"/>
    </row>
    <row r="205" ht="15.75" customHeight="1">
      <c r="F205" s="19"/>
    </row>
    <row r="206" ht="15.75" customHeight="1">
      <c r="F206" s="19"/>
    </row>
    <row r="207" ht="15.75" customHeight="1">
      <c r="F207" s="19"/>
    </row>
    <row r="208" ht="15.75" customHeight="1">
      <c r="F208" s="19"/>
    </row>
    <row r="209" ht="15.75" customHeight="1">
      <c r="F209" s="19"/>
    </row>
    <row r="210" ht="15.75" customHeight="1">
      <c r="F210" s="19"/>
    </row>
    <row r="211" ht="15.75" customHeight="1">
      <c r="F211" s="19"/>
    </row>
    <row r="212" ht="15.75" customHeight="1">
      <c r="F212" s="19"/>
    </row>
    <row r="213" ht="15.75" customHeight="1">
      <c r="F213" s="19"/>
    </row>
    <row r="214" ht="15.75" customHeight="1">
      <c r="F214" s="19"/>
    </row>
    <row r="215" ht="15.75" customHeight="1">
      <c r="F215" s="19"/>
    </row>
    <row r="216" ht="15.75" customHeight="1">
      <c r="F216" s="19"/>
    </row>
    <row r="217" ht="15.75" customHeight="1">
      <c r="F217" s="19"/>
    </row>
    <row r="218" ht="15.75" customHeight="1">
      <c r="F218" s="19"/>
    </row>
    <row r="219" ht="15.75" customHeight="1">
      <c r="F219" s="19"/>
    </row>
    <row r="220" ht="15.75" customHeight="1">
      <c r="F220" s="19"/>
    </row>
    <row r="221" ht="15.75" customHeight="1">
      <c r="F221" s="19"/>
    </row>
    <row r="222" ht="15.75" customHeight="1">
      <c r="F222" s="19"/>
    </row>
    <row r="223" ht="15.75" customHeight="1">
      <c r="F223" s="19"/>
    </row>
    <row r="224" ht="15.75" customHeight="1">
      <c r="F224" s="19"/>
    </row>
    <row r="225" ht="15.75" customHeight="1">
      <c r="F225" s="19"/>
    </row>
    <row r="226" ht="15.75" customHeight="1">
      <c r="F226" s="19"/>
    </row>
    <row r="227" ht="15.75" customHeight="1">
      <c r="F227" s="19"/>
    </row>
    <row r="228" ht="15.75" customHeight="1">
      <c r="F228" s="19"/>
    </row>
    <row r="229" ht="15.75" customHeight="1">
      <c r="F229" s="19"/>
    </row>
    <row r="230" ht="15.75" customHeight="1">
      <c r="F230" s="19"/>
    </row>
    <row r="231" ht="15.75" customHeight="1">
      <c r="F231" s="19"/>
    </row>
    <row r="232" ht="15.75" customHeight="1">
      <c r="F232" s="19"/>
    </row>
    <row r="233" ht="15.75" customHeight="1">
      <c r="F233" s="19"/>
    </row>
    <row r="234" ht="15.75" customHeight="1">
      <c r="F234" s="19"/>
    </row>
    <row r="235" ht="15.75" customHeight="1">
      <c r="F235" s="19"/>
    </row>
    <row r="236" ht="15.75" customHeight="1">
      <c r="F236" s="19"/>
    </row>
    <row r="237" ht="15.75" customHeight="1">
      <c r="F237" s="19"/>
    </row>
    <row r="238" ht="15.75" customHeight="1">
      <c r="F238" s="19"/>
    </row>
    <row r="239" ht="15.75" customHeight="1">
      <c r="F239" s="19"/>
    </row>
    <row r="240" ht="15.75" customHeight="1">
      <c r="F240" s="19"/>
    </row>
    <row r="241" ht="15.75" customHeight="1">
      <c r="F241" s="19"/>
    </row>
    <row r="242" ht="15.75" customHeight="1">
      <c r="F242" s="19"/>
    </row>
    <row r="243" ht="15.75" customHeight="1">
      <c r="F243" s="19"/>
    </row>
    <row r="244" ht="15.75" customHeight="1">
      <c r="F244" s="19"/>
    </row>
    <row r="245" ht="15.75" customHeight="1">
      <c r="F245" s="19"/>
    </row>
    <row r="246" ht="15.75" customHeight="1">
      <c r="F246" s="19"/>
    </row>
    <row r="247" ht="15.75" customHeight="1">
      <c r="F247" s="19"/>
    </row>
    <row r="248" ht="15.75" customHeight="1">
      <c r="F248" s="19"/>
    </row>
    <row r="249" ht="15.75" customHeight="1">
      <c r="F249" s="19"/>
    </row>
    <row r="250" ht="15.75" customHeight="1">
      <c r="F250" s="19"/>
    </row>
    <row r="251" ht="15.75" customHeight="1">
      <c r="F251" s="19"/>
    </row>
    <row r="252" ht="15.75" customHeight="1">
      <c r="F252" s="19"/>
    </row>
    <row r="253" ht="15.75" customHeight="1">
      <c r="F253" s="19"/>
    </row>
    <row r="254" ht="15.75" customHeight="1">
      <c r="F254" s="19"/>
    </row>
    <row r="255" ht="15.75" customHeight="1">
      <c r="F255" s="19"/>
    </row>
    <row r="256" ht="15.75" customHeight="1">
      <c r="F256" s="19"/>
    </row>
    <row r="257" ht="15.75" customHeight="1">
      <c r="F257" s="19"/>
    </row>
    <row r="258" ht="15.75" customHeight="1">
      <c r="F258" s="19"/>
    </row>
    <row r="259" ht="15.75" customHeight="1">
      <c r="F259" s="19"/>
    </row>
    <row r="260" ht="15.75" customHeight="1">
      <c r="F260" s="19"/>
    </row>
    <row r="261" ht="15.75" customHeight="1">
      <c r="F261" s="19"/>
    </row>
    <row r="262" ht="15.75" customHeight="1">
      <c r="F262" s="19"/>
    </row>
    <row r="263" ht="15.75" customHeight="1">
      <c r="F263" s="19"/>
    </row>
    <row r="264" ht="15.75" customHeight="1">
      <c r="F264" s="19"/>
    </row>
    <row r="265" ht="15.75" customHeight="1">
      <c r="F265" s="19"/>
    </row>
    <row r="266" ht="15.75" customHeight="1">
      <c r="F266" s="19"/>
    </row>
    <row r="267" ht="15.75" customHeight="1">
      <c r="F267" s="19"/>
    </row>
    <row r="268" ht="15.75" customHeight="1">
      <c r="F268" s="19"/>
    </row>
    <row r="269" ht="15.75" customHeight="1">
      <c r="F269" s="19"/>
    </row>
    <row r="270" ht="15.75" customHeight="1">
      <c r="F270" s="19"/>
    </row>
    <row r="271" ht="15.75" customHeight="1">
      <c r="F271" s="19"/>
    </row>
    <row r="272" ht="15.75" customHeight="1">
      <c r="F272" s="19"/>
    </row>
    <row r="273" ht="15.75" customHeight="1">
      <c r="F273" s="19"/>
    </row>
    <row r="274" ht="15.75" customHeight="1">
      <c r="F274" s="19"/>
    </row>
    <row r="275" ht="15.75" customHeight="1">
      <c r="F275" s="19"/>
    </row>
    <row r="276" ht="15.75" customHeight="1">
      <c r="F276" s="19"/>
    </row>
    <row r="277" ht="15.75" customHeight="1">
      <c r="F277" s="19"/>
    </row>
    <row r="278" ht="15.75" customHeight="1">
      <c r="F278" s="19"/>
    </row>
    <row r="279" ht="15.75" customHeight="1">
      <c r="F279" s="19"/>
    </row>
    <row r="280" ht="15.75" customHeight="1">
      <c r="F280" s="19"/>
    </row>
    <row r="281" ht="15.75" customHeight="1">
      <c r="F281" s="19"/>
    </row>
    <row r="282" ht="15.75" customHeight="1">
      <c r="F282" s="19"/>
    </row>
    <row r="283" ht="15.75" customHeight="1">
      <c r="F283" s="19"/>
    </row>
    <row r="284" ht="15.75" customHeight="1">
      <c r="F284" s="19"/>
    </row>
    <row r="285" ht="15.75" customHeight="1">
      <c r="F285" s="19"/>
    </row>
    <row r="286" ht="15.75" customHeight="1">
      <c r="F286" s="19"/>
    </row>
    <row r="287" ht="15.75" customHeight="1">
      <c r="F287" s="19"/>
    </row>
    <row r="288" ht="15.75" customHeight="1">
      <c r="F288" s="19"/>
    </row>
    <row r="289" ht="15.75" customHeight="1">
      <c r="F289" s="19"/>
    </row>
    <row r="290" ht="15.75" customHeight="1">
      <c r="F290" s="19"/>
    </row>
    <row r="291" ht="15.75" customHeight="1">
      <c r="F291" s="19"/>
    </row>
    <row r="292" ht="15.75" customHeight="1">
      <c r="F292" s="19"/>
    </row>
    <row r="293" ht="15.75" customHeight="1">
      <c r="F293" s="19"/>
    </row>
    <row r="294" ht="15.75" customHeight="1">
      <c r="F294" s="19"/>
    </row>
    <row r="295" ht="15.75" customHeight="1">
      <c r="F295" s="19"/>
    </row>
    <row r="296" ht="15.75" customHeight="1">
      <c r="F296" s="19"/>
    </row>
    <row r="297" ht="15.75" customHeight="1">
      <c r="F297" s="19"/>
    </row>
    <row r="298" ht="15.75" customHeight="1">
      <c r="F298" s="19"/>
    </row>
    <row r="299" ht="15.75" customHeight="1">
      <c r="F299" s="19"/>
    </row>
    <row r="300" ht="15.75" customHeight="1">
      <c r="F300" s="19"/>
    </row>
    <row r="301" ht="15.75" customHeight="1">
      <c r="F301" s="19"/>
    </row>
    <row r="302" ht="15.75" customHeight="1">
      <c r="F302" s="19"/>
    </row>
    <row r="303" ht="15.75" customHeight="1">
      <c r="F303" s="19"/>
    </row>
    <row r="304" ht="15.75" customHeight="1">
      <c r="F304" s="19"/>
    </row>
    <row r="305" ht="15.75" customHeight="1">
      <c r="F305" s="19"/>
    </row>
    <row r="306" ht="15.75" customHeight="1">
      <c r="F306" s="19"/>
    </row>
    <row r="307" ht="15.75" customHeight="1">
      <c r="F307" s="19"/>
    </row>
    <row r="308" ht="15.75" customHeight="1">
      <c r="F308" s="19"/>
    </row>
    <row r="309" ht="15.75" customHeight="1">
      <c r="F309" s="19"/>
    </row>
    <row r="310" ht="15.75" customHeight="1">
      <c r="F310" s="19"/>
    </row>
    <row r="311" ht="15.75" customHeight="1">
      <c r="F311" s="19"/>
    </row>
    <row r="312" ht="15.75" customHeight="1">
      <c r="F312" s="19"/>
    </row>
    <row r="313" ht="15.75" customHeight="1">
      <c r="F313" s="19"/>
    </row>
    <row r="314" ht="15.75" customHeight="1">
      <c r="F314" s="19"/>
    </row>
    <row r="315" ht="15.75" customHeight="1">
      <c r="F315" s="19"/>
    </row>
    <row r="316" ht="15.75" customHeight="1">
      <c r="F316" s="19"/>
    </row>
    <row r="317" ht="15.75" customHeight="1">
      <c r="F317" s="19"/>
    </row>
    <row r="318" ht="15.75" customHeight="1">
      <c r="F318" s="19"/>
    </row>
    <row r="319" ht="15.75" customHeight="1">
      <c r="F319" s="19"/>
    </row>
    <row r="320" ht="15.75" customHeight="1">
      <c r="F320" s="19"/>
    </row>
    <row r="321" ht="15.75" customHeight="1">
      <c r="F321" s="19"/>
    </row>
    <row r="322" ht="15.75" customHeight="1">
      <c r="F322" s="19"/>
    </row>
    <row r="323" ht="15.75" customHeight="1">
      <c r="F323" s="19"/>
    </row>
    <row r="324" ht="15.75" customHeight="1">
      <c r="F324" s="19"/>
    </row>
    <row r="325" ht="15.75" customHeight="1">
      <c r="F325" s="19"/>
    </row>
    <row r="326" ht="15.75" customHeight="1">
      <c r="F326" s="19"/>
    </row>
    <row r="327" ht="15.75" customHeight="1">
      <c r="F327" s="19"/>
    </row>
    <row r="328" ht="15.75" customHeight="1">
      <c r="F328" s="19"/>
    </row>
    <row r="329" ht="15.75" customHeight="1">
      <c r="F329" s="19"/>
    </row>
    <row r="330" ht="15.75" customHeight="1">
      <c r="F330" s="19"/>
    </row>
    <row r="331" ht="15.75" customHeight="1">
      <c r="F331" s="19"/>
    </row>
    <row r="332" ht="15.75" customHeight="1">
      <c r="F332" s="19"/>
    </row>
    <row r="333" ht="15.75" customHeight="1">
      <c r="F333" s="19"/>
    </row>
    <row r="334" ht="15.75" customHeight="1">
      <c r="F334" s="19"/>
    </row>
    <row r="335" ht="15.75" customHeight="1">
      <c r="F335" s="19"/>
    </row>
    <row r="336" ht="15.75" customHeight="1">
      <c r="F336" s="19"/>
    </row>
    <row r="337" ht="15.75" customHeight="1">
      <c r="F337" s="19"/>
    </row>
    <row r="338" ht="15.75" customHeight="1">
      <c r="F338" s="19"/>
    </row>
    <row r="339" ht="15.75" customHeight="1">
      <c r="F339" s="19"/>
    </row>
    <row r="340" ht="15.75" customHeight="1">
      <c r="F340" s="19"/>
    </row>
    <row r="341" ht="15.75" customHeight="1">
      <c r="F341" s="19"/>
    </row>
    <row r="342" ht="15.75" customHeight="1">
      <c r="F342" s="19"/>
    </row>
    <row r="343" ht="15.75" customHeight="1">
      <c r="F343" s="19"/>
    </row>
    <row r="344" ht="15.75" customHeight="1">
      <c r="F344" s="19"/>
    </row>
    <row r="345" ht="15.75" customHeight="1">
      <c r="F345" s="19"/>
    </row>
    <row r="346" ht="15.75" customHeight="1">
      <c r="F346" s="19"/>
    </row>
    <row r="347" ht="15.75" customHeight="1">
      <c r="F347" s="19"/>
    </row>
    <row r="348" ht="15.75" customHeight="1">
      <c r="F348" s="19"/>
    </row>
    <row r="349" ht="15.75" customHeight="1">
      <c r="F349" s="19"/>
    </row>
    <row r="350" ht="15.75" customHeight="1">
      <c r="F350" s="19"/>
    </row>
    <row r="351" ht="15.75" customHeight="1">
      <c r="F351" s="19"/>
    </row>
    <row r="352" ht="15.75" customHeight="1">
      <c r="F352" s="19"/>
    </row>
    <row r="353" ht="15.75" customHeight="1">
      <c r="F353" s="19"/>
    </row>
    <row r="354" ht="15.75" customHeight="1">
      <c r="F354" s="19"/>
    </row>
    <row r="355" ht="15.75" customHeight="1">
      <c r="F355" s="19"/>
    </row>
    <row r="356" ht="15.75" customHeight="1">
      <c r="F356" s="19"/>
    </row>
    <row r="357" ht="15.75" customHeight="1">
      <c r="F357" s="19"/>
    </row>
    <row r="358" ht="15.75" customHeight="1">
      <c r="F358" s="19"/>
    </row>
    <row r="359" ht="15.75" customHeight="1">
      <c r="F359" s="19"/>
    </row>
    <row r="360" ht="15.75" customHeight="1">
      <c r="F360" s="19"/>
    </row>
    <row r="361" ht="15.75" customHeight="1">
      <c r="F361" s="19"/>
    </row>
    <row r="362" ht="15.75" customHeight="1">
      <c r="F362" s="19"/>
    </row>
    <row r="363" ht="15.75" customHeight="1">
      <c r="F363" s="19"/>
    </row>
    <row r="364" ht="15.75" customHeight="1">
      <c r="F364" s="19"/>
    </row>
    <row r="365" ht="15.75" customHeight="1">
      <c r="F365" s="19"/>
    </row>
    <row r="366" ht="15.75" customHeight="1">
      <c r="F366" s="19"/>
    </row>
    <row r="367" ht="15.75" customHeight="1">
      <c r="F367" s="19"/>
    </row>
    <row r="368" ht="15.75" customHeight="1">
      <c r="F368" s="19"/>
    </row>
    <row r="369" ht="15.75" customHeight="1">
      <c r="F369" s="19"/>
    </row>
    <row r="370" ht="15.75" customHeight="1">
      <c r="F370" s="19"/>
    </row>
    <row r="371" ht="15.75" customHeight="1">
      <c r="F371" s="19"/>
    </row>
    <row r="372" ht="15.75" customHeight="1">
      <c r="F372" s="19"/>
    </row>
    <row r="373" ht="15.75" customHeight="1">
      <c r="F373" s="19"/>
    </row>
    <row r="374" ht="15.75" customHeight="1">
      <c r="F374" s="19"/>
    </row>
    <row r="375" ht="15.75" customHeight="1">
      <c r="F375" s="19"/>
    </row>
    <row r="376" ht="15.75" customHeight="1">
      <c r="F376" s="19"/>
    </row>
    <row r="377" ht="15.75" customHeight="1">
      <c r="F377" s="19"/>
    </row>
    <row r="378" ht="15.75" customHeight="1">
      <c r="F378" s="19"/>
    </row>
    <row r="379" ht="15.75" customHeight="1">
      <c r="F379" s="19"/>
    </row>
    <row r="380" ht="15.75" customHeight="1">
      <c r="F380" s="19"/>
    </row>
    <row r="381" ht="15.75" customHeight="1">
      <c r="F381" s="19"/>
    </row>
    <row r="382" ht="15.75" customHeight="1">
      <c r="F382" s="19"/>
    </row>
    <row r="383" ht="15.75" customHeight="1">
      <c r="F383" s="19"/>
    </row>
    <row r="384" ht="15.75" customHeight="1">
      <c r="F384" s="19"/>
    </row>
    <row r="385" ht="15.75" customHeight="1">
      <c r="F385" s="19"/>
    </row>
    <row r="386" ht="15.75" customHeight="1">
      <c r="F386" s="19"/>
    </row>
    <row r="387" ht="15.75" customHeight="1">
      <c r="F387" s="19"/>
    </row>
    <row r="388" ht="15.75" customHeight="1">
      <c r="F388" s="19"/>
    </row>
    <row r="389" ht="15.75" customHeight="1">
      <c r="F389" s="19"/>
    </row>
    <row r="390" ht="15.75" customHeight="1">
      <c r="F390" s="19"/>
    </row>
    <row r="391" ht="15.75" customHeight="1">
      <c r="F391" s="19"/>
    </row>
    <row r="392" ht="15.75" customHeight="1">
      <c r="F392" s="19"/>
    </row>
    <row r="393" ht="15.75" customHeight="1">
      <c r="F393" s="19"/>
    </row>
    <row r="394" ht="15.75" customHeight="1">
      <c r="F394" s="19"/>
    </row>
    <row r="395" ht="15.75" customHeight="1">
      <c r="F395" s="19"/>
    </row>
    <row r="396" ht="15.75" customHeight="1">
      <c r="F396" s="19"/>
    </row>
    <row r="397" ht="15.75" customHeight="1">
      <c r="F397" s="19"/>
    </row>
    <row r="398" ht="15.75" customHeight="1">
      <c r="F398" s="19"/>
    </row>
    <row r="399" ht="15.75" customHeight="1">
      <c r="F399" s="19"/>
    </row>
    <row r="400" ht="15.75" customHeight="1">
      <c r="F400" s="19"/>
    </row>
    <row r="401" ht="15.75" customHeight="1">
      <c r="F401" s="19"/>
    </row>
    <row r="402" ht="15.75" customHeight="1">
      <c r="F402" s="19"/>
    </row>
    <row r="403" ht="15.75" customHeight="1">
      <c r="F403" s="19"/>
    </row>
    <row r="404" ht="15.75" customHeight="1">
      <c r="F404" s="19"/>
    </row>
    <row r="405" ht="15.75" customHeight="1">
      <c r="F405" s="19"/>
    </row>
    <row r="406" ht="15.75" customHeight="1">
      <c r="F406" s="19"/>
    </row>
    <row r="407" ht="15.75" customHeight="1">
      <c r="F407" s="19"/>
    </row>
    <row r="408" ht="15.75" customHeight="1">
      <c r="F408" s="19"/>
    </row>
    <row r="409" ht="15.75" customHeight="1">
      <c r="F409" s="19"/>
    </row>
    <row r="410" ht="15.75" customHeight="1">
      <c r="F410" s="19"/>
    </row>
    <row r="411" ht="15.75" customHeight="1">
      <c r="F411" s="19"/>
    </row>
    <row r="412" ht="15.75" customHeight="1">
      <c r="F412" s="19"/>
    </row>
    <row r="413" ht="15.75" customHeight="1">
      <c r="F413" s="19"/>
    </row>
    <row r="414" ht="15.75" customHeight="1">
      <c r="F414" s="19"/>
    </row>
    <row r="415" ht="15.75" customHeight="1">
      <c r="F415" s="19"/>
    </row>
    <row r="416" ht="15.75" customHeight="1">
      <c r="F416" s="19"/>
    </row>
    <row r="417" ht="15.75" customHeight="1">
      <c r="F417" s="19"/>
    </row>
    <row r="418" ht="15.75" customHeight="1">
      <c r="F418" s="19"/>
    </row>
    <row r="419" ht="15.75" customHeight="1">
      <c r="F419" s="19"/>
    </row>
    <row r="420" ht="15.75" customHeight="1">
      <c r="F420" s="19"/>
    </row>
    <row r="421" ht="15.75" customHeight="1">
      <c r="F421" s="19"/>
    </row>
    <row r="422" ht="15.75" customHeight="1">
      <c r="F422" s="19"/>
    </row>
    <row r="423" ht="15.75" customHeight="1">
      <c r="F423" s="19"/>
    </row>
    <row r="424" ht="15.75" customHeight="1">
      <c r="F424" s="19"/>
    </row>
    <row r="425" ht="15.75" customHeight="1">
      <c r="F425" s="19"/>
    </row>
    <row r="426" ht="15.75" customHeight="1">
      <c r="F426" s="19"/>
    </row>
    <row r="427" ht="15.75" customHeight="1">
      <c r="F427" s="19"/>
    </row>
    <row r="428" ht="15.75" customHeight="1">
      <c r="F428" s="19"/>
    </row>
    <row r="429" ht="15.75" customHeight="1">
      <c r="F429" s="19"/>
    </row>
    <row r="430" ht="15.75" customHeight="1">
      <c r="F430" s="19"/>
    </row>
    <row r="431" ht="15.75" customHeight="1">
      <c r="F431" s="19"/>
    </row>
    <row r="432" ht="15.75" customHeight="1">
      <c r="F432" s="19"/>
    </row>
    <row r="433" ht="15.75" customHeight="1">
      <c r="F433" s="19"/>
    </row>
    <row r="434" ht="15.75" customHeight="1">
      <c r="F434" s="19"/>
    </row>
    <row r="435" ht="15.75" customHeight="1">
      <c r="F435" s="19"/>
    </row>
    <row r="436" ht="15.75" customHeight="1">
      <c r="F436" s="19"/>
    </row>
    <row r="437" ht="15.75" customHeight="1">
      <c r="F437" s="19"/>
    </row>
    <row r="438" ht="15.75" customHeight="1">
      <c r="F438" s="19"/>
    </row>
    <row r="439" ht="15.75" customHeight="1">
      <c r="F439" s="19"/>
    </row>
    <row r="440" ht="15.75" customHeight="1">
      <c r="F440" s="19"/>
    </row>
    <row r="441" ht="15.75" customHeight="1">
      <c r="F441" s="19"/>
    </row>
    <row r="442" ht="15.75" customHeight="1">
      <c r="F442" s="19"/>
    </row>
    <row r="443" ht="15.75" customHeight="1">
      <c r="F443" s="19"/>
    </row>
    <row r="444" ht="15.75" customHeight="1">
      <c r="F444" s="19"/>
    </row>
    <row r="445" ht="15.75" customHeight="1">
      <c r="F445" s="19"/>
    </row>
    <row r="446" ht="15.75" customHeight="1">
      <c r="F446" s="19"/>
    </row>
    <row r="447" ht="15.75" customHeight="1">
      <c r="F447" s="19"/>
    </row>
    <row r="448" ht="15.75" customHeight="1">
      <c r="F448" s="19"/>
    </row>
    <row r="449" ht="15.75" customHeight="1">
      <c r="F449" s="19"/>
    </row>
    <row r="450" ht="15.75" customHeight="1">
      <c r="F450" s="19"/>
    </row>
    <row r="451" ht="15.75" customHeight="1">
      <c r="F451" s="19"/>
    </row>
    <row r="452" ht="15.75" customHeight="1">
      <c r="F452" s="19"/>
    </row>
    <row r="453" ht="15.75" customHeight="1">
      <c r="F453" s="19"/>
    </row>
    <row r="454" ht="15.75" customHeight="1">
      <c r="F454" s="19"/>
    </row>
    <row r="455" ht="15.75" customHeight="1">
      <c r="F455" s="19"/>
    </row>
    <row r="456" ht="15.75" customHeight="1">
      <c r="F456" s="19"/>
    </row>
    <row r="457" ht="15.75" customHeight="1">
      <c r="F457" s="19"/>
    </row>
    <row r="458" ht="15.75" customHeight="1">
      <c r="F458" s="19"/>
    </row>
    <row r="459" ht="15.75" customHeight="1">
      <c r="F459" s="19"/>
    </row>
    <row r="460" ht="15.75" customHeight="1">
      <c r="F460" s="19"/>
    </row>
    <row r="461" ht="15.75" customHeight="1">
      <c r="F461" s="19"/>
    </row>
    <row r="462" ht="15.75" customHeight="1">
      <c r="F462" s="19"/>
    </row>
    <row r="463" ht="15.75" customHeight="1">
      <c r="F463" s="19"/>
    </row>
    <row r="464" ht="15.75" customHeight="1">
      <c r="F464" s="19"/>
    </row>
    <row r="465" ht="15.75" customHeight="1">
      <c r="F465" s="19"/>
    </row>
    <row r="466" ht="15.75" customHeight="1">
      <c r="F466" s="19"/>
    </row>
    <row r="467" ht="15.75" customHeight="1">
      <c r="F467" s="19"/>
    </row>
    <row r="468" ht="15.75" customHeight="1">
      <c r="F468" s="19"/>
    </row>
    <row r="469" ht="15.75" customHeight="1">
      <c r="F469" s="19"/>
    </row>
    <row r="470" ht="15.75" customHeight="1">
      <c r="F470" s="19"/>
    </row>
    <row r="471" ht="15.75" customHeight="1">
      <c r="F471" s="19"/>
    </row>
    <row r="472" ht="15.75" customHeight="1">
      <c r="F472" s="19"/>
    </row>
    <row r="473" ht="15.75" customHeight="1">
      <c r="F473" s="19"/>
    </row>
    <row r="474" ht="15.75" customHeight="1">
      <c r="F474" s="19"/>
    </row>
    <row r="475" ht="15.75" customHeight="1">
      <c r="F475" s="19"/>
    </row>
    <row r="476" ht="15.75" customHeight="1">
      <c r="F476" s="19"/>
    </row>
    <row r="477" ht="15.75" customHeight="1">
      <c r="F477" s="19"/>
    </row>
    <row r="478" ht="15.75" customHeight="1">
      <c r="F478" s="19"/>
    </row>
    <row r="479" ht="15.75" customHeight="1">
      <c r="F479" s="19"/>
    </row>
    <row r="480" ht="15.75" customHeight="1">
      <c r="F480" s="19"/>
    </row>
    <row r="481" ht="15.75" customHeight="1">
      <c r="F481" s="19"/>
    </row>
    <row r="482" ht="15.75" customHeight="1">
      <c r="F482" s="19"/>
    </row>
    <row r="483" ht="15.75" customHeight="1">
      <c r="F483" s="19"/>
    </row>
    <row r="484" ht="15.75" customHeight="1">
      <c r="F484" s="19"/>
    </row>
    <row r="485" ht="15.75" customHeight="1">
      <c r="F485" s="19"/>
    </row>
    <row r="486" ht="15.75" customHeight="1">
      <c r="F486" s="19"/>
    </row>
    <row r="487" ht="15.75" customHeight="1">
      <c r="F487" s="19"/>
    </row>
    <row r="488" ht="15.75" customHeight="1">
      <c r="F488" s="19"/>
    </row>
    <row r="489" ht="15.75" customHeight="1">
      <c r="F489" s="19"/>
    </row>
    <row r="490" ht="15.75" customHeight="1">
      <c r="F490" s="19"/>
    </row>
    <row r="491" ht="15.75" customHeight="1">
      <c r="F491" s="19"/>
    </row>
    <row r="492" ht="15.75" customHeight="1">
      <c r="F492" s="19"/>
    </row>
    <row r="493" ht="15.75" customHeight="1">
      <c r="F493" s="19"/>
    </row>
    <row r="494" ht="15.75" customHeight="1">
      <c r="F494" s="19"/>
    </row>
    <row r="495" ht="15.75" customHeight="1">
      <c r="F495" s="19"/>
    </row>
    <row r="496" ht="15.75" customHeight="1">
      <c r="F496" s="19"/>
    </row>
    <row r="497" ht="15.75" customHeight="1">
      <c r="F497" s="19"/>
    </row>
    <row r="498" ht="15.75" customHeight="1">
      <c r="F498" s="19"/>
    </row>
    <row r="499" ht="15.75" customHeight="1">
      <c r="F499" s="19"/>
    </row>
    <row r="500" ht="15.75" customHeight="1">
      <c r="F500" s="19"/>
    </row>
    <row r="501" ht="15.75" customHeight="1">
      <c r="F501" s="19"/>
    </row>
    <row r="502" ht="15.75" customHeight="1">
      <c r="F502" s="19"/>
    </row>
    <row r="503" ht="15.75" customHeight="1">
      <c r="F503" s="19"/>
    </row>
    <row r="504" ht="15.75" customHeight="1">
      <c r="F504" s="19"/>
    </row>
    <row r="505" ht="15.75" customHeight="1">
      <c r="F505" s="19"/>
    </row>
    <row r="506" ht="15.75" customHeight="1">
      <c r="F506" s="19"/>
    </row>
    <row r="507" ht="15.75" customHeight="1">
      <c r="F507" s="19"/>
    </row>
    <row r="508" ht="15.75" customHeight="1">
      <c r="F508" s="19"/>
    </row>
    <row r="509" ht="15.75" customHeight="1">
      <c r="F509" s="19"/>
    </row>
    <row r="510" ht="15.75" customHeight="1">
      <c r="F510" s="19"/>
    </row>
    <row r="511" ht="15.75" customHeight="1">
      <c r="F511" s="19"/>
    </row>
    <row r="512" ht="15.75" customHeight="1">
      <c r="F512" s="19"/>
    </row>
    <row r="513" ht="15.75" customHeight="1">
      <c r="F513" s="19"/>
    </row>
    <row r="514" ht="15.75" customHeight="1">
      <c r="F514" s="19"/>
    </row>
    <row r="515" ht="15.75" customHeight="1">
      <c r="F515" s="19"/>
    </row>
    <row r="516" ht="15.75" customHeight="1">
      <c r="F516" s="19"/>
    </row>
    <row r="517" ht="15.75" customHeight="1">
      <c r="F517" s="19"/>
    </row>
    <row r="518" ht="15.75" customHeight="1">
      <c r="F518" s="19"/>
    </row>
    <row r="519" ht="15.75" customHeight="1">
      <c r="F519" s="19"/>
    </row>
    <row r="520" ht="15.75" customHeight="1">
      <c r="F520" s="19"/>
    </row>
    <row r="521" ht="15.75" customHeight="1">
      <c r="F521" s="19"/>
    </row>
    <row r="522" ht="15.75" customHeight="1">
      <c r="F522" s="19"/>
    </row>
    <row r="523" ht="15.75" customHeight="1">
      <c r="F523" s="19"/>
    </row>
    <row r="524" ht="15.75" customHeight="1">
      <c r="F524" s="19"/>
    </row>
    <row r="525" ht="15.75" customHeight="1">
      <c r="F525" s="19"/>
    </row>
    <row r="526" ht="15.75" customHeight="1">
      <c r="F526" s="19"/>
    </row>
    <row r="527" ht="15.75" customHeight="1">
      <c r="F527" s="19"/>
    </row>
    <row r="528" ht="15.75" customHeight="1">
      <c r="F528" s="19"/>
    </row>
    <row r="529" ht="15.75" customHeight="1">
      <c r="F529" s="19"/>
    </row>
    <row r="530" ht="15.75" customHeight="1">
      <c r="F530" s="19"/>
    </row>
    <row r="531" ht="15.75" customHeight="1">
      <c r="F531" s="19"/>
    </row>
    <row r="532" ht="15.75" customHeight="1">
      <c r="F532" s="19"/>
    </row>
    <row r="533" ht="15.75" customHeight="1">
      <c r="F533" s="19"/>
    </row>
    <row r="534" ht="15.75" customHeight="1">
      <c r="F534" s="19"/>
    </row>
    <row r="535" ht="15.75" customHeight="1">
      <c r="F535" s="19"/>
    </row>
    <row r="536" ht="15.75" customHeight="1">
      <c r="F536" s="19"/>
    </row>
    <row r="537" ht="15.75" customHeight="1">
      <c r="F537" s="19"/>
    </row>
    <row r="538" ht="15.75" customHeight="1">
      <c r="F538" s="19"/>
    </row>
    <row r="539" ht="15.75" customHeight="1">
      <c r="F539" s="19"/>
    </row>
    <row r="540" ht="15.75" customHeight="1">
      <c r="F540" s="19"/>
    </row>
    <row r="541" ht="15.75" customHeight="1">
      <c r="F541" s="19"/>
    </row>
    <row r="542" ht="15.75" customHeight="1">
      <c r="F542" s="19"/>
    </row>
    <row r="543" ht="15.75" customHeight="1">
      <c r="F543" s="19"/>
    </row>
    <row r="544" ht="15.75" customHeight="1">
      <c r="F544" s="19"/>
    </row>
    <row r="545" ht="15.75" customHeight="1">
      <c r="F545" s="19"/>
    </row>
    <row r="546" ht="15.75" customHeight="1">
      <c r="F546" s="19"/>
    </row>
    <row r="547" ht="15.75" customHeight="1">
      <c r="F547" s="19"/>
    </row>
    <row r="548" ht="15.75" customHeight="1">
      <c r="F548" s="19"/>
    </row>
    <row r="549" ht="15.75" customHeight="1">
      <c r="F549" s="19"/>
    </row>
    <row r="550" ht="15.75" customHeight="1">
      <c r="F550" s="19"/>
    </row>
    <row r="551" ht="15.75" customHeight="1">
      <c r="F551" s="19"/>
    </row>
    <row r="552" ht="15.75" customHeight="1">
      <c r="F552" s="19"/>
    </row>
    <row r="553" ht="15.75" customHeight="1">
      <c r="F553" s="19"/>
    </row>
    <row r="554" ht="15.75" customHeight="1">
      <c r="F554" s="19"/>
    </row>
    <row r="555" ht="15.75" customHeight="1">
      <c r="F555" s="19"/>
    </row>
    <row r="556" ht="15.75" customHeight="1">
      <c r="F556" s="19"/>
    </row>
    <row r="557" ht="15.75" customHeight="1">
      <c r="F557" s="19"/>
    </row>
    <row r="558" ht="15.75" customHeight="1">
      <c r="F558" s="19"/>
    </row>
    <row r="559" ht="15.75" customHeight="1">
      <c r="F559" s="19"/>
    </row>
    <row r="560" ht="15.75" customHeight="1">
      <c r="F560" s="19"/>
    </row>
    <row r="561" ht="15.75" customHeight="1">
      <c r="F561" s="19"/>
    </row>
    <row r="562" ht="15.75" customHeight="1">
      <c r="F562" s="19"/>
    </row>
    <row r="563" ht="15.75" customHeight="1">
      <c r="F563" s="19"/>
    </row>
    <row r="564" ht="15.75" customHeight="1">
      <c r="F564" s="19"/>
    </row>
    <row r="565" ht="15.75" customHeight="1">
      <c r="F565" s="19"/>
    </row>
    <row r="566" ht="15.75" customHeight="1">
      <c r="F566" s="19"/>
    </row>
    <row r="567" ht="15.75" customHeight="1">
      <c r="F567" s="19"/>
    </row>
    <row r="568" ht="15.75" customHeight="1">
      <c r="F568" s="19"/>
    </row>
    <row r="569" ht="15.75" customHeight="1">
      <c r="F569" s="19"/>
    </row>
    <row r="570" ht="15.75" customHeight="1">
      <c r="F570" s="19"/>
    </row>
    <row r="571" ht="15.75" customHeight="1">
      <c r="F571" s="19"/>
    </row>
    <row r="572" ht="15.75" customHeight="1">
      <c r="F572" s="19"/>
    </row>
    <row r="573" ht="15.75" customHeight="1">
      <c r="F573" s="19"/>
    </row>
    <row r="574" ht="15.75" customHeight="1">
      <c r="F574" s="19"/>
    </row>
    <row r="575" ht="15.75" customHeight="1">
      <c r="F575" s="19"/>
    </row>
    <row r="576" ht="15.75" customHeight="1">
      <c r="F576" s="19"/>
    </row>
    <row r="577" ht="15.75" customHeight="1">
      <c r="F577" s="19"/>
    </row>
    <row r="578" ht="15.75" customHeight="1">
      <c r="F578" s="19"/>
    </row>
    <row r="579" ht="15.75" customHeight="1">
      <c r="F579" s="19"/>
    </row>
    <row r="580" ht="15.75" customHeight="1">
      <c r="F580" s="19"/>
    </row>
    <row r="581" ht="15.75" customHeight="1">
      <c r="F581" s="19"/>
    </row>
    <row r="582" ht="15.75" customHeight="1">
      <c r="F582" s="19"/>
    </row>
    <row r="583" ht="15.75" customHeight="1">
      <c r="F583" s="19"/>
    </row>
    <row r="584" ht="15.75" customHeight="1">
      <c r="F584" s="19"/>
    </row>
    <row r="585" ht="15.75" customHeight="1">
      <c r="F585" s="19"/>
    </row>
    <row r="586" ht="15.75" customHeight="1">
      <c r="F586" s="19"/>
    </row>
    <row r="587" ht="15.75" customHeight="1">
      <c r="F587" s="19"/>
    </row>
    <row r="588" ht="15.75" customHeight="1">
      <c r="F588" s="19"/>
    </row>
    <row r="589" ht="15.75" customHeight="1">
      <c r="F589" s="19"/>
    </row>
    <row r="590" ht="15.75" customHeight="1">
      <c r="F590" s="19"/>
    </row>
    <row r="591" ht="15.75" customHeight="1">
      <c r="F591" s="19"/>
    </row>
    <row r="592" ht="15.75" customHeight="1">
      <c r="F592" s="19"/>
    </row>
    <row r="593" ht="15.75" customHeight="1">
      <c r="F593" s="19"/>
    </row>
    <row r="594" ht="15.75" customHeight="1">
      <c r="F594" s="19"/>
    </row>
    <row r="595" ht="15.75" customHeight="1">
      <c r="F595" s="19"/>
    </row>
    <row r="596" ht="15.75" customHeight="1">
      <c r="F596" s="19"/>
    </row>
    <row r="597" ht="15.75" customHeight="1">
      <c r="F597" s="19"/>
    </row>
    <row r="598" ht="15.75" customHeight="1">
      <c r="F598" s="19"/>
    </row>
    <row r="599" ht="15.75" customHeight="1">
      <c r="F599" s="19"/>
    </row>
    <row r="600" ht="15.75" customHeight="1">
      <c r="F600" s="19"/>
    </row>
    <row r="601" ht="15.75" customHeight="1">
      <c r="F601" s="19"/>
    </row>
    <row r="602" ht="15.75" customHeight="1">
      <c r="F602" s="19"/>
    </row>
    <row r="603" ht="15.75" customHeight="1">
      <c r="F603" s="19"/>
    </row>
    <row r="604" ht="15.75" customHeight="1">
      <c r="F604" s="19"/>
    </row>
    <row r="605" ht="15.75" customHeight="1">
      <c r="F605" s="19"/>
    </row>
    <row r="606" ht="15.75" customHeight="1">
      <c r="F606" s="19"/>
    </row>
    <row r="607" ht="15.75" customHeight="1">
      <c r="F607" s="19"/>
    </row>
    <row r="608" ht="15.75" customHeight="1">
      <c r="F608" s="19"/>
    </row>
    <row r="609" ht="15.75" customHeight="1">
      <c r="F609" s="19"/>
    </row>
    <row r="610" ht="15.75" customHeight="1">
      <c r="F610" s="19"/>
    </row>
    <row r="611" ht="15.75" customHeight="1">
      <c r="F611" s="19"/>
    </row>
    <row r="612" ht="15.75" customHeight="1">
      <c r="F612" s="19"/>
    </row>
    <row r="613" ht="15.75" customHeight="1">
      <c r="F613" s="19"/>
    </row>
    <row r="614" ht="15.75" customHeight="1">
      <c r="F614" s="19"/>
    </row>
    <row r="615" ht="15.75" customHeight="1">
      <c r="F615" s="19"/>
    </row>
    <row r="616" ht="15.75" customHeight="1">
      <c r="F616" s="19"/>
    </row>
    <row r="617" ht="15.75" customHeight="1">
      <c r="F617" s="19"/>
    </row>
    <row r="618" ht="15.75" customHeight="1">
      <c r="F618" s="19"/>
    </row>
    <row r="619" ht="15.75" customHeight="1">
      <c r="F619" s="19"/>
    </row>
    <row r="620" ht="15.75" customHeight="1">
      <c r="F620" s="19"/>
    </row>
    <row r="621" ht="15.75" customHeight="1">
      <c r="F621" s="19"/>
    </row>
    <row r="622" ht="15.75" customHeight="1">
      <c r="F622" s="19"/>
    </row>
    <row r="623" ht="15.75" customHeight="1">
      <c r="F623" s="19"/>
    </row>
    <row r="624" ht="15.75" customHeight="1">
      <c r="F624" s="19"/>
    </row>
    <row r="625" ht="15.75" customHeight="1">
      <c r="F625" s="19"/>
    </row>
    <row r="626" ht="15.75" customHeight="1">
      <c r="F626" s="19"/>
    </row>
    <row r="627" ht="15.75" customHeight="1">
      <c r="F627" s="19"/>
    </row>
    <row r="628" ht="15.75" customHeight="1">
      <c r="F628" s="19"/>
    </row>
    <row r="629" ht="15.75" customHeight="1">
      <c r="F629" s="19"/>
    </row>
    <row r="630" ht="15.75" customHeight="1">
      <c r="F630" s="19"/>
    </row>
    <row r="631" ht="15.75" customHeight="1">
      <c r="F631" s="19"/>
    </row>
    <row r="632" ht="15.75" customHeight="1">
      <c r="F632" s="19"/>
    </row>
    <row r="633" ht="15.75" customHeight="1">
      <c r="F633" s="19"/>
    </row>
    <row r="634" ht="15.75" customHeight="1">
      <c r="F634" s="19"/>
    </row>
    <row r="635" ht="15.75" customHeight="1">
      <c r="F635" s="19"/>
    </row>
    <row r="636" ht="15.75" customHeight="1">
      <c r="F636" s="19"/>
    </row>
    <row r="637" ht="15.75" customHeight="1">
      <c r="F637" s="19"/>
    </row>
    <row r="638" ht="15.75" customHeight="1">
      <c r="F638" s="19"/>
    </row>
    <row r="639" ht="15.75" customHeight="1">
      <c r="F639" s="19"/>
    </row>
    <row r="640" ht="15.75" customHeight="1">
      <c r="F640" s="19"/>
    </row>
    <row r="641" ht="15.75" customHeight="1">
      <c r="F641" s="19"/>
    </row>
    <row r="642" ht="15.75" customHeight="1">
      <c r="F642" s="19"/>
    </row>
    <row r="643" ht="15.75" customHeight="1">
      <c r="F643" s="19"/>
    </row>
    <row r="644" ht="15.75" customHeight="1">
      <c r="F644" s="19"/>
    </row>
    <row r="645" ht="15.75" customHeight="1">
      <c r="F645" s="19"/>
    </row>
    <row r="646" ht="15.75" customHeight="1">
      <c r="F646" s="19"/>
    </row>
    <row r="647" ht="15.75" customHeight="1">
      <c r="F647" s="19"/>
    </row>
    <row r="648" ht="15.75" customHeight="1">
      <c r="F648" s="19"/>
    </row>
    <row r="649" ht="15.75" customHeight="1">
      <c r="F649" s="19"/>
    </row>
    <row r="650" ht="15.75" customHeight="1">
      <c r="F650" s="19"/>
    </row>
    <row r="651" ht="15.75" customHeight="1">
      <c r="F651" s="19"/>
    </row>
    <row r="652" ht="15.75" customHeight="1">
      <c r="F652" s="19"/>
    </row>
    <row r="653" ht="15.75" customHeight="1">
      <c r="F653" s="19"/>
    </row>
    <row r="654" ht="15.75" customHeight="1">
      <c r="F654" s="19"/>
    </row>
    <row r="655" ht="15.75" customHeight="1">
      <c r="F655" s="19"/>
    </row>
    <row r="656" ht="15.75" customHeight="1">
      <c r="F656" s="19"/>
    </row>
    <row r="657" ht="15.75" customHeight="1">
      <c r="F657" s="19"/>
    </row>
    <row r="658" ht="15.75" customHeight="1">
      <c r="F658" s="19"/>
    </row>
    <row r="659" ht="15.75" customHeight="1">
      <c r="F659" s="19"/>
    </row>
    <row r="660" ht="15.75" customHeight="1">
      <c r="F660" s="19"/>
    </row>
    <row r="661" ht="15.75" customHeight="1">
      <c r="F661" s="19"/>
    </row>
    <row r="662" ht="15.75" customHeight="1">
      <c r="F662" s="19"/>
    </row>
    <row r="663" ht="15.75" customHeight="1">
      <c r="F663" s="19"/>
    </row>
    <row r="664" ht="15.75" customHeight="1">
      <c r="F664" s="19"/>
    </row>
    <row r="665" ht="15.75" customHeight="1">
      <c r="F665" s="19"/>
    </row>
    <row r="666" ht="15.75" customHeight="1">
      <c r="F666" s="19"/>
    </row>
    <row r="667" ht="15.75" customHeight="1">
      <c r="F667" s="19"/>
    </row>
    <row r="668" ht="15.75" customHeight="1">
      <c r="F668" s="19"/>
    </row>
    <row r="669" ht="15.75" customHeight="1">
      <c r="F669" s="19"/>
    </row>
    <row r="670" ht="15.75" customHeight="1">
      <c r="F670" s="19"/>
    </row>
    <row r="671" ht="15.75" customHeight="1">
      <c r="F671" s="19"/>
    </row>
    <row r="672" ht="15.75" customHeight="1">
      <c r="F672" s="19"/>
    </row>
    <row r="673" ht="15.75" customHeight="1">
      <c r="F673" s="19"/>
    </row>
    <row r="674" ht="15.75" customHeight="1">
      <c r="F674" s="19"/>
    </row>
    <row r="675" ht="15.75" customHeight="1">
      <c r="F675" s="19"/>
    </row>
    <row r="676" ht="15.75" customHeight="1">
      <c r="F676" s="19"/>
    </row>
    <row r="677" ht="15.75" customHeight="1">
      <c r="F677" s="19"/>
    </row>
    <row r="678" ht="15.75" customHeight="1">
      <c r="F678" s="19"/>
    </row>
    <row r="679" ht="15.75" customHeight="1">
      <c r="F679" s="19"/>
    </row>
    <row r="680" ht="15.75" customHeight="1">
      <c r="F680" s="19"/>
    </row>
    <row r="681" ht="15.75" customHeight="1">
      <c r="F681" s="19"/>
    </row>
    <row r="682" ht="15.75" customHeight="1">
      <c r="F682" s="19"/>
    </row>
    <row r="683" ht="15.75" customHeight="1">
      <c r="F683" s="19"/>
    </row>
    <row r="684" ht="15.75" customHeight="1">
      <c r="F684" s="19"/>
    </row>
    <row r="685" ht="15.75" customHeight="1">
      <c r="F685" s="19"/>
    </row>
    <row r="686" ht="15.75" customHeight="1">
      <c r="F686" s="19"/>
    </row>
    <row r="687" ht="15.75" customHeight="1">
      <c r="F687" s="19"/>
    </row>
    <row r="688" ht="15.75" customHeight="1">
      <c r="F688" s="19"/>
    </row>
    <row r="689" ht="15.75" customHeight="1">
      <c r="F689" s="19"/>
    </row>
    <row r="690" ht="15.75" customHeight="1">
      <c r="F690" s="19"/>
    </row>
    <row r="691" ht="15.75" customHeight="1">
      <c r="F691" s="19"/>
    </row>
    <row r="692" ht="15.75" customHeight="1">
      <c r="F692" s="19"/>
    </row>
    <row r="693" ht="15.75" customHeight="1">
      <c r="F693" s="19"/>
    </row>
    <row r="694" ht="15.75" customHeight="1">
      <c r="F694" s="19"/>
    </row>
    <row r="695" ht="15.75" customHeight="1">
      <c r="F695" s="19"/>
    </row>
    <row r="696" ht="15.75" customHeight="1">
      <c r="F696" s="19"/>
    </row>
    <row r="697" ht="15.75" customHeight="1">
      <c r="F697" s="19"/>
    </row>
    <row r="698" ht="15.75" customHeight="1">
      <c r="F698" s="19"/>
    </row>
    <row r="699" ht="15.75" customHeight="1">
      <c r="F699" s="19"/>
    </row>
    <row r="700" ht="15.75" customHeight="1">
      <c r="F700" s="19"/>
    </row>
    <row r="701" ht="15.75" customHeight="1">
      <c r="F701" s="19"/>
    </row>
    <row r="702" ht="15.75" customHeight="1">
      <c r="F702" s="19"/>
    </row>
    <row r="703" ht="15.75" customHeight="1">
      <c r="F703" s="19"/>
    </row>
    <row r="704" ht="15.75" customHeight="1">
      <c r="F704" s="19"/>
    </row>
    <row r="705" ht="15.75" customHeight="1">
      <c r="F705" s="19"/>
    </row>
    <row r="706" ht="15.75" customHeight="1">
      <c r="F706" s="19"/>
    </row>
    <row r="707" ht="15.75" customHeight="1">
      <c r="F707" s="19"/>
    </row>
    <row r="708" ht="15.75" customHeight="1">
      <c r="F708" s="19"/>
    </row>
    <row r="709" ht="15.75" customHeight="1">
      <c r="F709" s="19"/>
    </row>
    <row r="710" ht="15.75" customHeight="1">
      <c r="F710" s="19"/>
    </row>
    <row r="711" ht="15.75" customHeight="1">
      <c r="F711" s="19"/>
    </row>
    <row r="712" ht="15.75" customHeight="1">
      <c r="F712" s="19"/>
    </row>
    <row r="713" ht="15.75" customHeight="1">
      <c r="F713" s="19"/>
    </row>
    <row r="714" ht="15.75" customHeight="1">
      <c r="F714" s="19"/>
    </row>
    <row r="715" ht="15.75" customHeight="1">
      <c r="F715" s="19"/>
    </row>
    <row r="716" ht="15.75" customHeight="1">
      <c r="F716" s="19"/>
    </row>
    <row r="717" ht="15.75" customHeight="1">
      <c r="F717" s="19"/>
    </row>
    <row r="718" ht="15.75" customHeight="1">
      <c r="F718" s="19"/>
    </row>
    <row r="719" ht="15.75" customHeight="1">
      <c r="F719" s="19"/>
    </row>
    <row r="720" ht="15.75" customHeight="1">
      <c r="F720" s="19"/>
    </row>
    <row r="721" ht="15.75" customHeight="1">
      <c r="F721" s="19"/>
    </row>
    <row r="722" ht="15.75" customHeight="1">
      <c r="F722" s="19"/>
    </row>
    <row r="723" ht="15.75" customHeight="1">
      <c r="F723" s="19"/>
    </row>
    <row r="724" ht="15.75" customHeight="1">
      <c r="F724" s="19"/>
    </row>
    <row r="725" ht="15.75" customHeight="1">
      <c r="F725" s="19"/>
    </row>
    <row r="726" ht="15.75" customHeight="1">
      <c r="F726" s="19"/>
    </row>
    <row r="727" ht="15.75" customHeight="1">
      <c r="F727" s="19"/>
    </row>
    <row r="728" ht="15.75" customHeight="1">
      <c r="F728" s="19"/>
    </row>
    <row r="729" ht="15.75" customHeight="1">
      <c r="F729" s="19"/>
    </row>
    <row r="730" ht="15.75" customHeight="1">
      <c r="F730" s="19"/>
    </row>
    <row r="731" ht="15.75" customHeight="1">
      <c r="F731" s="19"/>
    </row>
    <row r="732" ht="15.75" customHeight="1">
      <c r="F732" s="19"/>
    </row>
    <row r="733" ht="15.75" customHeight="1">
      <c r="F733" s="19"/>
    </row>
    <row r="734" ht="15.75" customHeight="1">
      <c r="F734" s="19"/>
    </row>
    <row r="735" ht="15.75" customHeight="1">
      <c r="F735" s="19"/>
    </row>
    <row r="736" ht="15.75" customHeight="1">
      <c r="F736" s="19"/>
    </row>
    <row r="737" ht="15.75" customHeight="1">
      <c r="F737" s="19"/>
    </row>
    <row r="738" ht="15.75" customHeight="1">
      <c r="F738" s="19"/>
    </row>
    <row r="739" ht="15.75" customHeight="1">
      <c r="F739" s="19"/>
    </row>
    <row r="740" ht="15.75" customHeight="1">
      <c r="F740" s="19"/>
    </row>
    <row r="741" ht="15.75" customHeight="1">
      <c r="F741" s="19"/>
    </row>
    <row r="742" ht="15.75" customHeight="1">
      <c r="F742" s="19"/>
    </row>
    <row r="743" ht="15.75" customHeight="1">
      <c r="F743" s="19"/>
    </row>
    <row r="744" ht="15.75" customHeight="1">
      <c r="F744" s="19"/>
    </row>
    <row r="745" ht="15.75" customHeight="1">
      <c r="F745" s="19"/>
    </row>
    <row r="746" ht="15.75" customHeight="1">
      <c r="F746" s="19"/>
    </row>
    <row r="747" ht="15.75" customHeight="1">
      <c r="F747" s="19"/>
    </row>
    <row r="748" ht="15.75" customHeight="1">
      <c r="F748" s="19"/>
    </row>
    <row r="749" ht="15.75" customHeight="1">
      <c r="F749" s="19"/>
    </row>
    <row r="750" ht="15.75" customHeight="1">
      <c r="F750" s="19"/>
    </row>
    <row r="751" ht="15.75" customHeight="1">
      <c r="F751" s="19"/>
    </row>
    <row r="752" ht="15.75" customHeight="1">
      <c r="F752" s="19"/>
    </row>
    <row r="753" ht="15.75" customHeight="1">
      <c r="F753" s="19"/>
    </row>
    <row r="754" ht="15.75" customHeight="1">
      <c r="F754" s="19"/>
    </row>
    <row r="755" ht="15.75" customHeight="1">
      <c r="F755" s="19"/>
    </row>
    <row r="756" ht="15.75" customHeight="1">
      <c r="F756" s="19"/>
    </row>
    <row r="757" ht="15.75" customHeight="1">
      <c r="F757" s="19"/>
    </row>
    <row r="758" ht="15.75" customHeight="1">
      <c r="F758" s="19"/>
    </row>
    <row r="759" ht="15.75" customHeight="1">
      <c r="F759" s="19"/>
    </row>
    <row r="760" ht="15.75" customHeight="1">
      <c r="F760" s="19"/>
    </row>
    <row r="761" ht="15.75" customHeight="1">
      <c r="F761" s="19"/>
    </row>
    <row r="762" ht="15.75" customHeight="1">
      <c r="F762" s="19"/>
    </row>
    <row r="763" ht="15.75" customHeight="1">
      <c r="F763" s="19"/>
    </row>
    <row r="764" ht="15.75" customHeight="1">
      <c r="F764" s="19"/>
    </row>
    <row r="765" ht="15.75" customHeight="1">
      <c r="F765" s="19"/>
    </row>
    <row r="766" ht="15.75" customHeight="1">
      <c r="F766" s="19"/>
    </row>
    <row r="767" ht="15.75" customHeight="1">
      <c r="F767" s="19"/>
    </row>
    <row r="768" ht="15.75" customHeight="1">
      <c r="F768" s="19"/>
    </row>
    <row r="769" ht="15.75" customHeight="1">
      <c r="F769" s="19"/>
    </row>
    <row r="770" ht="15.75" customHeight="1">
      <c r="F770" s="19"/>
    </row>
    <row r="771" ht="15.75" customHeight="1">
      <c r="F771" s="19"/>
    </row>
    <row r="772" ht="15.75" customHeight="1">
      <c r="F772" s="19"/>
    </row>
    <row r="773" ht="15.75" customHeight="1">
      <c r="F773" s="19"/>
    </row>
    <row r="774" ht="15.75" customHeight="1">
      <c r="F774" s="19"/>
    </row>
    <row r="775" ht="15.75" customHeight="1">
      <c r="F775" s="19"/>
    </row>
    <row r="776" ht="15.75" customHeight="1">
      <c r="F776" s="19"/>
    </row>
    <row r="777" ht="15.75" customHeight="1">
      <c r="F777" s="19"/>
    </row>
    <row r="778" ht="15.75" customHeight="1">
      <c r="F778" s="19"/>
    </row>
    <row r="779" ht="15.75" customHeight="1">
      <c r="F779" s="19"/>
    </row>
    <row r="780" ht="15.75" customHeight="1">
      <c r="F780" s="19"/>
    </row>
    <row r="781" ht="15.75" customHeight="1">
      <c r="F781" s="19"/>
    </row>
    <row r="782" ht="15.75" customHeight="1">
      <c r="F782" s="19"/>
    </row>
    <row r="783" ht="15.75" customHeight="1">
      <c r="F783" s="19"/>
    </row>
    <row r="784" ht="15.75" customHeight="1">
      <c r="F784" s="19"/>
    </row>
    <row r="785" ht="15.75" customHeight="1">
      <c r="F785" s="19"/>
    </row>
    <row r="786" ht="15.75" customHeight="1">
      <c r="F786" s="19"/>
    </row>
    <row r="787" ht="15.75" customHeight="1">
      <c r="F787" s="19"/>
    </row>
    <row r="788" ht="15.75" customHeight="1">
      <c r="F788" s="19"/>
    </row>
    <row r="789" ht="15.75" customHeight="1">
      <c r="F789" s="19"/>
    </row>
    <row r="790" ht="15.75" customHeight="1">
      <c r="F790" s="19"/>
    </row>
    <row r="791" ht="15.75" customHeight="1">
      <c r="F791" s="19"/>
    </row>
    <row r="792" ht="15.75" customHeight="1">
      <c r="F792" s="19"/>
    </row>
    <row r="793" ht="15.75" customHeight="1">
      <c r="F793" s="19"/>
    </row>
    <row r="794" ht="15.75" customHeight="1">
      <c r="F794" s="19"/>
    </row>
    <row r="795" ht="15.75" customHeight="1">
      <c r="F795" s="19"/>
    </row>
    <row r="796" ht="15.75" customHeight="1">
      <c r="F796" s="19"/>
    </row>
    <row r="797" ht="15.75" customHeight="1">
      <c r="F797" s="19"/>
    </row>
    <row r="798" ht="15.75" customHeight="1">
      <c r="F798" s="19"/>
    </row>
    <row r="799" ht="15.75" customHeight="1">
      <c r="F799" s="19"/>
    </row>
    <row r="800" ht="15.75" customHeight="1">
      <c r="F800" s="19"/>
    </row>
    <row r="801" ht="15.75" customHeight="1">
      <c r="F801" s="19"/>
    </row>
    <row r="802" ht="15.75" customHeight="1">
      <c r="F802" s="19"/>
    </row>
    <row r="803" ht="15.75" customHeight="1">
      <c r="F803" s="19"/>
    </row>
    <row r="804" ht="15.75" customHeight="1">
      <c r="F804" s="19"/>
    </row>
    <row r="805" ht="15.75" customHeight="1">
      <c r="F805" s="19"/>
    </row>
    <row r="806" ht="15.75" customHeight="1">
      <c r="F806" s="19"/>
    </row>
    <row r="807" ht="15.75" customHeight="1">
      <c r="F807" s="19"/>
    </row>
    <row r="808" ht="15.75" customHeight="1">
      <c r="F808" s="19"/>
    </row>
    <row r="809" ht="15.75" customHeight="1">
      <c r="F809" s="19"/>
    </row>
    <row r="810" ht="15.75" customHeight="1">
      <c r="F810" s="19"/>
    </row>
    <row r="811" ht="15.75" customHeight="1">
      <c r="F811" s="19"/>
    </row>
    <row r="812" ht="15.75" customHeight="1">
      <c r="F812" s="19"/>
    </row>
    <row r="813" ht="15.75" customHeight="1">
      <c r="F813" s="19"/>
    </row>
    <row r="814" ht="15.75" customHeight="1">
      <c r="F814" s="19"/>
    </row>
    <row r="815" ht="15.75" customHeight="1">
      <c r="F815" s="19"/>
    </row>
    <row r="816" ht="15.75" customHeight="1">
      <c r="F816" s="19"/>
    </row>
    <row r="817" ht="15.75" customHeight="1">
      <c r="F817" s="19"/>
    </row>
    <row r="818" ht="15.75" customHeight="1">
      <c r="F818" s="19"/>
    </row>
    <row r="819" ht="15.75" customHeight="1">
      <c r="F819" s="19"/>
    </row>
    <row r="820" ht="15.75" customHeight="1">
      <c r="F820" s="19"/>
    </row>
    <row r="821" ht="15.75" customHeight="1">
      <c r="F821" s="19"/>
    </row>
    <row r="822" ht="15.75" customHeight="1">
      <c r="F822" s="19"/>
    </row>
    <row r="823" ht="15.75" customHeight="1">
      <c r="F823" s="19"/>
    </row>
    <row r="824" ht="15.75" customHeight="1">
      <c r="F824" s="19"/>
    </row>
    <row r="825" ht="15.75" customHeight="1">
      <c r="F825" s="19"/>
    </row>
    <row r="826" ht="15.75" customHeight="1">
      <c r="F826" s="19"/>
    </row>
    <row r="827" ht="15.75" customHeight="1">
      <c r="F827" s="19"/>
    </row>
    <row r="828" ht="15.75" customHeight="1">
      <c r="F828" s="19"/>
    </row>
    <row r="829" ht="15.75" customHeight="1">
      <c r="F829" s="19"/>
    </row>
    <row r="830" ht="15.75" customHeight="1">
      <c r="F830" s="19"/>
    </row>
    <row r="831" ht="15.75" customHeight="1">
      <c r="F831" s="19"/>
    </row>
    <row r="832" ht="15.75" customHeight="1">
      <c r="F832" s="19"/>
    </row>
    <row r="833" ht="15.75" customHeight="1">
      <c r="F833" s="19"/>
    </row>
    <row r="834" ht="15.75" customHeight="1">
      <c r="F834" s="19"/>
    </row>
    <row r="835" ht="15.75" customHeight="1">
      <c r="F835" s="19"/>
    </row>
    <row r="836" ht="15.75" customHeight="1">
      <c r="F836" s="19"/>
    </row>
    <row r="837" ht="15.75" customHeight="1">
      <c r="F837" s="19"/>
    </row>
    <row r="838" ht="15.75" customHeight="1">
      <c r="F838" s="19"/>
    </row>
    <row r="839" ht="15.75" customHeight="1">
      <c r="F839" s="19"/>
    </row>
    <row r="840" ht="15.75" customHeight="1">
      <c r="F840" s="19"/>
    </row>
    <row r="841" ht="15.75" customHeight="1">
      <c r="F841" s="19"/>
    </row>
    <row r="842" ht="15.75" customHeight="1">
      <c r="F842" s="19"/>
    </row>
    <row r="843" ht="15.75" customHeight="1">
      <c r="F843" s="19"/>
    </row>
    <row r="844" ht="15.75" customHeight="1">
      <c r="F844" s="19"/>
    </row>
    <row r="845" ht="15.75" customHeight="1">
      <c r="F845" s="19"/>
    </row>
    <row r="846" ht="15.75" customHeight="1">
      <c r="F846" s="19"/>
    </row>
    <row r="847" ht="15.75" customHeight="1">
      <c r="F847" s="19"/>
    </row>
    <row r="848" ht="15.75" customHeight="1">
      <c r="F848" s="19"/>
    </row>
    <row r="849" ht="15.75" customHeight="1">
      <c r="F849" s="19"/>
    </row>
    <row r="850" ht="15.75" customHeight="1">
      <c r="F850" s="19"/>
    </row>
    <row r="851" ht="15.75" customHeight="1">
      <c r="F851" s="19"/>
    </row>
    <row r="852" ht="15.75" customHeight="1">
      <c r="F852" s="19"/>
    </row>
    <row r="853" ht="15.75" customHeight="1">
      <c r="F853" s="19"/>
    </row>
    <row r="854" ht="15.75" customHeight="1">
      <c r="F854" s="19"/>
    </row>
    <row r="855" ht="15.75" customHeight="1">
      <c r="F855" s="19"/>
    </row>
    <row r="856" ht="15.75" customHeight="1">
      <c r="F856" s="19"/>
    </row>
    <row r="857" ht="15.75" customHeight="1">
      <c r="F857" s="19"/>
    </row>
    <row r="858" ht="15.75" customHeight="1">
      <c r="F858" s="19"/>
    </row>
    <row r="859" ht="15.75" customHeight="1">
      <c r="F859" s="19"/>
    </row>
    <row r="860" ht="15.75" customHeight="1">
      <c r="F860" s="19"/>
    </row>
    <row r="861" ht="15.75" customHeight="1">
      <c r="F861" s="19"/>
    </row>
    <row r="862" ht="15.75" customHeight="1">
      <c r="F862" s="19"/>
    </row>
    <row r="863" ht="15.75" customHeight="1">
      <c r="F863" s="19"/>
    </row>
    <row r="864" ht="15.75" customHeight="1">
      <c r="F864" s="19"/>
    </row>
    <row r="865" ht="15.75" customHeight="1">
      <c r="F865" s="19"/>
    </row>
    <row r="866" ht="15.75" customHeight="1">
      <c r="F866" s="19"/>
    </row>
    <row r="867" ht="15.75" customHeight="1">
      <c r="F867" s="19"/>
    </row>
    <row r="868" ht="15.75" customHeight="1">
      <c r="F868" s="19"/>
    </row>
    <row r="869" ht="15.75" customHeight="1">
      <c r="F869" s="19"/>
    </row>
    <row r="870" ht="15.75" customHeight="1">
      <c r="F870" s="19"/>
    </row>
    <row r="871" ht="15.75" customHeight="1">
      <c r="F871" s="19"/>
    </row>
    <row r="872" ht="15.75" customHeight="1">
      <c r="F872" s="19"/>
    </row>
    <row r="873" ht="15.75" customHeight="1">
      <c r="F873" s="19"/>
    </row>
    <row r="874" ht="15.75" customHeight="1">
      <c r="F874" s="19"/>
    </row>
    <row r="875" ht="15.75" customHeight="1">
      <c r="F875" s="19"/>
    </row>
    <row r="876" ht="15.75" customHeight="1">
      <c r="F876" s="19"/>
    </row>
    <row r="877" ht="15.75" customHeight="1">
      <c r="F877" s="19"/>
    </row>
    <row r="878" ht="15.75" customHeight="1">
      <c r="F878" s="19"/>
    </row>
    <row r="879" ht="15.75" customHeight="1">
      <c r="F879" s="19"/>
    </row>
    <row r="880" ht="15.75" customHeight="1">
      <c r="F880" s="19"/>
    </row>
    <row r="881" ht="15.75" customHeight="1">
      <c r="F881" s="19"/>
    </row>
    <row r="882" ht="15.75" customHeight="1">
      <c r="F882" s="19"/>
    </row>
    <row r="883" ht="15.75" customHeight="1">
      <c r="F883" s="19"/>
    </row>
    <row r="884" ht="15.75" customHeight="1">
      <c r="F884" s="19"/>
    </row>
    <row r="885" ht="15.75" customHeight="1">
      <c r="F885" s="19"/>
    </row>
    <row r="886" ht="15.75" customHeight="1">
      <c r="F886" s="19"/>
    </row>
    <row r="887" ht="15.75" customHeight="1">
      <c r="F887" s="19"/>
    </row>
    <row r="888" ht="15.75" customHeight="1">
      <c r="F888" s="19"/>
    </row>
    <row r="889" ht="15.75" customHeight="1">
      <c r="F889" s="19"/>
    </row>
    <row r="890" ht="15.75" customHeight="1">
      <c r="F890" s="19"/>
    </row>
    <row r="891" ht="15.75" customHeight="1">
      <c r="F891" s="19"/>
    </row>
    <row r="892" ht="15.75" customHeight="1">
      <c r="F892" s="19"/>
    </row>
    <row r="893" ht="15.75" customHeight="1">
      <c r="F893" s="19"/>
    </row>
    <row r="894" ht="15.75" customHeight="1">
      <c r="F894" s="19"/>
    </row>
    <row r="895" ht="15.75" customHeight="1">
      <c r="F895" s="19"/>
    </row>
    <row r="896" ht="15.75" customHeight="1">
      <c r="F896" s="19"/>
    </row>
    <row r="897" ht="15.75" customHeight="1">
      <c r="F897" s="19"/>
    </row>
    <row r="898" ht="15.75" customHeight="1">
      <c r="F898" s="19"/>
    </row>
    <row r="899" ht="15.75" customHeight="1">
      <c r="F899" s="19"/>
    </row>
    <row r="900" ht="15.75" customHeight="1">
      <c r="F900" s="19"/>
    </row>
    <row r="901" ht="15.75" customHeight="1">
      <c r="F901" s="19"/>
    </row>
    <row r="902" ht="15.75" customHeight="1">
      <c r="F902" s="19"/>
    </row>
    <row r="903" ht="15.75" customHeight="1">
      <c r="F903" s="19"/>
    </row>
    <row r="904" ht="15.75" customHeight="1">
      <c r="F904" s="19"/>
    </row>
    <row r="905" ht="15.75" customHeight="1">
      <c r="F905" s="19"/>
    </row>
    <row r="906" ht="15.75" customHeight="1">
      <c r="F906" s="19"/>
    </row>
    <row r="907" ht="15.75" customHeight="1">
      <c r="F907" s="19"/>
    </row>
    <row r="908" ht="15.75" customHeight="1">
      <c r="F908" s="19"/>
    </row>
    <row r="909" ht="15.75" customHeight="1">
      <c r="F909" s="19"/>
    </row>
    <row r="910" ht="15.75" customHeight="1">
      <c r="F910" s="19"/>
    </row>
    <row r="911" ht="15.75" customHeight="1">
      <c r="F911" s="19"/>
    </row>
    <row r="912" ht="15.75" customHeight="1">
      <c r="F912" s="19"/>
    </row>
    <row r="913" ht="15.75" customHeight="1">
      <c r="F913" s="19"/>
    </row>
    <row r="914" ht="15.75" customHeight="1">
      <c r="F914" s="19"/>
    </row>
    <row r="915" ht="15.75" customHeight="1">
      <c r="F915" s="19"/>
    </row>
    <row r="916" ht="15.75" customHeight="1">
      <c r="F916" s="19"/>
    </row>
    <row r="917" ht="15.75" customHeight="1">
      <c r="F917" s="19"/>
    </row>
    <row r="918" ht="15.75" customHeight="1">
      <c r="F918" s="19"/>
    </row>
    <row r="919" ht="15.75" customHeight="1">
      <c r="F919" s="19"/>
    </row>
    <row r="920" ht="15.75" customHeight="1">
      <c r="F920" s="19"/>
    </row>
    <row r="921" ht="15.75" customHeight="1">
      <c r="F921" s="19"/>
    </row>
    <row r="922" ht="15.75" customHeight="1">
      <c r="F922" s="19"/>
    </row>
    <row r="923" ht="15.75" customHeight="1">
      <c r="F923" s="19"/>
    </row>
    <row r="924" ht="15.75" customHeight="1">
      <c r="F924" s="19"/>
    </row>
    <row r="925" ht="15.75" customHeight="1">
      <c r="F925" s="19"/>
    </row>
    <row r="926" ht="15.75" customHeight="1">
      <c r="F926" s="19"/>
    </row>
    <row r="927" ht="15.75" customHeight="1">
      <c r="F927" s="19"/>
    </row>
    <row r="928" ht="15.75" customHeight="1">
      <c r="F928" s="19"/>
    </row>
    <row r="929" ht="15.75" customHeight="1">
      <c r="F929" s="19"/>
    </row>
    <row r="930" ht="15.75" customHeight="1">
      <c r="F930" s="19"/>
    </row>
    <row r="931" ht="15.75" customHeight="1">
      <c r="F931" s="19"/>
    </row>
    <row r="932" ht="15.75" customHeight="1">
      <c r="F932" s="19"/>
    </row>
    <row r="933" ht="15.75" customHeight="1">
      <c r="F933" s="19"/>
    </row>
    <row r="934" ht="15.75" customHeight="1">
      <c r="F934" s="19"/>
    </row>
    <row r="935" ht="15.75" customHeight="1">
      <c r="F935" s="19"/>
    </row>
    <row r="936" ht="15.75" customHeight="1">
      <c r="F936" s="19"/>
    </row>
    <row r="937" ht="15.75" customHeight="1">
      <c r="F937" s="19"/>
    </row>
    <row r="938" ht="15.75" customHeight="1">
      <c r="F938" s="19"/>
    </row>
    <row r="939" ht="15.75" customHeight="1">
      <c r="F939" s="19"/>
    </row>
    <row r="940" ht="15.75" customHeight="1">
      <c r="F940" s="19"/>
    </row>
    <row r="941" ht="15.75" customHeight="1">
      <c r="F941" s="19"/>
    </row>
    <row r="942" ht="15.75" customHeight="1">
      <c r="F942" s="19"/>
    </row>
    <row r="943" ht="15.75" customHeight="1">
      <c r="F943" s="19"/>
    </row>
    <row r="944" ht="15.75" customHeight="1">
      <c r="F944" s="19"/>
    </row>
    <row r="945" ht="15.75" customHeight="1">
      <c r="F945" s="19"/>
    </row>
    <row r="946" ht="15.75" customHeight="1">
      <c r="F946" s="19"/>
    </row>
    <row r="947" ht="15.75" customHeight="1">
      <c r="F947" s="19"/>
    </row>
    <row r="948" ht="15.75" customHeight="1">
      <c r="F948" s="19"/>
    </row>
    <row r="949" ht="15.75" customHeight="1">
      <c r="F949" s="19"/>
    </row>
    <row r="950" ht="15.75" customHeight="1">
      <c r="F950" s="19"/>
    </row>
    <row r="951" ht="15.75" customHeight="1">
      <c r="F951" s="19"/>
    </row>
    <row r="952" ht="15.75" customHeight="1">
      <c r="F952" s="19"/>
    </row>
    <row r="953" ht="15.75" customHeight="1">
      <c r="F953" s="19"/>
    </row>
    <row r="954" ht="15.75" customHeight="1">
      <c r="F954" s="19"/>
    </row>
    <row r="955" ht="15.75" customHeight="1">
      <c r="F955" s="19"/>
    </row>
    <row r="956" ht="15.75" customHeight="1">
      <c r="F956" s="19"/>
    </row>
    <row r="957" ht="15.75" customHeight="1">
      <c r="F957" s="19"/>
    </row>
    <row r="958" ht="15.75" customHeight="1">
      <c r="F958" s="19"/>
    </row>
    <row r="959" ht="15.75" customHeight="1">
      <c r="F959" s="19"/>
    </row>
    <row r="960" ht="15.75" customHeight="1">
      <c r="F960" s="19"/>
    </row>
    <row r="961" ht="15.75" customHeight="1">
      <c r="F961" s="19"/>
    </row>
    <row r="962" ht="15.75" customHeight="1">
      <c r="F962" s="19"/>
    </row>
    <row r="963" ht="15.75" customHeight="1">
      <c r="F963" s="19"/>
    </row>
    <row r="964" ht="15.75" customHeight="1">
      <c r="F964" s="19"/>
    </row>
    <row r="965" ht="15.75" customHeight="1">
      <c r="F965" s="19"/>
    </row>
    <row r="966" ht="15.75" customHeight="1">
      <c r="F966" s="19"/>
    </row>
    <row r="967" ht="15.75" customHeight="1">
      <c r="F967" s="19"/>
    </row>
    <row r="968" ht="15.75" customHeight="1">
      <c r="F968" s="19"/>
    </row>
    <row r="969" ht="15.75" customHeight="1">
      <c r="F969" s="19"/>
    </row>
    <row r="970" ht="15.75" customHeight="1">
      <c r="F970" s="19"/>
    </row>
    <row r="971" ht="15.75" customHeight="1">
      <c r="F971" s="19"/>
    </row>
    <row r="972" ht="15.75" customHeight="1">
      <c r="F972" s="19"/>
    </row>
    <row r="973" ht="15.75" customHeight="1">
      <c r="F973" s="19"/>
    </row>
    <row r="974" ht="15.75" customHeight="1">
      <c r="F974" s="19"/>
    </row>
    <row r="975" ht="15.75" customHeight="1">
      <c r="F975" s="19"/>
    </row>
    <row r="976" ht="15.75" customHeight="1">
      <c r="F976" s="19"/>
    </row>
    <row r="977" ht="15.75" customHeight="1">
      <c r="F977" s="19"/>
    </row>
    <row r="978" ht="15.75" customHeight="1">
      <c r="F978" s="19"/>
    </row>
    <row r="979" ht="15.75" customHeight="1">
      <c r="F979" s="19"/>
    </row>
    <row r="980" ht="15.75" customHeight="1">
      <c r="F980" s="19"/>
    </row>
    <row r="981" ht="15.75" customHeight="1">
      <c r="F981" s="19"/>
    </row>
    <row r="982" ht="15.75" customHeight="1">
      <c r="F982" s="19"/>
    </row>
    <row r="983" ht="15.75" customHeight="1">
      <c r="F983" s="19"/>
    </row>
    <row r="984" ht="15.75" customHeight="1">
      <c r="F984" s="19"/>
    </row>
    <row r="985" ht="15.75" customHeight="1">
      <c r="F985" s="19"/>
    </row>
    <row r="986" ht="15.75" customHeight="1">
      <c r="F986" s="19"/>
    </row>
    <row r="987" ht="15.75" customHeight="1">
      <c r="F987" s="19"/>
    </row>
    <row r="988" ht="15.75" customHeight="1">
      <c r="F988" s="19"/>
    </row>
    <row r="989" ht="15.75" customHeight="1">
      <c r="F989" s="19"/>
    </row>
    <row r="990" ht="15.75" customHeight="1">
      <c r="F990" s="19"/>
    </row>
    <row r="991" ht="15.75" customHeight="1">
      <c r="F991" s="19"/>
    </row>
    <row r="992" ht="15.75" customHeight="1">
      <c r="F992" s="19"/>
    </row>
    <row r="993" ht="15.75" customHeight="1">
      <c r="F993" s="19"/>
    </row>
    <row r="994" ht="15.75" customHeight="1">
      <c r="F994" s="19"/>
    </row>
    <row r="995" ht="15.75" customHeight="1">
      <c r="F995" s="19"/>
    </row>
    <row r="996" ht="15.75" customHeight="1">
      <c r="F996" s="19"/>
    </row>
    <row r="997" ht="15.75" customHeight="1">
      <c r="F997" s="19"/>
    </row>
    <row r="998" ht="15.75" customHeight="1">
      <c r="F998" s="19"/>
    </row>
    <row r="999" ht="15.75" customHeight="1">
      <c r="F999" s="19"/>
    </row>
    <row r="1000" ht="15.75" customHeight="1">
      <c r="F1000" s="19"/>
    </row>
  </sheetData>
  <mergeCells count="5">
    <mergeCell ref="A1:E1"/>
    <mergeCell ref="G1:L1"/>
    <mergeCell ref="N1:Q1"/>
    <mergeCell ref="S1:W1"/>
    <mergeCell ref="Y1:A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25"/>
    <col customWidth="1" min="3" max="3" width="10.75"/>
    <col customWidth="1" min="4" max="5" width="10.88"/>
    <col customWidth="1" min="6" max="13" width="7.63"/>
    <col customWidth="1" min="14" max="14" width="13.38"/>
    <col customWidth="1" min="15" max="15" width="9.88"/>
    <col customWidth="1" min="16" max="16" width="12.13"/>
    <col customWidth="1" min="17" max="17" width="16.75"/>
    <col customWidth="1" min="18" max="18" width="7.63"/>
    <col customWidth="1" min="19" max="19" width="10.5"/>
    <col customWidth="1" min="20" max="20" width="10.25"/>
    <col customWidth="1" min="21" max="21" width="11.13"/>
    <col customWidth="1" min="22" max="22" width="12.13"/>
    <col customWidth="1" min="23" max="23" width="10.13"/>
    <col customWidth="1" min="24" max="24" width="7.63"/>
    <col customWidth="1" min="25" max="25" width="14.88"/>
    <col customWidth="1" min="26" max="26" width="17.25"/>
    <col customWidth="1" min="27" max="27" width="16.25"/>
    <col customWidth="1" min="28" max="28" width="19.63"/>
    <col customWidth="1" min="29" max="42" width="7.63"/>
  </cols>
  <sheetData>
    <row r="1">
      <c r="A1" s="21" t="s">
        <v>33</v>
      </c>
      <c r="B1" s="22"/>
      <c r="C1" s="22"/>
      <c r="D1" s="22"/>
      <c r="E1" s="23"/>
      <c r="G1" s="4" t="s">
        <v>1</v>
      </c>
      <c r="H1" s="5"/>
      <c r="I1" s="5"/>
      <c r="J1" s="5"/>
      <c r="K1" s="5"/>
      <c r="L1" s="6"/>
      <c r="N1" s="7" t="s">
        <v>2</v>
      </c>
      <c r="O1" s="5"/>
      <c r="P1" s="5"/>
      <c r="Q1" s="6"/>
      <c r="S1" s="8" t="s">
        <v>3</v>
      </c>
      <c r="T1" s="5"/>
      <c r="U1" s="5"/>
      <c r="V1" s="5"/>
      <c r="W1" s="6"/>
      <c r="Y1" s="9" t="s">
        <v>4</v>
      </c>
      <c r="Z1" s="5"/>
      <c r="AA1" s="5"/>
      <c r="AB1" s="6"/>
    </row>
    <row r="2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</row>
    <row r="3">
      <c r="A3" s="11">
        <v>45225.0</v>
      </c>
      <c r="B3" s="11">
        <f t="shared" ref="B3:B15" si="1">$A3 + 4</f>
        <v>45229</v>
      </c>
      <c r="C3" s="12">
        <v>376832.23005</v>
      </c>
      <c r="D3" s="13">
        <v>54.91382</v>
      </c>
      <c r="E3" s="13">
        <v>22.51142</v>
      </c>
      <c r="G3" s="14">
        <v>197128.04565412187</v>
      </c>
      <c r="H3" s="14">
        <v>0.9646171330601017</v>
      </c>
      <c r="I3" s="14">
        <v>28.5</v>
      </c>
      <c r="J3" s="14">
        <v>5.156359576521102</v>
      </c>
      <c r="K3" s="14">
        <v>235.9433419751818</v>
      </c>
      <c r="L3" s="14">
        <v>2.415629002574779</v>
      </c>
      <c r="N3" s="14">
        <v>175.0</v>
      </c>
      <c r="O3" s="14">
        <v>4.0</v>
      </c>
      <c r="P3" s="14" t="s">
        <v>29</v>
      </c>
      <c r="Q3" s="14">
        <v>3.041233676415007</v>
      </c>
      <c r="S3" s="14">
        <v>-4.18735E-4</v>
      </c>
      <c r="T3" s="14">
        <v>-0.021499</v>
      </c>
      <c r="U3" s="14">
        <v>2.335E-4</v>
      </c>
      <c r="V3" s="15">
        <f t="shared" ref="V3:V15" si="2">SQRT(POWER(S3,2) + POWER(T3,2) + POWER(U3,2))</f>
        <v>0.02150434519</v>
      </c>
      <c r="W3" s="14">
        <v>0.8</v>
      </c>
      <c r="Y3" s="11">
        <v>45229.0</v>
      </c>
      <c r="Z3" s="14">
        <v>7.6666</v>
      </c>
      <c r="AA3" s="16">
        <f t="shared" ref="AA3:AA15" si="3">($Y3+$Z3/24) - ($A3+12/24)</f>
        <v>3.819441667</v>
      </c>
      <c r="AB3" s="15">
        <f t="shared" ref="AB3:AB15" si="4">$Q3+$V3+$W3</f>
        <v>3.862738022</v>
      </c>
    </row>
    <row r="4">
      <c r="A4" s="11">
        <v>45251.0</v>
      </c>
      <c r="B4" s="11">
        <f t="shared" si="1"/>
        <v>45255</v>
      </c>
      <c r="C4" s="12">
        <v>374268.97042</v>
      </c>
      <c r="D4" s="13">
        <v>35.85844</v>
      </c>
      <c r="E4" s="13">
        <v>15.62364</v>
      </c>
      <c r="G4" s="14">
        <v>195223.93771187833</v>
      </c>
      <c r="H4" s="14">
        <v>0.9642738613952074</v>
      </c>
      <c r="I4" s="14">
        <v>28.5</v>
      </c>
      <c r="J4" s="14">
        <v>4.857581962702613</v>
      </c>
      <c r="K4" s="14">
        <v>216.80797523343273</v>
      </c>
      <c r="L4" s="14">
        <v>2.5539400140765127</v>
      </c>
      <c r="N4" s="14">
        <v>175.0</v>
      </c>
      <c r="O4" s="14">
        <v>4.0</v>
      </c>
      <c r="P4" s="14" t="s">
        <v>29</v>
      </c>
      <c r="Q4" s="14">
        <v>3.0409661821925997</v>
      </c>
      <c r="S4" s="14">
        <v>0.00353</v>
      </c>
      <c r="T4" s="14">
        <v>-0.0220911</v>
      </c>
      <c r="U4" s="20">
        <v>-1.53E-5</v>
      </c>
      <c r="V4" s="15">
        <f t="shared" si="2"/>
        <v>0.0223713619</v>
      </c>
      <c r="W4" s="14">
        <v>0.8</v>
      </c>
      <c r="Y4" s="11">
        <v>45255.0</v>
      </c>
      <c r="Z4" s="14">
        <v>8.15</v>
      </c>
      <c r="AA4" s="16">
        <f t="shared" si="3"/>
        <v>3.839583333</v>
      </c>
      <c r="AB4" s="15">
        <f t="shared" si="4"/>
        <v>3.863337544</v>
      </c>
    </row>
    <row r="5">
      <c r="A5" s="11">
        <v>45276.0</v>
      </c>
      <c r="B5" s="11">
        <f t="shared" si="1"/>
        <v>45280</v>
      </c>
      <c r="C5" s="12">
        <v>372576.01941</v>
      </c>
      <c r="D5" s="13">
        <v>7.27448</v>
      </c>
      <c r="E5" s="13">
        <v>1.71639</v>
      </c>
      <c r="G5" s="14">
        <v>193991.80833899087</v>
      </c>
      <c r="H5" s="14">
        <v>0.9640482285687713</v>
      </c>
      <c r="I5" s="14">
        <v>28.5</v>
      </c>
      <c r="J5" s="14">
        <v>4.110729434472168</v>
      </c>
      <c r="K5" s="14">
        <v>185.95327150462586</v>
      </c>
      <c r="L5" s="14">
        <v>2.6456613039057597</v>
      </c>
      <c r="N5" s="14">
        <v>175.0</v>
      </c>
      <c r="O5" s="14">
        <v>4.0</v>
      </c>
      <c r="P5" s="14" t="s">
        <v>29</v>
      </c>
      <c r="Q5" s="14">
        <v>3.0408141598392637</v>
      </c>
      <c r="S5" s="14">
        <v>0.013735936</v>
      </c>
      <c r="T5" s="14">
        <v>-0.02376</v>
      </c>
      <c r="U5" s="14">
        <v>-3.398E-4</v>
      </c>
      <c r="V5" s="15">
        <f t="shared" si="2"/>
        <v>0.02744683956</v>
      </c>
      <c r="W5" s="14">
        <v>0.8</v>
      </c>
      <c r="Y5" s="11">
        <v>45280.0</v>
      </c>
      <c r="Z5" s="14">
        <v>8.1</v>
      </c>
      <c r="AA5" s="16">
        <f t="shared" si="3"/>
        <v>3.8375</v>
      </c>
      <c r="AB5" s="15">
        <f t="shared" si="4"/>
        <v>3.868260999</v>
      </c>
    </row>
    <row r="6">
      <c r="A6" s="11">
        <v>45304.0</v>
      </c>
      <c r="B6" s="11">
        <f t="shared" si="1"/>
        <v>45308</v>
      </c>
      <c r="C6" s="12">
        <v>372044.28957</v>
      </c>
      <c r="D6" s="13">
        <v>16.67789</v>
      </c>
      <c r="E6" s="13">
        <v>6.97723</v>
      </c>
      <c r="G6" s="14">
        <v>193608.90681538472</v>
      </c>
      <c r="H6" s="14">
        <v>0.9639775395160327</v>
      </c>
      <c r="I6" s="14">
        <v>28.5</v>
      </c>
      <c r="J6" s="14">
        <v>3.651601611443649</v>
      </c>
      <c r="K6" s="14">
        <v>197.0741446197307</v>
      </c>
      <c r="L6" s="14">
        <v>2.674531074025822</v>
      </c>
      <c r="N6" s="14">
        <v>175.0</v>
      </c>
      <c r="O6" s="14">
        <v>4.0</v>
      </c>
      <c r="P6" s="14" t="s">
        <v>29</v>
      </c>
      <c r="Q6" s="14">
        <v>3.0407704896731094</v>
      </c>
      <c r="S6" s="14">
        <v>0.012179</v>
      </c>
      <c r="T6" s="14">
        <v>-0.0236695</v>
      </c>
      <c r="U6" s="14">
        <v>-1.3146E-4</v>
      </c>
      <c r="V6" s="15">
        <f t="shared" si="2"/>
        <v>0.02661936425</v>
      </c>
      <c r="W6" s="14">
        <v>0.8</v>
      </c>
      <c r="Y6" s="11">
        <v>45308.0</v>
      </c>
      <c r="Z6" s="14">
        <v>7.9</v>
      </c>
      <c r="AA6" s="16">
        <f t="shared" si="3"/>
        <v>3.829166667</v>
      </c>
      <c r="AB6" s="15">
        <f t="shared" si="4"/>
        <v>3.867389854</v>
      </c>
    </row>
    <row r="7">
      <c r="A7" s="11">
        <v>45332.0</v>
      </c>
      <c r="B7" s="11">
        <f t="shared" si="1"/>
        <v>45336</v>
      </c>
      <c r="C7" s="12">
        <v>369210.72016</v>
      </c>
      <c r="D7" s="13">
        <v>25.51954</v>
      </c>
      <c r="E7" s="13">
        <v>11.6595</v>
      </c>
      <c r="G7" s="14">
        <v>191600.6746195626</v>
      </c>
      <c r="H7" s="14">
        <v>0.9636022832774235</v>
      </c>
      <c r="I7" s="14">
        <v>28.5</v>
      </c>
      <c r="J7" s="14">
        <v>3.1824560767684447</v>
      </c>
      <c r="K7" s="14">
        <v>207.22930793880022</v>
      </c>
      <c r="L7" s="14">
        <v>2.828877971501358</v>
      </c>
      <c r="N7" s="14">
        <v>175.0</v>
      </c>
      <c r="O7" s="14">
        <v>4.0</v>
      </c>
      <c r="P7" s="14" t="s">
        <v>29</v>
      </c>
      <c r="Q7" s="14">
        <v>3.040570913505756</v>
      </c>
      <c r="S7" s="14">
        <v>0.0095697</v>
      </c>
      <c r="T7" s="14">
        <v>-0.02332</v>
      </c>
      <c r="U7" s="20">
        <v>3.27E-6</v>
      </c>
      <c r="V7" s="15">
        <f t="shared" si="2"/>
        <v>0.02520717296</v>
      </c>
      <c r="W7" s="14">
        <v>0.8</v>
      </c>
      <c r="Y7" s="11">
        <v>45336.0</v>
      </c>
      <c r="Z7" s="14">
        <v>7.76</v>
      </c>
      <c r="AA7" s="16">
        <f t="shared" si="3"/>
        <v>3.823333333</v>
      </c>
      <c r="AB7" s="15">
        <f t="shared" si="4"/>
        <v>3.865778086</v>
      </c>
    </row>
    <row r="8">
      <c r="A8" s="11">
        <v>45361.0</v>
      </c>
      <c r="B8" s="11">
        <f t="shared" si="1"/>
        <v>45365</v>
      </c>
      <c r="C8" s="12">
        <v>371995.68647</v>
      </c>
      <c r="D8" s="13">
        <v>47.56322</v>
      </c>
      <c r="E8" s="13">
        <v>20.91412</v>
      </c>
      <c r="G8" s="14">
        <v>193574.00401328036</v>
      </c>
      <c r="H8" s="14">
        <v>0.9639710824038341</v>
      </c>
      <c r="I8" s="14">
        <v>28.5</v>
      </c>
      <c r="J8" s="14">
        <v>2.8286024094342936</v>
      </c>
      <c r="K8" s="14">
        <v>230.74992929303397</v>
      </c>
      <c r="L8" s="14">
        <v>2.677171407026939</v>
      </c>
      <c r="N8" s="14">
        <v>175.0</v>
      </c>
      <c r="O8" s="14">
        <v>4.0</v>
      </c>
      <c r="P8" s="14" t="s">
        <v>29</v>
      </c>
      <c r="Q8" s="14">
        <v>3.0407665955597567</v>
      </c>
      <c r="S8" s="14">
        <v>0.0034155</v>
      </c>
      <c r="T8" s="14">
        <v>-0.022053</v>
      </c>
      <c r="U8" s="20">
        <v>-8.1228E-5</v>
      </c>
      <c r="V8" s="15">
        <f t="shared" si="2"/>
        <v>0.0223160715</v>
      </c>
      <c r="W8" s="14">
        <v>0.8</v>
      </c>
      <c r="Y8" s="11">
        <v>45365.0</v>
      </c>
      <c r="Z8" s="14">
        <v>7.29</v>
      </c>
      <c r="AA8" s="16">
        <f t="shared" si="3"/>
        <v>3.80375</v>
      </c>
      <c r="AB8" s="15">
        <f t="shared" si="4"/>
        <v>3.863082667</v>
      </c>
    </row>
    <row r="9">
      <c r="A9" s="11">
        <v>45399.0</v>
      </c>
      <c r="B9" s="11">
        <f t="shared" si="1"/>
        <v>45403</v>
      </c>
      <c r="C9" s="12">
        <v>404750.38418</v>
      </c>
      <c r="D9" s="13">
        <v>184.11002</v>
      </c>
      <c r="E9" s="13">
        <v>-0.65264</v>
      </c>
      <c r="G9" s="14">
        <v>221389.8906730049</v>
      </c>
      <c r="H9" s="14">
        <v>0.968483079314687</v>
      </c>
      <c r="I9" s="14">
        <v>28.5</v>
      </c>
      <c r="J9" s="14">
        <v>185.31217354125536</v>
      </c>
      <c r="K9" s="14">
        <v>182.68166236250892</v>
      </c>
      <c r="L9" s="14">
        <v>0.9504744860788096</v>
      </c>
      <c r="N9" s="14">
        <v>175.0</v>
      </c>
      <c r="O9" s="14">
        <v>4.0</v>
      </c>
      <c r="P9" s="14" t="s">
        <v>29</v>
      </c>
      <c r="Q9" s="14">
        <v>3.046917860679691</v>
      </c>
      <c r="S9" s="14">
        <v>0.00819119</v>
      </c>
      <c r="T9" s="14">
        <v>0.001769</v>
      </c>
      <c r="U9" s="14">
        <v>-0.0088866</v>
      </c>
      <c r="V9" s="15">
        <f t="shared" si="2"/>
        <v>0.01221460659</v>
      </c>
      <c r="W9" s="14">
        <v>0.856</v>
      </c>
      <c r="Y9" s="11">
        <v>45403.0</v>
      </c>
      <c r="Z9" s="14">
        <v>8.9333</v>
      </c>
      <c r="AA9" s="16">
        <f t="shared" si="3"/>
        <v>3.872220833</v>
      </c>
      <c r="AB9" s="15">
        <f t="shared" si="4"/>
        <v>3.915132467</v>
      </c>
    </row>
    <row r="10">
      <c r="A10" s="11">
        <v>45417.0</v>
      </c>
      <c r="B10" s="11">
        <f t="shared" si="1"/>
        <v>45421</v>
      </c>
      <c r="C10" s="12">
        <v>372192.9167</v>
      </c>
      <c r="D10" s="13">
        <v>64.56948</v>
      </c>
      <c r="E10" s="13">
        <v>25.55157</v>
      </c>
      <c r="G10" s="14">
        <v>193715.7389288452</v>
      </c>
      <c r="H10" s="14">
        <v>0.9639972896454964</v>
      </c>
      <c r="I10" s="14">
        <v>28.5</v>
      </c>
      <c r="J10" s="14">
        <v>2.8648840232203137</v>
      </c>
      <c r="K10" s="14">
        <v>247.0145542948594</v>
      </c>
      <c r="L10" s="14">
        <v>2.6664585306411968</v>
      </c>
      <c r="N10" s="14">
        <v>175.0</v>
      </c>
      <c r="O10" s="14">
        <v>4.0</v>
      </c>
      <c r="P10" s="14" t="s">
        <v>29</v>
      </c>
      <c r="Q10" s="14">
        <v>3.0407824992603625</v>
      </c>
      <c r="S10" s="14">
        <v>-0.0020888</v>
      </c>
      <c r="T10" s="14">
        <v>-0.0208233</v>
      </c>
      <c r="U10" s="14">
        <v>1.0E-4</v>
      </c>
      <c r="V10" s="15">
        <f t="shared" si="2"/>
        <v>0.0209280412</v>
      </c>
      <c r="W10" s="14">
        <v>0.8</v>
      </c>
      <c r="Y10" s="11">
        <v>45421.0</v>
      </c>
      <c r="Z10" s="14">
        <v>7.7</v>
      </c>
      <c r="AA10" s="16">
        <f t="shared" si="3"/>
        <v>3.820833333</v>
      </c>
      <c r="AB10" s="15">
        <f t="shared" si="4"/>
        <v>3.86171054</v>
      </c>
    </row>
    <row r="11">
      <c r="A11" s="11">
        <v>45445.0</v>
      </c>
      <c r="B11" s="11">
        <f t="shared" si="1"/>
        <v>45449</v>
      </c>
      <c r="C11" s="12">
        <v>376267.58447</v>
      </c>
      <c r="D11" s="13">
        <v>73.8254</v>
      </c>
      <c r="E11" s="13">
        <v>27.11339</v>
      </c>
      <c r="G11" s="14">
        <v>196704.54336705705</v>
      </c>
      <c r="H11" s="14">
        <v>0.9645413456732055</v>
      </c>
      <c r="I11" s="14">
        <v>28.5</v>
      </c>
      <c r="J11" s="14">
        <v>3.259470143067588</v>
      </c>
      <c r="K11" s="14">
        <v>255.32697740331946</v>
      </c>
      <c r="L11" s="14">
        <v>2.44603899816304</v>
      </c>
      <c r="N11" s="14">
        <v>175.0</v>
      </c>
      <c r="O11" s="14">
        <v>4.0</v>
      </c>
      <c r="P11" s="14" t="s">
        <v>29</v>
      </c>
      <c r="Q11" s="14">
        <v>3.0411709138930068</v>
      </c>
      <c r="S11" s="14">
        <v>-0.0036688</v>
      </c>
      <c r="T11" s="14">
        <v>-0.02049055</v>
      </c>
      <c r="U11" s="14">
        <v>4.146E-4</v>
      </c>
      <c r="V11" s="15">
        <f t="shared" si="2"/>
        <v>0.02082053376</v>
      </c>
      <c r="W11" s="14">
        <v>0.8</v>
      </c>
      <c r="Y11" s="11">
        <v>45449.0</v>
      </c>
      <c r="Z11" s="14">
        <v>7.8</v>
      </c>
      <c r="AA11" s="16">
        <f t="shared" si="3"/>
        <v>3.825</v>
      </c>
      <c r="AB11" s="15">
        <f t="shared" si="4"/>
        <v>3.861991448</v>
      </c>
    </row>
    <row r="12">
      <c r="A12" s="11">
        <v>45470.0</v>
      </c>
      <c r="B12" s="11">
        <f t="shared" si="1"/>
        <v>45474</v>
      </c>
      <c r="C12" s="12">
        <v>373498.68572</v>
      </c>
      <c r="D12" s="13">
        <v>40.30243</v>
      </c>
      <c r="E12" s="13">
        <v>18.50404</v>
      </c>
      <c r="G12" s="14">
        <v>194660.85028860843</v>
      </c>
      <c r="H12" s="14">
        <v>0.9641710921855217</v>
      </c>
      <c r="I12" s="14">
        <v>28.5</v>
      </c>
      <c r="J12" s="14">
        <v>2.249271011955773</v>
      </c>
      <c r="K12" s="14">
        <v>224.0964893435087</v>
      </c>
      <c r="L12" s="14">
        <v>2.595635906887294</v>
      </c>
      <c r="N12" s="14">
        <v>175.0</v>
      </c>
      <c r="O12" s="14">
        <v>4.0</v>
      </c>
      <c r="P12" s="14" t="s">
        <v>29</v>
      </c>
      <c r="Q12" s="14">
        <v>3.040894568528334</v>
      </c>
      <c r="S12" s="14">
        <v>0.004308</v>
      </c>
      <c r="T12" s="14">
        <v>-0.021807</v>
      </c>
      <c r="U12" s="14">
        <v>-1.44E-4</v>
      </c>
      <c r="V12" s="15">
        <f t="shared" si="2"/>
        <v>0.0222289192</v>
      </c>
      <c r="W12" s="14">
        <v>0.8</v>
      </c>
      <c r="Y12" s="11">
        <v>45474.0</v>
      </c>
      <c r="Z12" s="14">
        <v>8.1</v>
      </c>
      <c r="AA12" s="16">
        <f t="shared" si="3"/>
        <v>3.8375</v>
      </c>
      <c r="AB12" s="15">
        <f t="shared" si="4"/>
        <v>3.863123488</v>
      </c>
    </row>
    <row r="13">
      <c r="A13" s="11">
        <v>45497.0</v>
      </c>
      <c r="B13" s="11">
        <f t="shared" si="1"/>
        <v>45501</v>
      </c>
      <c r="C13" s="12">
        <v>373194.10125</v>
      </c>
      <c r="D13" s="13">
        <v>37.19334</v>
      </c>
      <c r="E13" s="13">
        <v>17.53557</v>
      </c>
      <c r="G13" s="14">
        <v>194439.33838008132</v>
      </c>
      <c r="H13" s="14">
        <v>0.9641305048221678</v>
      </c>
      <c r="I13" s="14">
        <v>28.5</v>
      </c>
      <c r="J13" s="14">
        <v>1.6044396231945803</v>
      </c>
      <c r="K13" s="14">
        <v>221.54441056650828</v>
      </c>
      <c r="L13" s="14">
        <v>2.6121401742861683</v>
      </c>
      <c r="N13" s="14">
        <v>175.0</v>
      </c>
      <c r="O13" s="14">
        <v>4.0</v>
      </c>
      <c r="P13" s="14" t="s">
        <v>29</v>
      </c>
      <c r="Q13" s="14">
        <v>3.0408673759937344</v>
      </c>
      <c r="S13" s="14">
        <v>0.00617183</v>
      </c>
      <c r="T13" s="14">
        <v>-0.02227568</v>
      </c>
      <c r="U13" s="14">
        <v>-2.2233E-4</v>
      </c>
      <c r="V13" s="15">
        <f t="shared" si="2"/>
        <v>0.02311594332</v>
      </c>
      <c r="W13" s="14">
        <v>0.8</v>
      </c>
      <c r="Y13" s="11">
        <v>45501.0</v>
      </c>
      <c r="Z13" s="14">
        <v>7.9</v>
      </c>
      <c r="AA13" s="16">
        <f t="shared" si="3"/>
        <v>3.829166667</v>
      </c>
      <c r="AB13" s="15">
        <f t="shared" si="4"/>
        <v>3.863983319</v>
      </c>
    </row>
    <row r="14">
      <c r="A14" s="11">
        <v>45525.0</v>
      </c>
      <c r="B14" s="11">
        <f t="shared" si="1"/>
        <v>45529</v>
      </c>
      <c r="C14" s="12">
        <v>372421.91677</v>
      </c>
      <c r="D14" s="13">
        <v>47.49603</v>
      </c>
      <c r="E14" s="13">
        <v>21.49978</v>
      </c>
      <c r="G14" s="14">
        <v>193880.6386106725</v>
      </c>
      <c r="H14" s="14">
        <v>0.9640277331082061</v>
      </c>
      <c r="I14" s="14">
        <v>28.5</v>
      </c>
      <c r="J14" s="14">
        <v>0.9868478535977415</v>
      </c>
      <c r="K14" s="14">
        <v>232.52805241918216</v>
      </c>
      <c r="L14" s="14">
        <v>2.65402512373041</v>
      </c>
      <c r="N14" s="14">
        <v>175.0</v>
      </c>
      <c r="O14" s="14">
        <v>4.0</v>
      </c>
      <c r="P14" s="14" t="s">
        <v>29</v>
      </c>
      <c r="Q14" s="14">
        <v>3.040801302426639</v>
      </c>
      <c r="S14" s="14">
        <v>0.0038809</v>
      </c>
      <c r="T14" s="14">
        <v>-0.0218973</v>
      </c>
      <c r="U14" s="14">
        <v>-1.925E-4</v>
      </c>
      <c r="V14" s="15">
        <f t="shared" si="2"/>
        <v>0.02223938372</v>
      </c>
      <c r="W14" s="14">
        <v>0.8</v>
      </c>
      <c r="Y14" s="11">
        <v>45529.0</v>
      </c>
      <c r="Z14" s="14">
        <v>7.666</v>
      </c>
      <c r="AA14" s="16">
        <f t="shared" si="3"/>
        <v>3.819416667</v>
      </c>
      <c r="AB14" s="15">
        <f t="shared" si="4"/>
        <v>3.863040686</v>
      </c>
    </row>
    <row r="15">
      <c r="A15" s="11">
        <v>45553.0</v>
      </c>
      <c r="B15" s="11">
        <f t="shared" si="1"/>
        <v>45557</v>
      </c>
      <c r="C15" s="12">
        <v>370132.37063</v>
      </c>
      <c r="D15" s="13">
        <v>57.45511</v>
      </c>
      <c r="E15" s="13">
        <v>24.47975</v>
      </c>
      <c r="G15" s="14">
        <v>192247.98310019125</v>
      </c>
      <c r="H15" s="14">
        <v>0.9637240727096351</v>
      </c>
      <c r="I15" s="14">
        <v>28.5</v>
      </c>
      <c r="J15" s="14">
        <v>0.467018574274712</v>
      </c>
      <c r="K15" s="14">
        <v>242.49633751590352</v>
      </c>
      <c r="L15" s="14">
        <v>2.7785818879899904</v>
      </c>
      <c r="N15" s="14">
        <v>175.0</v>
      </c>
      <c r="O15" s="14">
        <v>4.0</v>
      </c>
      <c r="P15" s="14" t="s">
        <v>29</v>
      </c>
      <c r="Q15" s="14">
        <v>3.0406296795923615</v>
      </c>
      <c r="S15" s="14">
        <v>0.001584785</v>
      </c>
      <c r="T15" s="14">
        <v>-0.02140946</v>
      </c>
      <c r="U15" s="14">
        <v>-2.09846835E-4</v>
      </c>
      <c r="V15" s="15">
        <f t="shared" si="2"/>
        <v>0.02146906045</v>
      </c>
      <c r="W15" s="14">
        <v>0.8</v>
      </c>
      <c r="Y15" s="11">
        <v>45557.0</v>
      </c>
      <c r="Z15" s="14">
        <v>7.55</v>
      </c>
      <c r="AA15" s="16">
        <f t="shared" si="3"/>
        <v>3.814583333</v>
      </c>
      <c r="AB15" s="15">
        <f t="shared" si="4"/>
        <v>3.86209874</v>
      </c>
    </row>
    <row r="17">
      <c r="Z17" s="17" t="s">
        <v>30</v>
      </c>
      <c r="AA17" s="16">
        <f t="shared" ref="AA17:AB17" si="5">AVERAGE(AA$3:AA$15)</f>
        <v>3.828576603</v>
      </c>
      <c r="AB17" s="16">
        <f t="shared" si="5"/>
        <v>3.867820605</v>
      </c>
    </row>
    <row r="18">
      <c r="Z18" s="17" t="s">
        <v>31</v>
      </c>
      <c r="AA18" s="16">
        <f t="shared" ref="AA18:AB18" si="6">MIN(AA3:AA15)</f>
        <v>3.80375</v>
      </c>
      <c r="AB18" s="16">
        <f t="shared" si="6"/>
        <v>3.86171054</v>
      </c>
    </row>
    <row r="19">
      <c r="V19" s="24"/>
      <c r="W19" s="24"/>
      <c r="X19" s="24"/>
      <c r="Y19" s="24"/>
      <c r="Z19" s="17" t="s">
        <v>32</v>
      </c>
      <c r="AA19" s="16">
        <f t="shared" ref="AA19:AB19" si="7">MAX(AA3:AA15)</f>
        <v>3.872220833</v>
      </c>
      <c r="AB19" s="16">
        <f t="shared" si="7"/>
        <v>3.915132467</v>
      </c>
      <c r="AC19" s="24"/>
      <c r="AD19" s="24"/>
      <c r="AE19" s="24"/>
      <c r="AF19" s="24"/>
      <c r="AG19" s="24"/>
      <c r="AH19" s="24"/>
      <c r="AI19" s="24"/>
      <c r="AJ19" s="24"/>
      <c r="AK19" s="25"/>
      <c r="AL19" s="24"/>
      <c r="AM19" s="24"/>
      <c r="AN19" s="24"/>
      <c r="AO19" s="24"/>
      <c r="AP19" s="25"/>
    </row>
    <row r="20"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5"/>
      <c r="AL20" s="24"/>
      <c r="AM20" s="24"/>
      <c r="AN20" s="24"/>
      <c r="AO20" s="24"/>
      <c r="AP20" s="25"/>
    </row>
    <row r="21" ht="15.75" customHeight="1"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5"/>
      <c r="AL21" s="24"/>
      <c r="AM21" s="24"/>
      <c r="AN21" s="24"/>
      <c r="AO21" s="24"/>
      <c r="AP21" s="25"/>
    </row>
    <row r="22" ht="15.75" customHeight="1"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5"/>
      <c r="AL22" s="24"/>
      <c r="AM22" s="24"/>
      <c r="AN22" s="24"/>
      <c r="AO22" s="24"/>
      <c r="AP22" s="25"/>
    </row>
    <row r="23" ht="15.75" customHeight="1"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5"/>
      <c r="AL23" s="24"/>
      <c r="AM23" s="24"/>
      <c r="AN23" s="24"/>
      <c r="AO23" s="24"/>
      <c r="AP23" s="25"/>
    </row>
    <row r="24" ht="15.75" customHeight="1"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5"/>
      <c r="AL24" s="24"/>
      <c r="AM24" s="24"/>
      <c r="AN24" s="24"/>
      <c r="AO24" s="24"/>
      <c r="AP24" s="25"/>
    </row>
    <row r="25" ht="15.75" customHeight="1"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5"/>
      <c r="AL25" s="24"/>
      <c r="AM25" s="24"/>
      <c r="AN25" s="24"/>
      <c r="AO25" s="24"/>
      <c r="AP25" s="25"/>
    </row>
    <row r="26" ht="15.75" customHeight="1"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5"/>
      <c r="AL26" s="24"/>
      <c r="AM26" s="24"/>
      <c r="AN26" s="24"/>
      <c r="AO26" s="24"/>
      <c r="AP26" s="25"/>
    </row>
    <row r="27" ht="15.75" customHeight="1"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5"/>
      <c r="AL27" s="24"/>
      <c r="AM27" s="24"/>
      <c r="AN27" s="24"/>
      <c r="AO27" s="24"/>
      <c r="AP27" s="25"/>
    </row>
    <row r="28" ht="15.75" customHeight="1"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5"/>
      <c r="AL28" s="24"/>
      <c r="AM28" s="24"/>
      <c r="AN28" s="24"/>
      <c r="AO28" s="24"/>
      <c r="AP28" s="25"/>
    </row>
    <row r="29" ht="15.75" customHeight="1"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5"/>
      <c r="AL29" s="24"/>
      <c r="AM29" s="24"/>
      <c r="AN29" s="24"/>
      <c r="AO29" s="24"/>
      <c r="AP29" s="25"/>
    </row>
    <row r="30" ht="15.75" customHeight="1"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5"/>
      <c r="AL30" s="24"/>
      <c r="AM30" s="24"/>
      <c r="AN30" s="24"/>
      <c r="AO30" s="24"/>
      <c r="AP30" s="25"/>
    </row>
    <row r="31" ht="15.75" customHeight="1"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  <c r="AL31" s="24"/>
      <c r="AM31" s="24"/>
      <c r="AN31" s="24"/>
      <c r="AO31" s="24"/>
      <c r="AP31" s="25"/>
    </row>
    <row r="32" ht="15.75" customHeight="1"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</row>
    <row r="33" ht="15.75" customHeight="1"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</row>
    <row r="34" ht="15.75" customHeight="1"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</row>
    <row r="35" ht="15.75" customHeight="1"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ht="15.75" customHeight="1"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</row>
    <row r="37" ht="15.75" customHeight="1"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</row>
    <row r="38" ht="15.75" customHeight="1"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</row>
    <row r="39" ht="15.75" customHeight="1"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</row>
    <row r="40" ht="15.75" customHeight="1"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</row>
    <row r="41" ht="15.75" customHeight="1"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</row>
    <row r="42" ht="15.75" customHeight="1"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</row>
    <row r="43" ht="15.75" customHeight="1"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</row>
    <row r="44" ht="15.75" customHeight="1"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</row>
    <row r="45" ht="15.75" customHeight="1"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E1"/>
    <mergeCell ref="G1:L1"/>
    <mergeCell ref="N1:Q1"/>
    <mergeCell ref="S1:W1"/>
    <mergeCell ref="Y1:A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25"/>
    <col customWidth="1" min="3" max="3" width="10.75"/>
    <col customWidth="1" min="4" max="5" width="10.88"/>
    <col customWidth="1" min="6" max="13" width="7.63"/>
    <col customWidth="1" min="14" max="14" width="13.38"/>
    <col customWidth="1" min="15" max="15" width="9.88"/>
    <col customWidth="1" min="16" max="16" width="12.13"/>
    <col customWidth="1" min="17" max="17" width="16.75"/>
    <col customWidth="1" min="18" max="18" width="7.63"/>
    <col customWidth="1" min="19" max="19" width="11.13"/>
    <col customWidth="1" min="20" max="21" width="10.25"/>
    <col customWidth="1" min="22" max="22" width="12.13"/>
    <col customWidth="1" min="23" max="23" width="11.25"/>
    <col customWidth="1" min="24" max="24" width="7.63"/>
    <col customWidth="1" min="25" max="25" width="14.88"/>
    <col customWidth="1" min="26" max="26" width="10.75"/>
    <col customWidth="1" min="27" max="27" width="11.88"/>
    <col customWidth="1" min="28" max="28" width="7.63"/>
  </cols>
  <sheetData>
    <row r="1">
      <c r="A1" s="21" t="s">
        <v>33</v>
      </c>
      <c r="B1" s="22"/>
      <c r="C1" s="22"/>
      <c r="D1" s="22"/>
      <c r="E1" s="23"/>
      <c r="G1" s="4" t="s">
        <v>1</v>
      </c>
      <c r="H1" s="5"/>
      <c r="I1" s="5"/>
      <c r="J1" s="5"/>
      <c r="K1" s="5"/>
      <c r="L1" s="6"/>
      <c r="N1" s="7" t="s">
        <v>2</v>
      </c>
      <c r="O1" s="5"/>
      <c r="P1" s="5"/>
      <c r="Q1" s="6"/>
      <c r="S1" s="8" t="s">
        <v>3</v>
      </c>
      <c r="T1" s="5"/>
      <c r="U1" s="5"/>
      <c r="V1" s="5"/>
      <c r="W1" s="6"/>
      <c r="Y1" s="9" t="s">
        <v>4</v>
      </c>
      <c r="Z1" s="5"/>
      <c r="AA1" s="5"/>
      <c r="AB1" s="6"/>
    </row>
    <row r="2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</row>
    <row r="3">
      <c r="A3" s="11">
        <v>45582.0</v>
      </c>
      <c r="B3" s="11">
        <f t="shared" ref="B3:B15" si="1">$A3 + 4</f>
        <v>45586</v>
      </c>
      <c r="C3" s="12">
        <v>373842.63754</v>
      </c>
      <c r="D3" s="13">
        <v>82.54214</v>
      </c>
      <c r="E3" s="13">
        <v>28.39247</v>
      </c>
      <c r="G3" s="14">
        <v>194911.76975060662</v>
      </c>
      <c r="H3" s="14">
        <v>0.9642169591279426</v>
      </c>
      <c r="I3" s="14">
        <v>28.5</v>
      </c>
      <c r="J3" s="14">
        <v>2.0378327165142576</v>
      </c>
      <c r="K3" s="14">
        <v>267.6565441654015</v>
      </c>
      <c r="L3" s="14">
        <v>2.57701003797592</v>
      </c>
      <c r="N3" s="14">
        <v>175.0</v>
      </c>
      <c r="O3" s="14">
        <v>4.0</v>
      </c>
      <c r="P3" s="14" t="s">
        <v>29</v>
      </c>
      <c r="Q3" s="14">
        <v>3.040926042584001</v>
      </c>
      <c r="S3" s="14">
        <v>-0.0051456</v>
      </c>
      <c r="T3" s="14">
        <v>-0.014627</v>
      </c>
      <c r="U3" s="20">
        <v>6.19E-6</v>
      </c>
      <c r="V3" s="14">
        <f t="shared" ref="V3:V15" si="2">SQRT(POWER(S3,2) + POWER(T3,2) + POWER(U3,2))</f>
        <v>0.0155056882</v>
      </c>
      <c r="W3" s="14">
        <v>0.8</v>
      </c>
      <c r="Y3" s="11">
        <v>45586.0</v>
      </c>
      <c r="Z3" s="14">
        <v>14.74</v>
      </c>
      <c r="AA3" s="16">
        <f t="shared" ref="AA3:AA15" si="3">($Y3+$Z3/24) - ($A3+12/24)</f>
        <v>4.114166667</v>
      </c>
      <c r="AB3" s="15">
        <f t="shared" ref="AB3:AB15" si="4">$Q3+$V3+$W3</f>
        <v>3.856431731</v>
      </c>
    </row>
    <row r="4">
      <c r="A4" s="11">
        <v>45610.0</v>
      </c>
      <c r="B4" s="11">
        <f t="shared" si="1"/>
        <v>45614</v>
      </c>
      <c r="C4" s="12">
        <v>373031.00011</v>
      </c>
      <c r="D4" s="13">
        <v>91.70629</v>
      </c>
      <c r="E4" s="13">
        <v>28.53339</v>
      </c>
      <c r="G4" s="14">
        <v>194320.98636937872</v>
      </c>
      <c r="H4" s="14">
        <v>0.9641087823243056</v>
      </c>
      <c r="I4" s="14">
        <v>28.5</v>
      </c>
      <c r="J4" s="14">
        <v>1.7062899999999501</v>
      </c>
      <c r="K4" s="14">
        <v>272.3790180379033</v>
      </c>
      <c r="L4" s="14">
        <v>2.620981962096481</v>
      </c>
      <c r="N4" s="14">
        <v>175.0</v>
      </c>
      <c r="O4" s="14">
        <v>4.0</v>
      </c>
      <c r="P4" s="14" t="s">
        <v>29</v>
      </c>
      <c r="Q4" s="14">
        <v>3.040853077328675</v>
      </c>
      <c r="S4" s="14">
        <v>-0.002258985</v>
      </c>
      <c r="T4" s="14">
        <v>-0.019498755</v>
      </c>
      <c r="U4" s="14">
        <v>2.7295E-4</v>
      </c>
      <c r="V4" s="14">
        <f t="shared" si="2"/>
        <v>0.01963107133</v>
      </c>
      <c r="W4" s="14">
        <v>0.8</v>
      </c>
      <c r="Y4" s="11">
        <v>45614.0</v>
      </c>
      <c r="Z4" s="14">
        <v>7.5</v>
      </c>
      <c r="AA4" s="16">
        <f t="shared" si="3"/>
        <v>3.8125</v>
      </c>
      <c r="AB4" s="15">
        <f t="shared" si="4"/>
        <v>3.860484149</v>
      </c>
    </row>
    <row r="5">
      <c r="A5" s="11">
        <v>45638.0</v>
      </c>
      <c r="B5" s="11">
        <f t="shared" si="1"/>
        <v>45642</v>
      </c>
      <c r="C5" s="12">
        <v>375011.66309</v>
      </c>
      <c r="D5" s="13">
        <v>100.61105</v>
      </c>
      <c r="E5" s="13">
        <v>28.06112</v>
      </c>
      <c r="G5" s="14">
        <v>195770.81083409194</v>
      </c>
      <c r="H5" s="14">
        <v>0.9643731189353095</v>
      </c>
      <c r="I5" s="14">
        <v>28.5</v>
      </c>
      <c r="J5" s="14">
        <v>21.55646098975456</v>
      </c>
      <c r="K5" s="14">
        <v>262.84061108503636</v>
      </c>
      <c r="L5" s="14">
        <v>2.5137956929714735</v>
      </c>
      <c r="N5" s="14">
        <v>175.0</v>
      </c>
      <c r="O5" s="14">
        <v>4.0</v>
      </c>
      <c r="P5" s="14" t="s">
        <v>29</v>
      </c>
      <c r="Q5" s="14">
        <v>3.041039079994755</v>
      </c>
      <c r="S5" s="14">
        <v>-0.00358</v>
      </c>
      <c r="T5" s="14">
        <v>-0.020974</v>
      </c>
      <c r="U5" s="14">
        <v>0.0049</v>
      </c>
      <c r="V5" s="14">
        <f t="shared" si="2"/>
        <v>0.02183426381</v>
      </c>
      <c r="W5" s="14">
        <v>0.8</v>
      </c>
      <c r="Y5" s="11">
        <v>45642.0</v>
      </c>
      <c r="Z5" s="14">
        <v>7.65</v>
      </c>
      <c r="AA5" s="16">
        <f t="shared" si="3"/>
        <v>3.81875</v>
      </c>
      <c r="AB5" s="15">
        <f t="shared" si="4"/>
        <v>3.862873344</v>
      </c>
    </row>
    <row r="6">
      <c r="A6" s="11">
        <v>45664.0</v>
      </c>
      <c r="B6" s="11">
        <f t="shared" si="1"/>
        <v>45668</v>
      </c>
      <c r="C6" s="12">
        <v>373843.98291</v>
      </c>
      <c r="D6" s="13">
        <v>78.82489</v>
      </c>
      <c r="E6" s="13">
        <v>28.01982</v>
      </c>
      <c r="G6" s="14">
        <v>194912.75284742116</v>
      </c>
      <c r="H6" s="14">
        <v>0.9642171386069592</v>
      </c>
      <c r="I6" s="14">
        <v>28.5</v>
      </c>
      <c r="J6" s="14">
        <v>0.2731514034243611</v>
      </c>
      <c r="K6" s="14">
        <v>262.3317287549031</v>
      </c>
      <c r="L6" s="14">
        <v>2.576937206809471</v>
      </c>
      <c r="N6" s="14">
        <v>175.0</v>
      </c>
      <c r="O6" s="14">
        <v>4.0</v>
      </c>
      <c r="P6" s="14" t="s">
        <v>29</v>
      </c>
      <c r="Q6" s="14">
        <v>3.0409261672904684</v>
      </c>
      <c r="S6" s="14">
        <v>-0.0032337</v>
      </c>
      <c r="T6" s="14">
        <v>-0.02037</v>
      </c>
      <c r="U6" s="14">
        <v>2.905E-4</v>
      </c>
      <c r="V6" s="14">
        <f t="shared" si="2"/>
        <v>0.02062712064</v>
      </c>
      <c r="W6" s="14">
        <v>0.8</v>
      </c>
      <c r="Y6" s="11">
        <v>45668.0</v>
      </c>
      <c r="Z6" s="14">
        <v>7.96</v>
      </c>
      <c r="AA6" s="16">
        <f t="shared" si="3"/>
        <v>3.831666667</v>
      </c>
      <c r="AB6" s="15">
        <f t="shared" si="4"/>
        <v>3.861553288</v>
      </c>
    </row>
    <row r="7">
      <c r="A7" s="11">
        <v>45690.0</v>
      </c>
      <c r="B7" s="11">
        <f t="shared" si="1"/>
        <v>45694</v>
      </c>
      <c r="C7" s="12">
        <v>374067.34049</v>
      </c>
      <c r="D7" s="13">
        <v>59.63345</v>
      </c>
      <c r="E7" s="13">
        <v>25.29034</v>
      </c>
      <c r="G7" s="14">
        <v>195076.14189367797</v>
      </c>
      <c r="H7" s="14">
        <v>0.9642469431903901</v>
      </c>
      <c r="I7" s="14">
        <v>28.5</v>
      </c>
      <c r="J7" s="14">
        <v>0.8509086850594734</v>
      </c>
      <c r="K7" s="14">
        <v>245.98354103977078</v>
      </c>
      <c r="L7" s="14">
        <v>2.564848412970239</v>
      </c>
      <c r="N7" s="14">
        <v>175.0</v>
      </c>
      <c r="O7" s="14">
        <v>4.0</v>
      </c>
      <c r="P7" s="14" t="s">
        <v>29</v>
      </c>
      <c r="Q7" s="14">
        <v>3.0409470432043313</v>
      </c>
      <c r="S7" s="14">
        <v>-0.002476</v>
      </c>
      <c r="T7" s="14">
        <v>-0.010829</v>
      </c>
      <c r="U7" s="14">
        <v>2.444E-4</v>
      </c>
      <c r="V7" s="14">
        <f t="shared" si="2"/>
        <v>0.01111114523</v>
      </c>
      <c r="W7" s="14">
        <v>0.8</v>
      </c>
      <c r="Y7" s="11">
        <v>45694.0</v>
      </c>
      <c r="Z7" s="14">
        <v>10.9</v>
      </c>
      <c r="AA7" s="16">
        <f t="shared" si="3"/>
        <v>3.954166667</v>
      </c>
      <c r="AB7" s="15">
        <f t="shared" si="4"/>
        <v>3.852058188</v>
      </c>
    </row>
    <row r="8">
      <c r="A8" s="11">
        <v>45717.0</v>
      </c>
      <c r="B8" s="11">
        <f t="shared" si="1"/>
        <v>45721</v>
      </c>
      <c r="C8" s="12">
        <v>370201.17794</v>
      </c>
      <c r="D8" s="13">
        <v>56.04648</v>
      </c>
      <c r="E8" s="13">
        <v>24.57414</v>
      </c>
      <c r="G8" s="14">
        <v>192296.53494712018</v>
      </c>
      <c r="H8" s="14">
        <v>0.9637331754257223</v>
      </c>
      <c r="I8" s="14">
        <v>28.5</v>
      </c>
      <c r="J8" s="14">
        <v>1.329158433761878</v>
      </c>
      <c r="K8" s="14">
        <v>242.86508197914173</v>
      </c>
      <c r="L8" s="14">
        <v>2.7748305626303185</v>
      </c>
      <c r="N8" s="14">
        <v>175.0</v>
      </c>
      <c r="O8" s="14">
        <v>4.0</v>
      </c>
      <c r="P8" s="14" t="s">
        <v>29</v>
      </c>
      <c r="Q8" s="14">
        <v>3.040634305370114</v>
      </c>
      <c r="S8" s="14">
        <v>-0.0014645</v>
      </c>
      <c r="T8" s="14">
        <v>-0.003982</v>
      </c>
      <c r="U8" s="20">
        <v>7.78E-5</v>
      </c>
      <c r="V8" s="14">
        <f t="shared" si="2"/>
        <v>0.004243481718</v>
      </c>
      <c r="W8" s="14">
        <v>0.8</v>
      </c>
      <c r="Y8" s="11">
        <v>45721.0</v>
      </c>
      <c r="Z8" s="14">
        <v>12.35</v>
      </c>
      <c r="AA8" s="16">
        <f t="shared" si="3"/>
        <v>4.014583333</v>
      </c>
      <c r="AB8" s="15">
        <f t="shared" si="4"/>
        <v>3.844877787</v>
      </c>
    </row>
    <row r="9">
      <c r="A9" s="11">
        <v>45746.0</v>
      </c>
      <c r="B9" s="11">
        <f t="shared" si="1"/>
        <v>45750</v>
      </c>
      <c r="C9" s="12">
        <v>372174.4716</v>
      </c>
      <c r="D9" s="13">
        <v>82.46105</v>
      </c>
      <c r="E9" s="13">
        <v>28.52118</v>
      </c>
      <c r="G9" s="14">
        <v>193702.47251142428</v>
      </c>
      <c r="H9" s="14">
        <v>0.9639948382284383</v>
      </c>
      <c r="I9" s="14">
        <v>28.5</v>
      </c>
      <c r="J9" s="14">
        <v>7.538949999999983</v>
      </c>
      <c r="K9" s="14">
        <v>272.33253976652327</v>
      </c>
      <c r="L9" s="14">
        <v>2.66746023349384</v>
      </c>
      <c r="N9" s="14">
        <v>175.0</v>
      </c>
      <c r="O9" s="14">
        <v>4.0</v>
      </c>
      <c r="P9" s="14" t="s">
        <v>29</v>
      </c>
      <c r="Q9" s="14">
        <v>3.040781000522023</v>
      </c>
      <c r="S9" s="14">
        <v>0.00505</v>
      </c>
      <c r="T9" s="14">
        <v>-0.0238414</v>
      </c>
      <c r="U9" s="14">
        <v>0.00252985</v>
      </c>
      <c r="V9" s="14">
        <f t="shared" si="2"/>
        <v>0.02450132639</v>
      </c>
      <c r="W9" s="14">
        <v>0.8</v>
      </c>
      <c r="Y9" s="11">
        <v>45751.0</v>
      </c>
      <c r="Z9" s="14">
        <v>11.0</v>
      </c>
      <c r="AA9" s="16">
        <f t="shared" si="3"/>
        <v>4.958333333</v>
      </c>
      <c r="AB9" s="15">
        <f t="shared" si="4"/>
        <v>3.865282327</v>
      </c>
    </row>
    <row r="10">
      <c r="A10" s="11">
        <v>45774.0</v>
      </c>
      <c r="B10" s="11">
        <f t="shared" si="1"/>
        <v>45778</v>
      </c>
      <c r="C10" s="12">
        <v>369775.59992</v>
      </c>
      <c r="D10" s="13">
        <v>92.7241</v>
      </c>
      <c r="E10" s="13">
        <v>28.53225</v>
      </c>
      <c r="G10" s="14">
        <v>191996.74312334202</v>
      </c>
      <c r="H10" s="14">
        <v>0.9636768974976676</v>
      </c>
      <c r="I10" s="14">
        <v>28.5</v>
      </c>
      <c r="J10" s="14">
        <v>2.724099999999944</v>
      </c>
      <c r="K10" s="14">
        <v>272.20195919358196</v>
      </c>
      <c r="L10" s="14">
        <v>2.7980408064139075</v>
      </c>
      <c r="N10" s="14">
        <v>175.0</v>
      </c>
      <c r="O10" s="14">
        <v>4.0</v>
      </c>
      <c r="P10" s="14" t="s">
        <v>29</v>
      </c>
      <c r="Q10" s="14">
        <v>3.04060622548028</v>
      </c>
      <c r="S10" s="14">
        <v>-0.001022</v>
      </c>
      <c r="T10" s="14">
        <v>-0.019769</v>
      </c>
      <c r="U10" s="14">
        <v>7.885E-4</v>
      </c>
      <c r="V10" s="14">
        <f t="shared" si="2"/>
        <v>0.01981109733</v>
      </c>
      <c r="W10" s="14">
        <v>0.8</v>
      </c>
      <c r="Y10" s="11">
        <v>45778.0</v>
      </c>
      <c r="Z10" s="14">
        <v>7.516</v>
      </c>
      <c r="AA10" s="16">
        <f t="shared" si="3"/>
        <v>3.813166667</v>
      </c>
      <c r="AB10" s="15">
        <f t="shared" si="4"/>
        <v>3.860417323</v>
      </c>
    </row>
    <row r="11">
      <c r="A11" s="11">
        <v>45803.0</v>
      </c>
      <c r="B11" s="11">
        <f t="shared" si="1"/>
        <v>45807</v>
      </c>
      <c r="C11" s="12">
        <v>374671.40952</v>
      </c>
      <c r="D11" s="13">
        <v>117.69043</v>
      </c>
      <c r="E11" s="13">
        <v>25.38979</v>
      </c>
      <c r="G11" s="14">
        <v>195519.78442732163</v>
      </c>
      <c r="H11" s="14">
        <v>0.9643276249161439</v>
      </c>
      <c r="I11" s="14">
        <v>28.5</v>
      </c>
      <c r="J11" s="14">
        <v>56.74766800679248</v>
      </c>
      <c r="K11" s="14">
        <v>246.44227542383933</v>
      </c>
      <c r="L11" s="14">
        <v>2.5321801630457594</v>
      </c>
      <c r="N11" s="14">
        <v>175.0</v>
      </c>
      <c r="O11" s="14">
        <v>4.0</v>
      </c>
      <c r="P11" s="14" t="s">
        <v>29</v>
      </c>
      <c r="Q11" s="14">
        <v>3.0410052147470235</v>
      </c>
      <c r="S11" s="14">
        <v>2.9281E-4</v>
      </c>
      <c r="T11" s="14">
        <v>-0.01969</v>
      </c>
      <c r="U11" s="14">
        <v>0.0130657</v>
      </c>
      <c r="V11" s="14">
        <f t="shared" si="2"/>
        <v>0.02363248515</v>
      </c>
      <c r="W11" s="14">
        <v>0.8</v>
      </c>
      <c r="Y11" s="11">
        <v>45807.0</v>
      </c>
      <c r="Z11" s="14">
        <v>7.655</v>
      </c>
      <c r="AA11" s="16">
        <f t="shared" si="3"/>
        <v>3.818958333</v>
      </c>
      <c r="AB11" s="15">
        <f t="shared" si="4"/>
        <v>3.8646377</v>
      </c>
    </row>
    <row r="12">
      <c r="A12" s="11">
        <v>45831.0</v>
      </c>
      <c r="B12" s="11">
        <f t="shared" si="1"/>
        <v>45835</v>
      </c>
      <c r="C12" s="12">
        <v>375731.83846</v>
      </c>
      <c r="D12" s="13">
        <v>126.28737</v>
      </c>
      <c r="E12" s="13">
        <v>23.10203</v>
      </c>
      <c r="G12" s="14">
        <v>196304.85052763938</v>
      </c>
      <c r="H12" s="14">
        <v>0.9644695260212013</v>
      </c>
      <c r="I12" s="14">
        <v>28.5</v>
      </c>
      <c r="J12" s="14">
        <v>74.5057027135744</v>
      </c>
      <c r="K12" s="14">
        <v>237.84121124623923</v>
      </c>
      <c r="L12" s="14">
        <v>2.4749226304059913</v>
      </c>
      <c r="N12" s="14">
        <v>175.0</v>
      </c>
      <c r="O12" s="14">
        <v>4.0</v>
      </c>
      <c r="P12" s="14" t="s">
        <v>29</v>
      </c>
      <c r="Q12" s="14">
        <v>3.041113363852564</v>
      </c>
      <c r="S12" s="14">
        <v>9.57245E-4</v>
      </c>
      <c r="T12" s="14">
        <v>-0.01664996</v>
      </c>
      <c r="U12" s="14">
        <v>0.018467</v>
      </c>
      <c r="V12" s="14">
        <f t="shared" si="2"/>
        <v>0.02488307809</v>
      </c>
      <c r="W12" s="14">
        <v>0.8</v>
      </c>
      <c r="Y12" s="11">
        <v>45835.0</v>
      </c>
      <c r="Z12" s="14">
        <v>7.73</v>
      </c>
      <c r="AA12" s="16">
        <f t="shared" si="3"/>
        <v>3.822083333</v>
      </c>
      <c r="AB12" s="15">
        <f t="shared" si="4"/>
        <v>3.865996442</v>
      </c>
    </row>
    <row r="13">
      <c r="A13" s="11">
        <v>45858.0</v>
      </c>
      <c r="B13" s="11">
        <f t="shared" si="1"/>
        <v>45862</v>
      </c>
      <c r="C13" s="12">
        <v>375166.53796</v>
      </c>
      <c r="D13" s="13">
        <v>120.58265</v>
      </c>
      <c r="E13" s="13">
        <v>24.54743</v>
      </c>
      <c r="G13" s="14">
        <v>195885.34426493343</v>
      </c>
      <c r="H13" s="14">
        <v>0.9643938382341305</v>
      </c>
      <c r="I13" s="14">
        <v>28.5</v>
      </c>
      <c r="J13" s="14">
        <v>63.317150342480204</v>
      </c>
      <c r="K13" s="14">
        <v>243.03080774507856</v>
      </c>
      <c r="L13" s="14">
        <v>2.505431486700182</v>
      </c>
      <c r="N13" s="14">
        <v>175.0</v>
      </c>
      <c r="O13" s="14">
        <v>4.0</v>
      </c>
      <c r="P13" s="14" t="s">
        <v>29</v>
      </c>
      <c r="Q13" s="14">
        <v>3.041054756429501</v>
      </c>
      <c r="S13" s="14">
        <v>0.009343</v>
      </c>
      <c r="T13" s="14">
        <v>0.014041</v>
      </c>
      <c r="U13" s="14">
        <v>-0.010418</v>
      </c>
      <c r="V13" s="14">
        <f t="shared" si="2"/>
        <v>0.01982362363</v>
      </c>
      <c r="W13" s="14">
        <v>0.8</v>
      </c>
      <c r="Y13" s="11">
        <v>45862.0</v>
      </c>
      <c r="Z13" s="14">
        <v>7.8333</v>
      </c>
      <c r="AA13" s="16">
        <f t="shared" si="3"/>
        <v>3.8263875</v>
      </c>
      <c r="AB13" s="15">
        <f t="shared" si="4"/>
        <v>3.86087838</v>
      </c>
    </row>
    <row r="14">
      <c r="A14" s="11">
        <v>45883.0</v>
      </c>
      <c r="B14" s="11">
        <f t="shared" si="1"/>
        <v>45887</v>
      </c>
      <c r="C14" s="12">
        <v>372947.39177</v>
      </c>
      <c r="D14" s="13">
        <v>84.90862</v>
      </c>
      <c r="E14" s="13">
        <v>28.55008</v>
      </c>
      <c r="G14" s="14">
        <v>194260.38860392172</v>
      </c>
      <c r="H14" s="14">
        <v>0.9640976501293838</v>
      </c>
      <c r="I14" s="14">
        <v>28.5</v>
      </c>
      <c r="J14" s="14">
        <v>5.091380000000037</v>
      </c>
      <c r="K14" s="14">
        <v>272.374484519101</v>
      </c>
      <c r="L14" s="14">
        <v>2.625515480915616</v>
      </c>
      <c r="N14" s="14">
        <v>175.0</v>
      </c>
      <c r="O14" s="14">
        <v>4.0</v>
      </c>
      <c r="P14" s="14" t="s">
        <v>29</v>
      </c>
      <c r="Q14" s="14">
        <v>3.0408458186679055</v>
      </c>
      <c r="S14" s="14">
        <v>5.099559E-4</v>
      </c>
      <c r="T14" s="14">
        <v>0.01144</v>
      </c>
      <c r="U14" s="14">
        <v>-8.1112E-4</v>
      </c>
      <c r="V14" s="14">
        <f t="shared" si="2"/>
        <v>0.01148005099</v>
      </c>
      <c r="W14" s="14">
        <v>0.8</v>
      </c>
      <c r="Y14" s="11">
        <v>45888.0</v>
      </c>
      <c r="Z14" s="14">
        <v>2.25</v>
      </c>
      <c r="AA14" s="16">
        <f t="shared" si="3"/>
        <v>4.59375</v>
      </c>
      <c r="AB14" s="15">
        <f t="shared" si="4"/>
        <v>3.85232587</v>
      </c>
    </row>
    <row r="15">
      <c r="A15" s="11">
        <v>45910.0</v>
      </c>
      <c r="B15" s="11">
        <f t="shared" si="1"/>
        <v>45914</v>
      </c>
      <c r="C15" s="12">
        <v>372298.14702</v>
      </c>
      <c r="D15" s="13">
        <v>81.3387</v>
      </c>
      <c r="E15" s="13">
        <v>28.47507</v>
      </c>
      <c r="G15" s="14">
        <v>193791.46913671578</v>
      </c>
      <c r="H15" s="14">
        <v>0.964011277083869</v>
      </c>
      <c r="I15" s="14">
        <v>28.5</v>
      </c>
      <c r="J15" s="14">
        <v>6.051284895845633</v>
      </c>
      <c r="K15" s="14">
        <v>270.04516843700935</v>
      </c>
      <c r="L15" s="14">
        <v>2.660744440164366</v>
      </c>
      <c r="N15" s="14">
        <v>175.0</v>
      </c>
      <c r="O15" s="14">
        <v>4.0</v>
      </c>
      <c r="P15" s="14" t="s">
        <v>29</v>
      </c>
      <c r="Q15" s="14">
        <v>3.0407910946690015</v>
      </c>
      <c r="S15" s="14">
        <v>0.00537495</v>
      </c>
      <c r="T15" s="14">
        <v>0.0135558</v>
      </c>
      <c r="U15" s="14">
        <v>-7.328E-4</v>
      </c>
      <c r="V15" s="14">
        <f t="shared" si="2"/>
        <v>0.01460091768</v>
      </c>
      <c r="W15" s="14">
        <v>0.8</v>
      </c>
      <c r="Y15" s="11">
        <v>45915.0</v>
      </c>
      <c r="Z15" s="14">
        <v>5.6</v>
      </c>
      <c r="AA15" s="16">
        <f t="shared" si="3"/>
        <v>4.733333333</v>
      </c>
      <c r="AB15" s="15">
        <f t="shared" si="4"/>
        <v>3.855392012</v>
      </c>
    </row>
    <row r="17">
      <c r="Z17" s="17" t="s">
        <v>30</v>
      </c>
      <c r="AA17" s="16">
        <f t="shared" ref="AA17:AB17" si="5">AVERAGE(AA$3:AA$15)</f>
        <v>4.085526603</v>
      </c>
      <c r="AB17" s="16">
        <f t="shared" si="5"/>
        <v>3.858708349</v>
      </c>
    </row>
    <row r="18">
      <c r="Z18" s="17" t="s">
        <v>31</v>
      </c>
      <c r="AA18" s="16">
        <f t="shared" ref="AA18:AB18" si="6">MIN(AA3:AA15)</f>
        <v>3.8125</v>
      </c>
      <c r="AB18" s="16">
        <f t="shared" si="6"/>
        <v>3.844877787</v>
      </c>
    </row>
    <row r="19">
      <c r="Z19" s="17" t="s">
        <v>32</v>
      </c>
      <c r="AA19" s="16">
        <f t="shared" ref="AA19:AB19" si="7">MAX(AA3:AA15)</f>
        <v>4.958333333</v>
      </c>
      <c r="AB19" s="16">
        <f t="shared" si="7"/>
        <v>3.865996442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E1"/>
    <mergeCell ref="G1:L1"/>
    <mergeCell ref="N1:Q1"/>
    <mergeCell ref="S1:W1"/>
    <mergeCell ref="Y1:AB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25"/>
    <col customWidth="1" min="3" max="3" width="10.75"/>
    <col customWidth="1" min="4" max="5" width="10.88"/>
    <col customWidth="1" min="6" max="10" width="7.63"/>
    <col customWidth="1" min="11" max="11" width="9.63"/>
    <col customWidth="1" min="12" max="13" width="7.63"/>
    <col customWidth="1" min="14" max="14" width="13.38"/>
    <col customWidth="1" min="15" max="15" width="9.88"/>
    <col customWidth="1" min="16" max="16" width="12.13"/>
    <col customWidth="1" min="17" max="17" width="16.75"/>
    <col customWidth="1" min="18" max="18" width="7.63"/>
    <col customWidth="1" min="19" max="20" width="9.63"/>
    <col customWidth="1" min="21" max="21" width="10.25"/>
    <col customWidth="1" min="22" max="22" width="12.13"/>
    <col customWidth="1" min="23" max="23" width="11.0"/>
    <col customWidth="1" min="24" max="24" width="7.63"/>
    <col customWidth="1" min="25" max="25" width="14.88"/>
    <col customWidth="1" min="26" max="26" width="10.75"/>
    <col customWidth="1" min="27" max="27" width="11.88"/>
    <col customWidth="1" min="28" max="28" width="7.63"/>
  </cols>
  <sheetData>
    <row r="1">
      <c r="A1" s="21" t="s">
        <v>33</v>
      </c>
      <c r="B1" s="22"/>
      <c r="C1" s="22"/>
      <c r="D1" s="22"/>
      <c r="E1" s="23"/>
      <c r="G1" s="4" t="s">
        <v>1</v>
      </c>
      <c r="H1" s="5"/>
      <c r="I1" s="5"/>
      <c r="J1" s="5"/>
      <c r="K1" s="5"/>
      <c r="L1" s="6"/>
      <c r="N1" s="7" t="s">
        <v>2</v>
      </c>
      <c r="O1" s="5"/>
      <c r="P1" s="5"/>
      <c r="Q1" s="6"/>
      <c r="S1" s="8" t="s">
        <v>3</v>
      </c>
      <c r="T1" s="5"/>
      <c r="U1" s="5"/>
      <c r="V1" s="5"/>
      <c r="W1" s="6"/>
      <c r="Y1" s="9" t="s">
        <v>4</v>
      </c>
      <c r="Z1" s="5"/>
      <c r="AA1" s="5"/>
      <c r="AB1" s="6"/>
    </row>
    <row r="2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</row>
    <row r="3">
      <c r="A3" s="11">
        <v>45938.0</v>
      </c>
      <c r="B3" s="11">
        <f t="shared" ref="B3:B15" si="1">$A3 + 4</f>
        <v>45942</v>
      </c>
      <c r="C3" s="12">
        <v>370833.46809</v>
      </c>
      <c r="D3" s="13">
        <v>93.19019</v>
      </c>
      <c r="E3" s="13">
        <v>28.43258</v>
      </c>
      <c r="G3" s="14">
        <v>192744.1724858118</v>
      </c>
      <c r="H3" s="14">
        <v>0.9638168900491101</v>
      </c>
      <c r="I3" s="14">
        <v>28.5</v>
      </c>
      <c r="J3" s="14">
        <v>7.482123048281998</v>
      </c>
      <c r="K3" s="14">
        <v>268.48618813587257</v>
      </c>
      <c r="L3" s="14">
        <v>2.740381964650174</v>
      </c>
      <c r="N3" s="14">
        <v>175.0</v>
      </c>
      <c r="O3" s="14">
        <v>4.0</v>
      </c>
      <c r="P3" s="14" t="s">
        <v>29</v>
      </c>
      <c r="Q3" s="14">
        <v>3.0406783602476577</v>
      </c>
      <c r="S3" s="20">
        <v>9.17E-5</v>
      </c>
      <c r="T3" s="14">
        <v>-0.0212</v>
      </c>
      <c r="U3" s="14">
        <v>0.0022186</v>
      </c>
      <c r="V3" s="14">
        <f t="shared" ref="V3:V15" si="2">SQRT(POWER(S3,2) + POWER(T3,2) + POWER(U3,2))</f>
        <v>0.02131597042</v>
      </c>
      <c r="W3" s="14">
        <v>0.8</v>
      </c>
      <c r="Y3" s="11">
        <v>45942.0</v>
      </c>
      <c r="Z3" s="14">
        <v>7.55</v>
      </c>
      <c r="AA3" s="16">
        <f t="shared" ref="AA3:AA15" si="3">($Y3+$Z3/24) - ($A3+12/24)</f>
        <v>3.814583333</v>
      </c>
      <c r="AB3" s="15">
        <f t="shared" ref="AB3:AB15" si="4">$Q3+$V3+$W3</f>
        <v>3.861994331</v>
      </c>
    </row>
    <row r="4">
      <c r="A4" s="11">
        <v>45966.0</v>
      </c>
      <c r="B4" s="11">
        <f t="shared" si="1"/>
        <v>45970</v>
      </c>
      <c r="C4" s="12">
        <v>367882.50482</v>
      </c>
      <c r="D4" s="13">
        <v>103.85213</v>
      </c>
      <c r="E4" s="13">
        <v>27.39342</v>
      </c>
      <c r="G4" s="14">
        <v>190677.62803051175</v>
      </c>
      <c r="H4" s="14">
        <v>0.9634272224761602</v>
      </c>
      <c r="I4" s="14">
        <v>28.5</v>
      </c>
      <c r="J4" s="14">
        <v>31.218628075465404</v>
      </c>
      <c r="K4" s="14">
        <v>256.73073231904084</v>
      </c>
      <c r="L4" s="14">
        <v>2.9015200496279</v>
      </c>
      <c r="N4" s="14">
        <v>175.0</v>
      </c>
      <c r="O4" s="14">
        <v>4.0</v>
      </c>
      <c r="P4" s="14" t="s">
        <v>29</v>
      </c>
      <c r="Q4" s="14">
        <v>3.0404967216175383</v>
      </c>
      <c r="S4" s="20">
        <v>-1.2669E-4</v>
      </c>
      <c r="T4" s="14">
        <v>-0.0209</v>
      </c>
      <c r="U4" s="14">
        <v>0.0076365</v>
      </c>
      <c r="V4" s="14">
        <f t="shared" si="2"/>
        <v>0.02225179055</v>
      </c>
      <c r="W4" s="14">
        <v>0.8</v>
      </c>
      <c r="Y4" s="11">
        <v>45970.0</v>
      </c>
      <c r="Z4" s="14">
        <v>7.58</v>
      </c>
      <c r="AA4" s="16">
        <f t="shared" si="3"/>
        <v>3.815833333</v>
      </c>
      <c r="AB4" s="15">
        <f t="shared" si="4"/>
        <v>3.862748512</v>
      </c>
    </row>
    <row r="5">
      <c r="A5" s="11">
        <v>45995.0</v>
      </c>
      <c r="B5" s="11">
        <f t="shared" si="1"/>
        <v>45999</v>
      </c>
      <c r="C5" s="12">
        <v>371218.75375</v>
      </c>
      <c r="D5" s="13">
        <v>128.21354</v>
      </c>
      <c r="E5" s="13">
        <v>21.98312</v>
      </c>
      <c r="G5" s="14">
        <v>193018.25609778528</v>
      </c>
      <c r="H5" s="14">
        <v>0.9638679608758773</v>
      </c>
      <c r="I5" s="14">
        <v>28.5</v>
      </c>
      <c r="J5" s="14">
        <v>80.18374949641098</v>
      </c>
      <c r="K5" s="14">
        <v>233.95550564334707</v>
      </c>
      <c r="L5" s="14">
        <v>2.719411388823764</v>
      </c>
      <c r="N5" s="14">
        <v>175.0</v>
      </c>
      <c r="O5" s="14">
        <v>4.0</v>
      </c>
      <c r="P5" s="14" t="s">
        <v>29</v>
      </c>
      <c r="Q5" s="14">
        <v>3.0407065710838945</v>
      </c>
      <c r="S5" s="14">
        <v>0.003392</v>
      </c>
      <c r="T5" s="14">
        <v>-0.01744465</v>
      </c>
      <c r="U5" s="14">
        <v>0.01787</v>
      </c>
      <c r="V5" s="14">
        <f t="shared" si="2"/>
        <v>0.02520234865</v>
      </c>
      <c r="W5" s="14">
        <v>0.84</v>
      </c>
      <c r="Y5" s="11">
        <v>45999.0</v>
      </c>
      <c r="Z5" s="14">
        <v>7.85</v>
      </c>
      <c r="AA5" s="16">
        <f t="shared" si="3"/>
        <v>3.827083333</v>
      </c>
      <c r="AB5" s="15">
        <f t="shared" si="4"/>
        <v>3.90590892</v>
      </c>
    </row>
    <row r="6">
      <c r="A6" s="11">
        <v>46023.0</v>
      </c>
      <c r="B6" s="11">
        <f t="shared" si="1"/>
        <v>46027</v>
      </c>
      <c r="C6" s="12">
        <v>370795.94326</v>
      </c>
      <c r="D6" s="13">
        <v>136.08853</v>
      </c>
      <c r="E6" s="13">
        <v>19.15637</v>
      </c>
      <c r="G6" s="14">
        <v>192717.53155538108</v>
      </c>
      <c r="H6" s="14">
        <v>0.9638119184167966</v>
      </c>
      <c r="I6" s="14">
        <v>28.5</v>
      </c>
      <c r="J6" s="14">
        <v>96.31159742842011</v>
      </c>
      <c r="K6" s="14">
        <v>225.70677682489247</v>
      </c>
      <c r="L6" s="14">
        <v>2.742425225267107</v>
      </c>
      <c r="N6" s="14">
        <v>175.0</v>
      </c>
      <c r="O6" s="14">
        <v>4.0</v>
      </c>
      <c r="P6" s="14" t="s">
        <v>29</v>
      </c>
      <c r="Q6" s="14">
        <v>3.040675667885342</v>
      </c>
      <c r="S6" s="14">
        <v>0.0128777</v>
      </c>
      <c r="T6" s="14">
        <v>0.0100202</v>
      </c>
      <c r="U6" s="14">
        <v>-0.01229585</v>
      </c>
      <c r="V6" s="14">
        <f t="shared" si="2"/>
        <v>0.02043104238</v>
      </c>
      <c r="W6" s="14">
        <v>0.84</v>
      </c>
      <c r="Y6" s="11">
        <v>46027.0</v>
      </c>
      <c r="Z6" s="14">
        <v>7.9666</v>
      </c>
      <c r="AA6" s="16">
        <f t="shared" si="3"/>
        <v>3.831941667</v>
      </c>
      <c r="AB6" s="15">
        <f t="shared" si="4"/>
        <v>3.90110671</v>
      </c>
    </row>
    <row r="7">
      <c r="A7" s="11">
        <v>46051.0</v>
      </c>
      <c r="B7" s="11">
        <f t="shared" si="1"/>
        <v>46055</v>
      </c>
      <c r="C7" s="12">
        <v>373639.9381</v>
      </c>
      <c r="D7" s="13">
        <v>143.7094</v>
      </c>
      <c r="E7" s="13">
        <v>16.08989</v>
      </c>
      <c r="G7" s="14">
        <v>194763.79664295827</v>
      </c>
      <c r="H7" s="14">
        <v>0.9641899242641555</v>
      </c>
      <c r="I7" s="14">
        <v>28.5</v>
      </c>
      <c r="J7" s="14">
        <v>111.61959697191763</v>
      </c>
      <c r="K7" s="14">
        <v>217.9205129681561</v>
      </c>
      <c r="L7" s="14">
        <v>2.5879852469343216</v>
      </c>
      <c r="N7" s="14">
        <v>175.0</v>
      </c>
      <c r="O7" s="14">
        <v>4.0</v>
      </c>
      <c r="P7" s="14" t="s">
        <v>29</v>
      </c>
      <c r="Q7" s="14">
        <v>3.0409073957667823</v>
      </c>
      <c r="S7" s="14">
        <v>0.01232796</v>
      </c>
      <c r="T7" s="14">
        <v>0.00735965</v>
      </c>
      <c r="U7" s="14">
        <v>-0.012408</v>
      </c>
      <c r="V7" s="14">
        <f t="shared" si="2"/>
        <v>0.01897634079</v>
      </c>
      <c r="W7" s="14">
        <v>0.85</v>
      </c>
      <c r="Y7" s="11">
        <v>46055.0</v>
      </c>
      <c r="Z7" s="14">
        <v>8.25</v>
      </c>
      <c r="AA7" s="16">
        <f t="shared" si="3"/>
        <v>3.84375</v>
      </c>
      <c r="AB7" s="15">
        <f t="shared" si="4"/>
        <v>3.909883737</v>
      </c>
    </row>
    <row r="8">
      <c r="A8" s="11">
        <v>46077.0</v>
      </c>
      <c r="B8" s="11">
        <f t="shared" si="1"/>
        <v>46081</v>
      </c>
      <c r="C8" s="12">
        <v>373541.17189</v>
      </c>
      <c r="D8" s="13">
        <v>124.80767</v>
      </c>
      <c r="E8" s="13">
        <v>22.84754</v>
      </c>
      <c r="G8" s="14">
        <v>194691.8000651154</v>
      </c>
      <c r="H8" s="14">
        <v>0.9641767559016547</v>
      </c>
      <c r="I8" s="14">
        <v>28.5</v>
      </c>
      <c r="J8" s="14">
        <v>73.91115688532389</v>
      </c>
      <c r="K8" s="14">
        <v>236.86904879671994</v>
      </c>
      <c r="L8" s="14">
        <v>2.59333450878746</v>
      </c>
      <c r="N8" s="14">
        <v>175.0</v>
      </c>
      <c r="O8" s="14">
        <v>4.0</v>
      </c>
      <c r="P8" s="14" t="s">
        <v>29</v>
      </c>
      <c r="Q8" s="14">
        <v>3.0408984123071985</v>
      </c>
      <c r="S8" s="14">
        <v>0.011105</v>
      </c>
      <c r="T8" s="14">
        <v>0.01176</v>
      </c>
      <c r="U8" s="14">
        <v>0.0111978</v>
      </c>
      <c r="V8" s="14">
        <f t="shared" si="2"/>
        <v>0.01967255321</v>
      </c>
      <c r="W8" s="14">
        <v>0.84</v>
      </c>
      <c r="Y8" s="11">
        <v>46081.0</v>
      </c>
      <c r="Z8" s="14">
        <v>8.1</v>
      </c>
      <c r="AA8" s="16">
        <f t="shared" si="3"/>
        <v>3.8375</v>
      </c>
      <c r="AB8" s="15">
        <f t="shared" si="4"/>
        <v>3.900570966</v>
      </c>
    </row>
    <row r="9">
      <c r="A9" s="11">
        <v>46103.0</v>
      </c>
      <c r="B9" s="11">
        <f t="shared" si="1"/>
        <v>46107</v>
      </c>
      <c r="C9" s="12">
        <v>372975.70429</v>
      </c>
      <c r="D9" s="13">
        <v>106.29844</v>
      </c>
      <c r="E9" s="13">
        <v>26.84191</v>
      </c>
      <c r="G9" s="14">
        <v>194280.9035741842</v>
      </c>
      <c r="H9" s="14">
        <v>0.9641014196183294</v>
      </c>
      <c r="I9" s="14">
        <v>28.5</v>
      </c>
      <c r="J9" s="14">
        <v>37.543835310758475</v>
      </c>
      <c r="K9" s="14">
        <v>253.51215973028886</v>
      </c>
      <c r="L9" s="14">
        <v>2.6239802016691884</v>
      </c>
      <c r="N9" s="14">
        <v>175.0</v>
      </c>
      <c r="O9" s="14">
        <v>4.0</v>
      </c>
      <c r="P9" s="14" t="s">
        <v>29</v>
      </c>
      <c r="Q9" s="14">
        <v>3.040848271291864</v>
      </c>
      <c r="S9" s="14">
        <v>0.0010055</v>
      </c>
      <c r="T9" s="14">
        <v>-0.02133</v>
      </c>
      <c r="U9" s="14">
        <v>0.0097</v>
      </c>
      <c r="V9" s="14">
        <f t="shared" si="2"/>
        <v>0.02345356967</v>
      </c>
      <c r="W9" s="14">
        <v>0.8</v>
      </c>
      <c r="Y9" s="11">
        <v>46107.0</v>
      </c>
      <c r="Z9" s="14">
        <v>7.85</v>
      </c>
      <c r="AA9" s="16">
        <f t="shared" si="3"/>
        <v>3.827083333</v>
      </c>
      <c r="AB9" s="15">
        <f t="shared" si="4"/>
        <v>3.864301841</v>
      </c>
    </row>
    <row r="10">
      <c r="A10" s="11">
        <v>46131.0</v>
      </c>
      <c r="B10" s="11">
        <f t="shared" si="1"/>
        <v>46135</v>
      </c>
      <c r="C10" s="12">
        <v>372447.66925</v>
      </c>
      <c r="D10" s="13">
        <v>117.81295</v>
      </c>
      <c r="E10" s="13">
        <v>24.44563</v>
      </c>
      <c r="G10" s="14">
        <v>193899.20510667888</v>
      </c>
      <c r="H10" s="14">
        <v>0.9640311576565297</v>
      </c>
      <c r="I10" s="14">
        <v>28.5</v>
      </c>
      <c r="J10" s="14">
        <v>60.96381676499327</v>
      </c>
      <c r="K10" s="14">
        <v>242.49128683826711</v>
      </c>
      <c r="L10" s="14">
        <v>2.6526272523467496</v>
      </c>
      <c r="N10" s="14">
        <v>175.0</v>
      </c>
      <c r="O10" s="14">
        <v>4.0</v>
      </c>
      <c r="P10" s="14" t="s">
        <v>29</v>
      </c>
      <c r="Q10" s="14">
        <v>3.040803439640858</v>
      </c>
      <c r="S10" s="14">
        <v>0.00301</v>
      </c>
      <c r="T10" s="14">
        <v>-0.0196446</v>
      </c>
      <c r="U10" s="14">
        <v>0.01471</v>
      </c>
      <c r="V10" s="14">
        <f t="shared" si="2"/>
        <v>0.0247255841</v>
      </c>
      <c r="W10" s="14">
        <v>0.8</v>
      </c>
      <c r="Y10" s="11">
        <v>46135.0</v>
      </c>
      <c r="Z10" s="14">
        <v>7.85</v>
      </c>
      <c r="AA10" s="16">
        <f t="shared" si="3"/>
        <v>3.827083333</v>
      </c>
      <c r="AB10" s="15">
        <f t="shared" si="4"/>
        <v>3.865529024</v>
      </c>
    </row>
    <row r="11">
      <c r="A11" s="11">
        <v>46159.0</v>
      </c>
      <c r="B11" s="11">
        <f t="shared" si="1"/>
        <v>46163</v>
      </c>
      <c r="C11" s="12">
        <v>370265.03631</v>
      </c>
      <c r="D11" s="13">
        <v>128.06729</v>
      </c>
      <c r="E11" s="13">
        <v>21.3855</v>
      </c>
      <c r="G11" s="14">
        <v>192341.62294533328</v>
      </c>
      <c r="H11" s="14">
        <v>0.9637416247158737</v>
      </c>
      <c r="I11" s="14">
        <v>28.5</v>
      </c>
      <c r="J11" s="14">
        <v>81.90996685841436</v>
      </c>
      <c r="K11" s="14">
        <v>232.06385750157943</v>
      </c>
      <c r="L11" s="14">
        <v>2.7713494978356676</v>
      </c>
      <c r="N11" s="14">
        <v>175.0</v>
      </c>
      <c r="O11" s="14">
        <v>4.0</v>
      </c>
      <c r="P11" s="14" t="s">
        <v>29</v>
      </c>
      <c r="Q11" s="14">
        <v>3.0406386280377458</v>
      </c>
      <c r="S11" s="14">
        <v>0.0048429</v>
      </c>
      <c r="T11" s="14">
        <v>-0.017447</v>
      </c>
      <c r="U11" s="14">
        <v>0.018577</v>
      </c>
      <c r="V11" s="14">
        <f t="shared" si="2"/>
        <v>0.02594140356</v>
      </c>
      <c r="W11" s="14">
        <v>0.84</v>
      </c>
      <c r="Y11" s="11">
        <v>46163.0</v>
      </c>
      <c r="Z11" s="14">
        <v>7.933</v>
      </c>
      <c r="AA11" s="16">
        <f t="shared" si="3"/>
        <v>3.830541667</v>
      </c>
      <c r="AB11" s="15">
        <f t="shared" si="4"/>
        <v>3.906580032</v>
      </c>
    </row>
    <row r="12">
      <c r="A12" s="11">
        <v>46187.0</v>
      </c>
      <c r="B12" s="11">
        <f t="shared" si="1"/>
        <v>46191</v>
      </c>
      <c r="C12" s="12">
        <v>368139.18346</v>
      </c>
      <c r="D12" s="13">
        <v>137.01473</v>
      </c>
      <c r="E12" s="13">
        <v>18.0601</v>
      </c>
      <c r="G12" s="14">
        <v>190855.11284713927</v>
      </c>
      <c r="H12" s="14">
        <v>0.9634610113690771</v>
      </c>
      <c r="I12" s="14">
        <v>28.5</v>
      </c>
      <c r="J12" s="14">
        <v>100.10441125272413</v>
      </c>
      <c r="K12" s="14">
        <v>222.632211867633</v>
      </c>
      <c r="L12" s="14">
        <v>2.8874672164603044</v>
      </c>
      <c r="N12" s="14">
        <v>175.0</v>
      </c>
      <c r="O12" s="14">
        <v>4.0</v>
      </c>
      <c r="P12" s="14" t="s">
        <v>29</v>
      </c>
      <c r="Q12" s="14">
        <v>3.0405100899283917</v>
      </c>
      <c r="S12" s="14">
        <v>0.014867</v>
      </c>
      <c r="T12" s="14">
        <v>0.010721</v>
      </c>
      <c r="U12" s="14">
        <v>-0.0113217</v>
      </c>
      <c r="V12" s="14">
        <f t="shared" si="2"/>
        <v>0.02154410409</v>
      </c>
      <c r="W12" s="14">
        <v>0.85</v>
      </c>
      <c r="Y12" s="11">
        <v>46191.0</v>
      </c>
      <c r="Z12" s="14">
        <v>7.3</v>
      </c>
      <c r="AA12" s="16">
        <f t="shared" si="3"/>
        <v>3.804166667</v>
      </c>
      <c r="AB12" s="15">
        <f t="shared" si="4"/>
        <v>3.912054194</v>
      </c>
    </row>
    <row r="13">
      <c r="A13" s="11">
        <v>46216.0</v>
      </c>
      <c r="B13" s="11">
        <f t="shared" si="1"/>
        <v>46220</v>
      </c>
      <c r="C13" s="12">
        <v>373137.14945</v>
      </c>
      <c r="D13" s="13">
        <v>158.0864</v>
      </c>
      <c r="E13" s="13">
        <v>8.53306</v>
      </c>
      <c r="G13" s="14">
        <v>194397.99116725867</v>
      </c>
      <c r="H13" s="14">
        <v>0.9641229188278593</v>
      </c>
      <c r="I13" s="14">
        <v>28.5</v>
      </c>
      <c r="J13" s="14">
        <v>142.04445231005423</v>
      </c>
      <c r="K13" s="14">
        <v>200.50221632321507</v>
      </c>
      <c r="L13" s="14">
        <v>2.6152272433982193</v>
      </c>
      <c r="N13" s="14">
        <v>175.0</v>
      </c>
      <c r="O13" s="14">
        <v>4.0</v>
      </c>
      <c r="P13" s="14" t="s">
        <v>29</v>
      </c>
      <c r="Q13" s="14">
        <v>3.0408623623498583</v>
      </c>
      <c r="S13" s="14">
        <v>0.01586</v>
      </c>
      <c r="T13" s="14">
        <v>0.005032</v>
      </c>
      <c r="U13" s="14">
        <v>-0.01191</v>
      </c>
      <c r="V13" s="14">
        <f t="shared" si="2"/>
        <v>0.02046237337</v>
      </c>
      <c r="W13" s="14">
        <v>0.86</v>
      </c>
      <c r="Y13" s="11">
        <v>46220.0</v>
      </c>
      <c r="Z13" s="14">
        <v>8.29</v>
      </c>
      <c r="AA13" s="16">
        <f t="shared" si="3"/>
        <v>3.845416667</v>
      </c>
      <c r="AB13" s="15">
        <f t="shared" si="4"/>
        <v>3.921324736</v>
      </c>
    </row>
    <row r="14">
      <c r="A14" s="11">
        <v>46244.0</v>
      </c>
      <c r="B14" s="11">
        <f t="shared" si="1"/>
        <v>46248</v>
      </c>
      <c r="C14" s="12">
        <v>374414.18401</v>
      </c>
      <c r="D14" s="13">
        <v>165.34175</v>
      </c>
      <c r="E14" s="13">
        <v>4.75285</v>
      </c>
      <c r="G14" s="14">
        <v>195330.55733587354</v>
      </c>
      <c r="H14" s="14">
        <v>0.9642932554493652</v>
      </c>
      <c r="I14" s="14">
        <v>28.5</v>
      </c>
      <c r="J14" s="14">
        <v>156.53329847866718</v>
      </c>
      <c r="K14" s="14">
        <v>192.45391716925383</v>
      </c>
      <c r="L14" s="14">
        <v>2.5460864006272463</v>
      </c>
      <c r="N14" s="14">
        <v>175.0</v>
      </c>
      <c r="O14" s="14">
        <v>4.0</v>
      </c>
      <c r="P14" s="14" t="s">
        <v>29</v>
      </c>
      <c r="Q14" s="14">
        <v>3.04098013861264</v>
      </c>
      <c r="S14" s="14">
        <v>0.014381</v>
      </c>
      <c r="T14" s="14">
        <v>0.00405</v>
      </c>
      <c r="U14" s="14">
        <v>-0.011029</v>
      </c>
      <c r="V14" s="14">
        <f t="shared" si="2"/>
        <v>0.01857025853</v>
      </c>
      <c r="W14" s="14">
        <v>0.86</v>
      </c>
      <c r="Y14" s="11">
        <v>46248.0</v>
      </c>
      <c r="Z14" s="14">
        <v>8.433</v>
      </c>
      <c r="AA14" s="16">
        <f t="shared" si="3"/>
        <v>3.851375</v>
      </c>
      <c r="AB14" s="15">
        <f t="shared" si="4"/>
        <v>3.919550397</v>
      </c>
    </row>
    <row r="15">
      <c r="A15" s="11">
        <v>46271.0</v>
      </c>
      <c r="B15" s="11">
        <f t="shared" si="1"/>
        <v>46275</v>
      </c>
      <c r="C15" s="12">
        <v>374302.56581</v>
      </c>
      <c r="D15" s="13">
        <v>160.4263</v>
      </c>
      <c r="E15" s="13">
        <v>7.30351</v>
      </c>
      <c r="G15" s="14">
        <v>195248.59111445345</v>
      </c>
      <c r="H15" s="14">
        <v>0.9642783476739369</v>
      </c>
      <c r="I15" s="14">
        <v>28.5</v>
      </c>
      <c r="J15" s="14">
        <v>146.77271786260826</v>
      </c>
      <c r="K15" s="14">
        <v>197.8993153245246</v>
      </c>
      <c r="L15" s="14">
        <v>2.5521228749135627</v>
      </c>
      <c r="N15" s="14">
        <v>175.0</v>
      </c>
      <c r="O15" s="14">
        <v>4.0</v>
      </c>
      <c r="P15" s="14" t="s">
        <v>29</v>
      </c>
      <c r="Q15" s="14">
        <v>3.0409693981904926</v>
      </c>
      <c r="S15" s="14">
        <v>0.013496</v>
      </c>
      <c r="T15" s="14">
        <v>0.004003</v>
      </c>
      <c r="U15" s="14">
        <v>-0.01062</v>
      </c>
      <c r="V15" s="14">
        <f t="shared" si="2"/>
        <v>0.01763378646</v>
      </c>
      <c r="W15" s="14">
        <v>0.8</v>
      </c>
      <c r="Y15" s="11">
        <v>46275.0</v>
      </c>
      <c r="Z15" s="14">
        <v>8.6</v>
      </c>
      <c r="AA15" s="16">
        <f t="shared" si="3"/>
        <v>3.858333333</v>
      </c>
      <c r="AB15" s="15">
        <f t="shared" si="4"/>
        <v>3.858603185</v>
      </c>
    </row>
    <row r="17">
      <c r="Z17" s="17" t="s">
        <v>30</v>
      </c>
      <c r="AA17" s="16">
        <f t="shared" ref="AA17:AB17" si="5">AVERAGE(AA$3:AA$15)</f>
        <v>3.831899359</v>
      </c>
      <c r="AB17" s="16">
        <f t="shared" si="5"/>
        <v>3.891550506</v>
      </c>
    </row>
    <row r="18">
      <c r="Z18" s="17" t="s">
        <v>31</v>
      </c>
      <c r="AA18" s="16">
        <f t="shared" ref="AA18:AB18" si="6">MIN(AA3:AA15)</f>
        <v>3.804166667</v>
      </c>
      <c r="AB18" s="16">
        <f t="shared" si="6"/>
        <v>3.858603185</v>
      </c>
    </row>
    <row r="19">
      <c r="Z19" s="17" t="s">
        <v>32</v>
      </c>
      <c r="AA19" s="16">
        <f t="shared" ref="AA19:AB19" si="7">MAX(AA3:AA15)</f>
        <v>3.858333333</v>
      </c>
      <c r="AB19" s="16">
        <f t="shared" si="7"/>
        <v>3.921324736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E1"/>
    <mergeCell ref="G1:L1"/>
    <mergeCell ref="N1:Q1"/>
    <mergeCell ref="S1:W1"/>
    <mergeCell ref="Y1:AB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25"/>
    <col customWidth="1" min="3" max="3" width="10.75"/>
    <col customWidth="1" min="4" max="5" width="10.88"/>
    <col customWidth="1" min="6" max="9" width="7.63"/>
    <col customWidth="1" min="10" max="10" width="8.75"/>
    <col customWidth="1" min="11" max="13" width="7.63"/>
    <col customWidth="1" min="14" max="14" width="13.38"/>
    <col customWidth="1" min="15" max="15" width="9.88"/>
    <col customWidth="1" min="16" max="16" width="12.13"/>
    <col customWidth="1" min="17" max="17" width="16.75"/>
    <col customWidth="1" min="18" max="18" width="7.63"/>
    <col customWidth="1" min="19" max="20" width="9.63"/>
    <col customWidth="1" min="21" max="21" width="10.25"/>
    <col customWidth="1" min="22" max="22" width="12.13"/>
    <col customWidth="1" min="23" max="23" width="11.75"/>
    <col customWidth="1" min="24" max="24" width="7.63"/>
    <col customWidth="1" min="25" max="25" width="14.88"/>
    <col customWidth="1" min="26" max="26" width="10.75"/>
    <col customWidth="1" min="27" max="27" width="11.88"/>
    <col customWidth="1" min="28" max="28" width="7.63"/>
  </cols>
  <sheetData>
    <row r="1">
      <c r="A1" s="21" t="s">
        <v>33</v>
      </c>
      <c r="B1" s="22"/>
      <c r="C1" s="22"/>
      <c r="D1" s="22"/>
      <c r="E1" s="23"/>
      <c r="G1" s="4" t="s">
        <v>1</v>
      </c>
      <c r="H1" s="5"/>
      <c r="I1" s="5"/>
      <c r="J1" s="5"/>
      <c r="K1" s="5"/>
      <c r="L1" s="6"/>
      <c r="N1" s="7" t="s">
        <v>2</v>
      </c>
      <c r="O1" s="5"/>
      <c r="P1" s="5"/>
      <c r="Q1" s="6"/>
      <c r="S1" s="8" t="s">
        <v>3</v>
      </c>
      <c r="T1" s="5"/>
      <c r="U1" s="5"/>
      <c r="V1" s="5"/>
      <c r="W1" s="6"/>
      <c r="Y1" s="9" t="s">
        <v>4</v>
      </c>
      <c r="Z1" s="5"/>
      <c r="AA1" s="5"/>
      <c r="AB1" s="6"/>
    </row>
    <row r="2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</row>
    <row r="3">
      <c r="A3" s="11">
        <v>46296.0</v>
      </c>
      <c r="B3" s="11">
        <f t="shared" ref="B3:B16" si="1">$A3 + 4</f>
        <v>46300</v>
      </c>
      <c r="C3" s="12">
        <v>372727.82998</v>
      </c>
      <c r="D3" s="13">
        <v>130.16015</v>
      </c>
      <c r="E3" s="13">
        <v>20.29031</v>
      </c>
      <c r="G3" s="14">
        <v>194101.48433948707</v>
      </c>
      <c r="H3" s="14">
        <v>0.9640684262067674</v>
      </c>
      <c r="I3" s="14">
        <v>28.5</v>
      </c>
      <c r="J3" s="14">
        <v>87.24319186674074</v>
      </c>
      <c r="K3" s="14">
        <v>228.9775303035138</v>
      </c>
      <c r="L3" s="14">
        <v>2.6374243056318445</v>
      </c>
      <c r="N3" s="14">
        <v>175.0</v>
      </c>
      <c r="O3" s="14">
        <v>4.0</v>
      </c>
      <c r="P3" s="14" t="s">
        <v>29</v>
      </c>
      <c r="Q3" s="14">
        <v>3.0408269864020054</v>
      </c>
      <c r="S3" s="14">
        <v>0.014206</v>
      </c>
      <c r="T3" s="14">
        <v>0.00988</v>
      </c>
      <c r="U3" s="14">
        <v>-0.01167</v>
      </c>
      <c r="V3" s="14">
        <f t="shared" ref="V3:V16" si="2">SQRT(POWER(S3,2) + POWER(T3,2) + POWER(U3,2))</f>
        <v>0.02087136162</v>
      </c>
      <c r="W3" s="14">
        <v>0.8446</v>
      </c>
      <c r="Y3" s="11">
        <v>46300.0</v>
      </c>
      <c r="Z3" s="14">
        <v>8.19</v>
      </c>
      <c r="AA3" s="16">
        <f t="shared" ref="AA3:AA16" si="3">($Y3+$Z3/24) - ($A3+12/24)</f>
        <v>3.84125</v>
      </c>
      <c r="AB3" s="15">
        <f t="shared" ref="AB3:AB16" si="4">$Q3+$V3+$W3</f>
        <v>3.906298348</v>
      </c>
    </row>
    <row r="4">
      <c r="A4" s="11">
        <v>46323.0</v>
      </c>
      <c r="B4" s="11">
        <f t="shared" si="1"/>
        <v>46327</v>
      </c>
      <c r="C4" s="12">
        <v>371437.82588</v>
      </c>
      <c r="D4" s="13">
        <v>126.94049</v>
      </c>
      <c r="E4" s="13">
        <v>21.10066</v>
      </c>
      <c r="G4" s="14">
        <v>193174.5459813417</v>
      </c>
      <c r="H4" s="14">
        <v>0.963897019616259</v>
      </c>
      <c r="I4" s="14">
        <v>28.5</v>
      </c>
      <c r="J4" s="14">
        <v>81.64821648794164</v>
      </c>
      <c r="K4" s="14">
        <v>231.27260832780985</v>
      </c>
      <c r="L4" s="14">
        <v>2.707494549469414</v>
      </c>
      <c r="N4" s="14">
        <v>175.0</v>
      </c>
      <c r="O4" s="14">
        <v>4.0</v>
      </c>
      <c r="P4" s="14" t="s">
        <v>29</v>
      </c>
      <c r="Q4" s="14">
        <v>3.0407230720528813</v>
      </c>
      <c r="S4" s="14">
        <v>0.00571598</v>
      </c>
      <c r="T4" s="14">
        <v>-0.017614</v>
      </c>
      <c r="U4" s="14">
        <v>0.01905897</v>
      </c>
      <c r="V4" s="14">
        <f t="shared" si="2"/>
        <v>0.02657385484</v>
      </c>
      <c r="W4" s="14">
        <v>0.8421</v>
      </c>
      <c r="Y4" s="11">
        <v>46327.0</v>
      </c>
      <c r="Z4" s="14">
        <v>8.05</v>
      </c>
      <c r="AA4" s="16">
        <f t="shared" si="3"/>
        <v>3.835416667</v>
      </c>
      <c r="AB4" s="15">
        <f t="shared" si="4"/>
        <v>3.909396927</v>
      </c>
    </row>
    <row r="5">
      <c r="A5" s="11">
        <v>46351.0</v>
      </c>
      <c r="B5" s="11">
        <f t="shared" si="1"/>
        <v>46355</v>
      </c>
      <c r="C5" s="12">
        <v>369091.47046</v>
      </c>
      <c r="D5" s="13">
        <v>137.08176</v>
      </c>
      <c r="E5" s="13">
        <v>17.28257</v>
      </c>
      <c r="G5" s="14">
        <v>191517.330799075</v>
      </c>
      <c r="H5" s="14">
        <v>0.9635865441123582</v>
      </c>
      <c r="I5" s="14">
        <v>28.5</v>
      </c>
      <c r="J5" s="14">
        <v>102.11975017181442</v>
      </c>
      <c r="K5" s="14">
        <v>220.67168123840514</v>
      </c>
      <c r="L5" s="14">
        <v>2.8353922270377225</v>
      </c>
      <c r="N5" s="14">
        <v>175.0</v>
      </c>
      <c r="O5" s="14">
        <v>4.0</v>
      </c>
      <c r="P5" s="14" t="s">
        <v>29</v>
      </c>
      <c r="Q5" s="14">
        <v>3.040563745111671</v>
      </c>
      <c r="S5" s="14">
        <v>0.0162</v>
      </c>
      <c r="T5" s="14">
        <v>0.00994859</v>
      </c>
      <c r="U5" s="14">
        <v>-0.011772</v>
      </c>
      <c r="V5" s="14">
        <f t="shared" si="2"/>
        <v>0.02236055516</v>
      </c>
      <c r="W5" s="14">
        <v>0.85133</v>
      </c>
      <c r="Y5" s="11">
        <v>46355.0</v>
      </c>
      <c r="Z5" s="14">
        <v>7.9666</v>
      </c>
      <c r="AA5" s="16">
        <f t="shared" si="3"/>
        <v>3.831941667</v>
      </c>
      <c r="AB5" s="15">
        <f t="shared" si="4"/>
        <v>3.9142543</v>
      </c>
    </row>
    <row r="6">
      <c r="A6" s="11">
        <v>46380.0</v>
      </c>
      <c r="B6" s="11">
        <f t="shared" si="1"/>
        <v>46384</v>
      </c>
      <c r="C6" s="12">
        <v>371199.7615</v>
      </c>
      <c r="D6" s="13">
        <v>158.85824</v>
      </c>
      <c r="E6" s="13">
        <v>7.28555</v>
      </c>
      <c r="G6" s="14">
        <v>193004.72198047594</v>
      </c>
      <c r="H6" s="14">
        <v>0.9638654423402994</v>
      </c>
      <c r="I6" s="14">
        <v>28.5</v>
      </c>
      <c r="J6" s="14">
        <v>145.23925325041287</v>
      </c>
      <c r="K6" s="14">
        <v>197.69226222961598</v>
      </c>
      <c r="L6" s="14">
        <v>2.7204447454043006</v>
      </c>
      <c r="N6" s="14">
        <v>175.0</v>
      </c>
      <c r="O6" s="14">
        <v>4.0</v>
      </c>
      <c r="P6" s="14" t="s">
        <v>29</v>
      </c>
      <c r="Q6" s="14">
        <v>3.040705156260835</v>
      </c>
      <c r="S6" s="14">
        <v>0.017453</v>
      </c>
      <c r="T6" s="14">
        <v>0.00503</v>
      </c>
      <c r="U6" s="14">
        <v>-0.011885</v>
      </c>
      <c r="V6" s="14">
        <f t="shared" si="2"/>
        <v>0.02170625104</v>
      </c>
      <c r="W6" s="14">
        <v>0.85914</v>
      </c>
      <c r="Y6" s="11">
        <v>46384.0</v>
      </c>
      <c r="Z6" s="14">
        <v>8.295</v>
      </c>
      <c r="AA6" s="16">
        <f t="shared" si="3"/>
        <v>3.845625</v>
      </c>
      <c r="AB6" s="15">
        <f t="shared" si="4"/>
        <v>3.921551407</v>
      </c>
    </row>
    <row r="7">
      <c r="A7" s="11">
        <v>46408.0</v>
      </c>
      <c r="B7" s="11">
        <f t="shared" si="1"/>
        <v>46412</v>
      </c>
      <c r="C7" s="12">
        <v>368837.58356</v>
      </c>
      <c r="D7" s="13">
        <v>166.27141</v>
      </c>
      <c r="E7" s="13">
        <v>3.36973</v>
      </c>
      <c r="G7" s="14">
        <v>191340.19958372292</v>
      </c>
      <c r="H7" s="14">
        <v>0.9635530492325518</v>
      </c>
      <c r="I7" s="14">
        <v>28.5</v>
      </c>
      <c r="J7" s="14">
        <v>160.045730187903</v>
      </c>
      <c r="K7" s="14">
        <v>189.22670956774846</v>
      </c>
      <c r="L7" s="14">
        <v>2.8492663539184786</v>
      </c>
      <c r="N7" s="14">
        <v>175.0</v>
      </c>
      <c r="O7" s="14">
        <v>4.0</v>
      </c>
      <c r="P7" s="14" t="s">
        <v>29</v>
      </c>
      <c r="Q7" s="14">
        <v>3.0405488161770826</v>
      </c>
      <c r="S7" s="14">
        <v>0.01615888</v>
      </c>
      <c r="T7" s="14">
        <v>0.004411</v>
      </c>
      <c r="U7" s="14">
        <v>-0.01112217</v>
      </c>
      <c r="V7" s="14">
        <f t="shared" si="2"/>
        <v>0.02010644149</v>
      </c>
      <c r="W7" s="14">
        <v>0.8639</v>
      </c>
      <c r="Y7" s="11">
        <v>46412.0</v>
      </c>
      <c r="Z7" s="14">
        <v>8.394</v>
      </c>
      <c r="AA7" s="16">
        <f t="shared" si="3"/>
        <v>3.84975</v>
      </c>
      <c r="AB7" s="15">
        <f t="shared" si="4"/>
        <v>3.924555258</v>
      </c>
    </row>
    <row r="8">
      <c r="A8" s="11">
        <v>46437.0</v>
      </c>
      <c r="B8" s="11">
        <f t="shared" si="1"/>
        <v>46441</v>
      </c>
      <c r="C8" s="12">
        <v>374384.05328</v>
      </c>
      <c r="D8" s="13">
        <v>185.73411</v>
      </c>
      <c r="E8" s="13">
        <v>-6.7413</v>
      </c>
      <c r="G8" s="14">
        <v>195308.42234108882</v>
      </c>
      <c r="H8" s="14">
        <v>0.9642892308054336</v>
      </c>
      <c r="I8" s="14">
        <v>28.5</v>
      </c>
      <c r="J8" s="14">
        <v>198.30834562387574</v>
      </c>
      <c r="K8" s="14">
        <v>168.21065834933577</v>
      </c>
      <c r="L8" s="14">
        <v>2.5477157875805787</v>
      </c>
      <c r="N8" s="14">
        <v>175.0</v>
      </c>
      <c r="O8" s="14">
        <v>4.0</v>
      </c>
      <c r="P8" s="14" t="s">
        <v>29</v>
      </c>
      <c r="Q8" s="14">
        <v>3.0409772308869996</v>
      </c>
      <c r="S8" s="14">
        <v>0.0127</v>
      </c>
      <c r="T8" s="14">
        <v>0.004015</v>
      </c>
      <c r="U8" s="14">
        <v>-0.010022</v>
      </c>
      <c r="V8" s="14">
        <f t="shared" si="2"/>
        <v>0.01666885446</v>
      </c>
      <c r="W8" s="14">
        <v>0.8588669</v>
      </c>
      <c r="Y8" s="11">
        <v>46441.0</v>
      </c>
      <c r="Z8" s="14">
        <v>8.394</v>
      </c>
      <c r="AA8" s="16">
        <f t="shared" si="3"/>
        <v>3.84975</v>
      </c>
      <c r="AB8" s="15">
        <f t="shared" si="4"/>
        <v>3.916512985</v>
      </c>
    </row>
    <row r="9">
      <c r="A9" s="11">
        <v>46465.0</v>
      </c>
      <c r="B9" s="11">
        <f t="shared" si="1"/>
        <v>46469</v>
      </c>
      <c r="C9" s="12">
        <v>376896.72494</v>
      </c>
      <c r="D9" s="13">
        <v>192.92238</v>
      </c>
      <c r="E9" s="13">
        <v>-10.19625</v>
      </c>
      <c r="G9" s="14">
        <v>197176.56654938805</v>
      </c>
      <c r="H9" s="14">
        <v>0.9646257957490949</v>
      </c>
      <c r="I9" s="14">
        <v>28.5</v>
      </c>
      <c r="J9" s="14">
        <v>212.26779854009803</v>
      </c>
      <c r="K9" s="14">
        <v>160.8112602732253</v>
      </c>
      <c r="L9" s="14">
        <v>2.4121575804989446</v>
      </c>
      <c r="N9" s="14">
        <v>175.0</v>
      </c>
      <c r="O9" s="14">
        <v>4.0</v>
      </c>
      <c r="P9" s="14" t="s">
        <v>29</v>
      </c>
      <c r="Q9" s="14">
        <v>3.0412409826845876</v>
      </c>
      <c r="S9" s="14">
        <v>0.0098166</v>
      </c>
      <c r="T9" s="14">
        <v>0.004116</v>
      </c>
      <c r="U9" s="14">
        <v>-0.009327</v>
      </c>
      <c r="V9" s="14">
        <f t="shared" si="2"/>
        <v>0.01415273898</v>
      </c>
      <c r="W9" s="14">
        <v>0.8558</v>
      </c>
      <c r="Y9" s="11">
        <v>46469.0</v>
      </c>
      <c r="Z9" s="14">
        <v>8.466</v>
      </c>
      <c r="AA9" s="16">
        <f t="shared" si="3"/>
        <v>3.85275</v>
      </c>
      <c r="AB9" s="15">
        <f t="shared" si="4"/>
        <v>3.911193722</v>
      </c>
    </row>
    <row r="10">
      <c r="A10" s="11">
        <v>46491.0</v>
      </c>
      <c r="B10" s="11">
        <f t="shared" si="1"/>
        <v>46495</v>
      </c>
      <c r="C10" s="12">
        <v>375438.35023</v>
      </c>
      <c r="D10" s="13">
        <v>176.06399</v>
      </c>
      <c r="E10" s="13">
        <v>-1.7912</v>
      </c>
      <c r="G10" s="14">
        <v>196086.76914585955</v>
      </c>
      <c r="H10" s="14">
        <v>0.9644302190105256</v>
      </c>
      <c r="I10" s="14">
        <v>28.5</v>
      </c>
      <c r="J10" s="14">
        <v>179.3658724929527</v>
      </c>
      <c r="K10" s="14">
        <v>178.75327717041174</v>
      </c>
      <c r="L10" s="14">
        <v>2.4907578871148717</v>
      </c>
      <c r="N10" s="14">
        <v>175.0</v>
      </c>
      <c r="O10" s="14">
        <v>4.0</v>
      </c>
      <c r="P10" s="14" t="s">
        <v>29</v>
      </c>
      <c r="Q10" s="14">
        <v>3.0410826647813614</v>
      </c>
      <c r="S10" s="14">
        <v>0.012924</v>
      </c>
      <c r="T10" s="14">
        <v>0.003011</v>
      </c>
      <c r="U10" s="14">
        <v>-0.009126</v>
      </c>
      <c r="V10" s="14">
        <f t="shared" si="2"/>
        <v>0.01610527159</v>
      </c>
      <c r="W10" s="14">
        <v>0.86</v>
      </c>
      <c r="Y10" s="11">
        <v>46495.0</v>
      </c>
      <c r="Z10" s="14">
        <v>8.75</v>
      </c>
      <c r="AA10" s="16">
        <f t="shared" si="3"/>
        <v>3.864583333</v>
      </c>
      <c r="AB10" s="15">
        <f t="shared" si="4"/>
        <v>3.917187936</v>
      </c>
    </row>
    <row r="11">
      <c r="A11" s="11">
        <v>46516.0</v>
      </c>
      <c r="B11" s="11">
        <f t="shared" si="1"/>
        <v>46520</v>
      </c>
      <c r="C11" s="12">
        <v>372024.36859</v>
      </c>
      <c r="D11" s="13">
        <v>147.9867</v>
      </c>
      <c r="E11" s="13">
        <v>11.91069</v>
      </c>
      <c r="G11" s="14">
        <v>193594.59923320243</v>
      </c>
      <c r="H11" s="14">
        <v>0.9639748928494014</v>
      </c>
      <c r="I11" s="14">
        <v>28.5</v>
      </c>
      <c r="J11" s="14">
        <v>125.126690165146</v>
      </c>
      <c r="K11" s="14">
        <v>207.95278356930856</v>
      </c>
      <c r="L11" s="14">
        <v>2.6756132389136584</v>
      </c>
      <c r="N11" s="14">
        <v>175.0</v>
      </c>
      <c r="O11" s="14">
        <v>4.0</v>
      </c>
      <c r="P11" s="14" t="s">
        <v>29</v>
      </c>
      <c r="Q11" s="14">
        <v>3.040768891612087</v>
      </c>
      <c r="S11" s="14">
        <v>0.017082</v>
      </c>
      <c r="T11" s="14">
        <v>0.005666</v>
      </c>
      <c r="U11" s="14">
        <v>-0.011926</v>
      </c>
      <c r="V11" s="14">
        <f t="shared" si="2"/>
        <v>0.02158999203</v>
      </c>
      <c r="W11" s="14">
        <v>0.8553</v>
      </c>
      <c r="Y11" s="11">
        <v>46520.0</v>
      </c>
      <c r="Z11" s="14">
        <v>8.4166</v>
      </c>
      <c r="AA11" s="16">
        <f t="shared" si="3"/>
        <v>3.850691667</v>
      </c>
      <c r="AB11" s="15">
        <f t="shared" si="4"/>
        <v>3.917658884</v>
      </c>
    </row>
    <row r="12">
      <c r="A12" s="11">
        <v>46544.0</v>
      </c>
      <c r="B12" s="11">
        <f t="shared" si="1"/>
        <v>46548</v>
      </c>
      <c r="C12" s="12">
        <v>371121.35273</v>
      </c>
      <c r="D12" s="13">
        <v>157.62093</v>
      </c>
      <c r="E12" s="13">
        <v>7.11207</v>
      </c>
      <c r="G12" s="14">
        <v>192948.87268244018</v>
      </c>
      <c r="H12" s="14">
        <v>0.9638550458194669</v>
      </c>
      <c r="I12" s="14">
        <v>28.5</v>
      </c>
      <c r="J12" s="14">
        <v>144.33570872852775</v>
      </c>
      <c r="K12" s="14">
        <v>197.31417045708116</v>
      </c>
      <c r="L12" s="14">
        <v>2.7247113193562393</v>
      </c>
      <c r="N12" s="14">
        <v>175.0</v>
      </c>
      <c r="O12" s="14">
        <v>4.0</v>
      </c>
      <c r="P12" s="14" t="s">
        <v>29</v>
      </c>
      <c r="Q12" s="14">
        <v>3.040699341772254</v>
      </c>
      <c r="S12" s="14">
        <v>0.01777898</v>
      </c>
      <c r="T12" s="14">
        <v>0.0047265</v>
      </c>
      <c r="U12" s="14">
        <v>-0.011493</v>
      </c>
      <c r="V12" s="14">
        <f t="shared" si="2"/>
        <v>0.02169149559</v>
      </c>
      <c r="W12" s="14">
        <v>0.8589</v>
      </c>
      <c r="Y12" s="11">
        <v>46548.0</v>
      </c>
      <c r="Z12" s="14">
        <v>8.416</v>
      </c>
      <c r="AA12" s="16">
        <f t="shared" si="3"/>
        <v>3.850666667</v>
      </c>
      <c r="AB12" s="15">
        <f t="shared" si="4"/>
        <v>3.921290837</v>
      </c>
    </row>
    <row r="13">
      <c r="A13" s="11">
        <v>46572.0</v>
      </c>
      <c r="B13" s="11">
        <f t="shared" si="1"/>
        <v>46576</v>
      </c>
      <c r="C13" s="12">
        <v>368840.47875</v>
      </c>
      <c r="D13" s="13">
        <v>166.40168</v>
      </c>
      <c r="E13" s="13">
        <v>2.53352</v>
      </c>
      <c r="G13" s="14">
        <v>191342.21711317287</v>
      </c>
      <c r="H13" s="14">
        <v>0.9635534310799625</v>
      </c>
      <c r="I13" s="14">
        <v>28.5</v>
      </c>
      <c r="J13" s="14">
        <v>161.7272894352469</v>
      </c>
      <c r="K13" s="14">
        <v>187.46637887824326</v>
      </c>
      <c r="L13" s="14">
        <v>2.849108102124374</v>
      </c>
      <c r="N13" s="14">
        <v>175.0</v>
      </c>
      <c r="O13" s="14">
        <v>4.0</v>
      </c>
      <c r="P13" s="14" t="s">
        <v>29</v>
      </c>
      <c r="Q13" s="14">
        <v>3.0405489838640922</v>
      </c>
      <c r="S13" s="14">
        <v>0.0172832</v>
      </c>
      <c r="T13" s="14">
        <v>0.00432</v>
      </c>
      <c r="U13" s="14">
        <v>-0.010924</v>
      </c>
      <c r="V13" s="14">
        <f t="shared" si="2"/>
        <v>0.02089749215</v>
      </c>
      <c r="W13" s="14">
        <v>0.862647</v>
      </c>
      <c r="Y13" s="11">
        <v>46576.0</v>
      </c>
      <c r="Z13" s="14">
        <v>8.4168</v>
      </c>
      <c r="AA13" s="16">
        <f t="shared" si="3"/>
        <v>3.8507</v>
      </c>
      <c r="AB13" s="15">
        <f t="shared" si="4"/>
        <v>3.924093476</v>
      </c>
    </row>
    <row r="14">
      <c r="A14" s="11">
        <v>46601.0</v>
      </c>
      <c r="B14" s="11">
        <f t="shared" si="1"/>
        <v>46605</v>
      </c>
      <c r="C14" s="12">
        <v>372283.96668</v>
      </c>
      <c r="D14" s="13">
        <v>187.12639</v>
      </c>
      <c r="E14" s="13">
        <v>-8.0018</v>
      </c>
      <c r="G14" s="14">
        <v>193781.2596694231</v>
      </c>
      <c r="H14" s="14">
        <v>0.964009392007637</v>
      </c>
      <c r="I14" s="14">
        <v>28.5</v>
      </c>
      <c r="J14" s="14">
        <v>202.13137129453176</v>
      </c>
      <c r="K14" s="14">
        <v>165.37659141478753</v>
      </c>
      <c r="L14" s="14">
        <v>2.661514376544427</v>
      </c>
      <c r="N14" s="14">
        <v>175.0</v>
      </c>
      <c r="O14" s="14">
        <v>4.0</v>
      </c>
      <c r="P14" s="14" t="s">
        <v>29</v>
      </c>
      <c r="Q14" s="14">
        <v>3.0407899319266254</v>
      </c>
      <c r="S14" s="14">
        <v>0.014087</v>
      </c>
      <c r="T14" s="14">
        <v>0.00441779</v>
      </c>
      <c r="U14" s="14">
        <v>-0.010107</v>
      </c>
      <c r="V14" s="14">
        <f t="shared" si="2"/>
        <v>0.01789167087</v>
      </c>
      <c r="W14" s="14">
        <v>0.8572</v>
      </c>
      <c r="Y14" s="11">
        <v>46605.0</v>
      </c>
      <c r="Z14" s="14">
        <v>8.3667</v>
      </c>
      <c r="AA14" s="16">
        <f t="shared" si="3"/>
        <v>3.8486125</v>
      </c>
      <c r="AB14" s="15">
        <f t="shared" si="4"/>
        <v>3.915881603</v>
      </c>
    </row>
    <row r="15">
      <c r="A15" s="11">
        <v>46629.0</v>
      </c>
      <c r="B15" s="11">
        <f t="shared" si="1"/>
        <v>46633</v>
      </c>
      <c r="C15" s="12">
        <v>371390.16098</v>
      </c>
      <c r="D15" s="13">
        <v>194.85852</v>
      </c>
      <c r="E15" s="13">
        <v>-11.56283</v>
      </c>
      <c r="G15" s="14">
        <v>193140.51336463174</v>
      </c>
      <c r="H15" s="14">
        <v>0.9638906958870735</v>
      </c>
      <c r="I15" s="14">
        <v>28.5</v>
      </c>
      <c r="J15" s="14">
        <v>216.9951333578316</v>
      </c>
      <c r="K15" s="14">
        <v>157.45060045684548</v>
      </c>
      <c r="L15" s="14">
        <v>2.71008694209977</v>
      </c>
      <c r="N15" s="14">
        <v>175.0</v>
      </c>
      <c r="O15" s="14">
        <v>4.0</v>
      </c>
      <c r="P15" s="14" t="s">
        <v>29</v>
      </c>
      <c r="Q15" s="14">
        <v>3.040719453449338</v>
      </c>
      <c r="S15" s="14">
        <v>0.011279</v>
      </c>
      <c r="T15" s="14">
        <v>0.0049899</v>
      </c>
      <c r="U15" s="14">
        <v>-0.0098086</v>
      </c>
      <c r="V15" s="14">
        <f t="shared" si="2"/>
        <v>0.01575828598</v>
      </c>
      <c r="W15" s="14">
        <v>0.8561</v>
      </c>
      <c r="Y15" s="11">
        <v>46633.0</v>
      </c>
      <c r="Z15" s="14">
        <v>8.3667</v>
      </c>
      <c r="AA15" s="16">
        <f t="shared" si="3"/>
        <v>3.8486125</v>
      </c>
      <c r="AB15" s="15">
        <f t="shared" si="4"/>
        <v>3.912577739</v>
      </c>
    </row>
    <row r="16">
      <c r="A16" s="11">
        <v>46657.0</v>
      </c>
      <c r="B16" s="11">
        <f t="shared" si="1"/>
        <v>46661</v>
      </c>
      <c r="C16" s="12">
        <v>372763.29448</v>
      </c>
      <c r="D16" s="13">
        <v>202.49028</v>
      </c>
      <c r="E16" s="13">
        <v>-14.73609</v>
      </c>
      <c r="G16" s="14">
        <v>194127.12865847224</v>
      </c>
      <c r="H16" s="14">
        <v>0.9640731455851602</v>
      </c>
      <c r="I16" s="14">
        <v>28.5</v>
      </c>
      <c r="J16" s="14">
        <v>231.46474027603512</v>
      </c>
      <c r="K16" s="14">
        <v>150.15022555089024</v>
      </c>
      <c r="L16" s="14">
        <v>2.6355004046755917</v>
      </c>
      <c r="N16" s="14">
        <v>175.0</v>
      </c>
      <c r="O16" s="14">
        <v>4.0</v>
      </c>
      <c r="P16" s="14" t="s">
        <v>29</v>
      </c>
      <c r="Q16" s="14">
        <v>3.0408300057427913</v>
      </c>
      <c r="S16" s="14">
        <v>0.008125</v>
      </c>
      <c r="T16" s="14">
        <v>0.005666</v>
      </c>
      <c r="U16" s="14">
        <v>-0.0094675</v>
      </c>
      <c r="V16" s="14">
        <f t="shared" si="2"/>
        <v>0.01370228949</v>
      </c>
      <c r="W16" s="14">
        <v>0.85239</v>
      </c>
      <c r="Y16" s="11">
        <v>46661.0</v>
      </c>
      <c r="Z16" s="14">
        <v>8.4166</v>
      </c>
      <c r="AA16" s="16">
        <f t="shared" si="3"/>
        <v>3.850691667</v>
      </c>
      <c r="AB16" s="15">
        <f t="shared" si="4"/>
        <v>3.906922295</v>
      </c>
    </row>
    <row r="18">
      <c r="Z18" s="17" t="s">
        <v>30</v>
      </c>
      <c r="AA18" s="16">
        <f t="shared" ref="AA18:AB18" si="5">AVERAGE(AA$3:AA$16)</f>
        <v>3.847931548</v>
      </c>
      <c r="AB18" s="16">
        <f t="shared" si="5"/>
        <v>3.915669694</v>
      </c>
    </row>
    <row r="19">
      <c r="Z19" s="17" t="s">
        <v>31</v>
      </c>
      <c r="AA19" s="16">
        <f t="shared" ref="AA19:AB19" si="6">MIN(AA4:AA16)</f>
        <v>3.831941667</v>
      </c>
      <c r="AB19" s="16">
        <f t="shared" si="6"/>
        <v>3.906922295</v>
      </c>
    </row>
    <row r="20">
      <c r="Z20" s="17" t="s">
        <v>32</v>
      </c>
      <c r="AA20" s="16">
        <f t="shared" ref="AA20:AB20" si="7">MAX(AA4:AA16)</f>
        <v>3.864583333</v>
      </c>
      <c r="AB20" s="16">
        <f t="shared" si="7"/>
        <v>3.924555258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E1"/>
    <mergeCell ref="G1:L1"/>
    <mergeCell ref="N1:Q1"/>
    <mergeCell ref="S1:W1"/>
    <mergeCell ref="Y1:AB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25"/>
    <col customWidth="1" min="3" max="3" width="10.75"/>
    <col customWidth="1" min="4" max="5" width="10.88"/>
    <col customWidth="1" min="6" max="13" width="7.63"/>
    <col customWidth="1" min="14" max="14" width="13.38"/>
    <col customWidth="1" min="15" max="15" width="9.88"/>
    <col customWidth="1" min="16" max="16" width="12.13"/>
    <col customWidth="1" min="17" max="17" width="16.75"/>
    <col customWidth="1" min="18" max="21" width="7.63"/>
    <col customWidth="1" min="22" max="22" width="12.13"/>
    <col customWidth="1" min="23" max="23" width="11.75"/>
    <col customWidth="1" min="24" max="24" width="7.63"/>
    <col customWidth="1" min="25" max="25" width="14.88"/>
    <col customWidth="1" min="26" max="26" width="10.75"/>
    <col customWidth="1" min="27" max="27" width="11.88"/>
    <col customWidth="1" min="28" max="28" width="7.63"/>
  </cols>
  <sheetData>
    <row r="1">
      <c r="A1" s="21" t="s">
        <v>33</v>
      </c>
      <c r="B1" s="22"/>
      <c r="C1" s="22"/>
      <c r="D1" s="22"/>
      <c r="E1" s="23"/>
      <c r="G1" s="4" t="s">
        <v>1</v>
      </c>
      <c r="H1" s="5"/>
      <c r="I1" s="5"/>
      <c r="J1" s="5"/>
      <c r="K1" s="5"/>
      <c r="L1" s="6"/>
      <c r="N1" s="7" t="s">
        <v>2</v>
      </c>
      <c r="O1" s="5"/>
      <c r="P1" s="5"/>
      <c r="Q1" s="6"/>
      <c r="S1" s="8" t="s">
        <v>3</v>
      </c>
      <c r="T1" s="5"/>
      <c r="U1" s="5"/>
      <c r="V1" s="5"/>
      <c r="W1" s="6"/>
      <c r="Y1" s="9" t="s">
        <v>4</v>
      </c>
      <c r="Z1" s="5"/>
      <c r="AA1" s="5"/>
      <c r="AB1" s="6"/>
    </row>
    <row r="2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</row>
    <row r="3">
      <c r="A3" s="11">
        <v>46685.0</v>
      </c>
      <c r="B3" s="11">
        <f t="shared" ref="B3:B15" si="1">$A3 + 4</f>
        <v>46689</v>
      </c>
      <c r="C3" s="12">
        <v>376772.80141</v>
      </c>
      <c r="D3" s="13">
        <v>210.5613</v>
      </c>
      <c r="E3" s="13">
        <v>-17.75152</v>
      </c>
      <c r="G3" s="14">
        <v>197083.36307079147</v>
      </c>
      <c r="H3" s="14">
        <v>0.9646091519577749</v>
      </c>
      <c r="I3" s="14">
        <v>28.5</v>
      </c>
      <c r="J3" s="14">
        <v>246.69059323679835</v>
      </c>
      <c r="K3" s="14">
        <v>142.86620275353795</v>
      </c>
      <c r="L3" s="14">
        <v>2.4188281094648794</v>
      </c>
      <c r="N3" s="14">
        <v>175.0</v>
      </c>
      <c r="O3" s="14">
        <v>4.0</v>
      </c>
      <c r="P3" s="14" t="s">
        <v>29</v>
      </c>
      <c r="Q3" s="14">
        <v>3.0412269689938145</v>
      </c>
      <c r="S3" s="26">
        <v>0.00517</v>
      </c>
      <c r="T3" s="26">
        <v>0.006735</v>
      </c>
      <c r="U3" s="26">
        <v>-0.00922</v>
      </c>
      <c r="V3" s="14">
        <f t="shared" ref="V3:V15" si="2">SQRT(POWER(S3,2) + POWER(T3,2) + POWER(U3,2))</f>
        <v>0.01253385515</v>
      </c>
      <c r="W3" s="26">
        <v>0.8456</v>
      </c>
      <c r="Y3" s="27">
        <v>46689.0</v>
      </c>
      <c r="Z3" s="26">
        <v>8.45</v>
      </c>
      <c r="AA3" s="16">
        <f t="shared" ref="AA3:AA15" si="3">($Y3+$Z3/24) - ($A3+12/24)</f>
        <v>3.852083333</v>
      </c>
      <c r="AB3" s="15">
        <f t="shared" ref="AB3:AB15" si="4">$Q3+$V3+$W3</f>
        <v>3.899360824</v>
      </c>
    </row>
    <row r="4">
      <c r="A4" s="11">
        <v>46710.0</v>
      </c>
      <c r="B4" s="11">
        <f t="shared" si="1"/>
        <v>46714</v>
      </c>
      <c r="C4" s="12">
        <v>374406.28164</v>
      </c>
      <c r="D4" s="13">
        <v>180.64319</v>
      </c>
      <c r="E4" s="13">
        <v>-4.98384</v>
      </c>
      <c r="G4" s="14">
        <v>195324.75138337546</v>
      </c>
      <c r="H4" s="14">
        <v>0.9642921998817068</v>
      </c>
      <c r="I4" s="14">
        <v>28.5</v>
      </c>
      <c r="J4" s="14">
        <v>189.88553215096152</v>
      </c>
      <c r="K4" s="14">
        <v>171.963318158222</v>
      </c>
      <c r="L4" s="14">
        <v>2.5465137299818985</v>
      </c>
      <c r="N4" s="14">
        <v>175.0</v>
      </c>
      <c r="O4" s="14">
        <v>4.0</v>
      </c>
      <c r="P4" s="14" t="s">
        <v>29</v>
      </c>
      <c r="Q4" s="14">
        <v>3.0409793754036882</v>
      </c>
      <c r="S4" s="26">
        <v>0.01429</v>
      </c>
      <c r="T4" s="26">
        <v>0.003206</v>
      </c>
      <c r="U4" s="26">
        <v>-0.009059</v>
      </c>
      <c r="V4" s="14">
        <f t="shared" si="2"/>
        <v>0.01722056959</v>
      </c>
      <c r="W4" s="26">
        <v>0.854</v>
      </c>
      <c r="Y4" s="27">
        <v>46714.0</v>
      </c>
      <c r="Z4" s="26">
        <v>8.765</v>
      </c>
      <c r="AA4" s="16">
        <f t="shared" si="3"/>
        <v>3.865208333</v>
      </c>
      <c r="AB4" s="15">
        <f t="shared" si="4"/>
        <v>3.912199945</v>
      </c>
    </row>
    <row r="5">
      <c r="A5" s="11">
        <v>46737.0</v>
      </c>
      <c r="B5" s="11">
        <f t="shared" si="1"/>
        <v>46741</v>
      </c>
      <c r="C5" s="12">
        <v>373594.13622</v>
      </c>
      <c r="D5" s="13">
        <v>177.7796</v>
      </c>
      <c r="E5" s="13">
        <v>-3.80232</v>
      </c>
      <c r="G5" s="14">
        <v>194730.40046017294</v>
      </c>
      <c r="H5" s="14">
        <v>0.9641838171963588</v>
      </c>
      <c r="I5" s="14">
        <v>28.5</v>
      </c>
      <c r="J5" s="14">
        <v>184.81053350156043</v>
      </c>
      <c r="K5" s="14">
        <v>174.4208547741261</v>
      </c>
      <c r="L5" s="14">
        <v>2.5904657899743495</v>
      </c>
      <c r="N5" s="14">
        <v>175.0</v>
      </c>
      <c r="O5" s="14">
        <v>4.0</v>
      </c>
      <c r="P5" s="14" t="s">
        <v>29</v>
      </c>
      <c r="Q5" s="14">
        <v>3.040903221436844</v>
      </c>
      <c r="S5" s="26">
        <v>0.016158397</v>
      </c>
      <c r="T5" s="26">
        <v>0.00372</v>
      </c>
      <c r="U5" s="26">
        <v>-0.010104</v>
      </c>
      <c r="V5" s="14">
        <f t="shared" si="2"/>
        <v>0.01941708036</v>
      </c>
      <c r="W5" s="26">
        <v>0.857</v>
      </c>
      <c r="Y5" s="27">
        <v>46741.0</v>
      </c>
      <c r="Z5" s="26">
        <v>8.55</v>
      </c>
      <c r="AA5" s="16">
        <f t="shared" si="3"/>
        <v>3.85625</v>
      </c>
      <c r="AB5" s="15">
        <f t="shared" si="4"/>
        <v>3.917320302</v>
      </c>
    </row>
    <row r="6">
      <c r="A6" s="11">
        <v>46765.0</v>
      </c>
      <c r="B6" s="11">
        <f t="shared" si="1"/>
        <v>46769</v>
      </c>
      <c r="C6" s="12">
        <v>371707.59188</v>
      </c>
      <c r="D6" s="13">
        <v>186.99992</v>
      </c>
      <c r="E6" s="13">
        <v>-8.36452</v>
      </c>
      <c r="G6" s="14">
        <v>193367.4486013894</v>
      </c>
      <c r="H6" s="14">
        <v>0.9639328225808683</v>
      </c>
      <c r="I6" s="14">
        <v>28.5</v>
      </c>
      <c r="J6" s="14">
        <v>202.71202299491415</v>
      </c>
      <c r="K6" s="14">
        <v>164.5569548625843</v>
      </c>
      <c r="L6" s="14">
        <v>2.6928270418508253</v>
      </c>
      <c r="N6" s="14">
        <v>175.0</v>
      </c>
      <c r="O6" s="14">
        <v>4.0</v>
      </c>
      <c r="P6" s="14" t="s">
        <v>29</v>
      </c>
      <c r="Q6" s="14">
        <v>3.040743849294865</v>
      </c>
      <c r="S6" s="26">
        <v>0.0147358</v>
      </c>
      <c r="T6" s="26">
        <v>0.004593</v>
      </c>
      <c r="U6" s="26">
        <v>-0.01023779</v>
      </c>
      <c r="V6" s="14">
        <f t="shared" si="2"/>
        <v>0.01852165745</v>
      </c>
      <c r="W6" s="26">
        <v>0.856</v>
      </c>
      <c r="Y6" s="27">
        <v>46769.0</v>
      </c>
      <c r="Z6" s="26">
        <v>8.4</v>
      </c>
      <c r="AA6" s="16">
        <f t="shared" si="3"/>
        <v>3.85</v>
      </c>
      <c r="AB6" s="15">
        <f t="shared" si="4"/>
        <v>3.915265507</v>
      </c>
    </row>
    <row r="7">
      <c r="A7" s="11">
        <v>46793.0</v>
      </c>
      <c r="B7" s="11">
        <f t="shared" si="1"/>
        <v>46797</v>
      </c>
      <c r="C7" s="12">
        <v>368518.5725</v>
      </c>
      <c r="D7" s="13">
        <v>195.50113</v>
      </c>
      <c r="E7" s="13">
        <v>-12.15448</v>
      </c>
      <c r="G7" s="14">
        <v>191118.2303976621</v>
      </c>
      <c r="H7" s="14">
        <v>0.9635109903558702</v>
      </c>
      <c r="I7" s="14">
        <v>28.5</v>
      </c>
      <c r="J7" s="14">
        <v>218.8715221737147</v>
      </c>
      <c r="K7" s="14">
        <v>155.94937403272166</v>
      </c>
      <c r="L7" s="14">
        <v>2.866709054379049</v>
      </c>
      <c r="N7" s="14">
        <v>175.0</v>
      </c>
      <c r="O7" s="14">
        <v>4.0</v>
      </c>
      <c r="P7" s="14" t="s">
        <v>29</v>
      </c>
      <c r="Q7" s="14">
        <v>3.0405307006697213</v>
      </c>
      <c r="S7" s="26">
        <v>0.0123939</v>
      </c>
      <c r="T7" s="26">
        <v>0.00558567</v>
      </c>
      <c r="U7" s="26">
        <v>-0.0101425587</v>
      </c>
      <c r="V7" s="14">
        <f t="shared" si="2"/>
        <v>0.01696113096</v>
      </c>
      <c r="W7" s="26">
        <v>0.85584</v>
      </c>
      <c r="Y7" s="27">
        <v>46797.0</v>
      </c>
      <c r="Z7" s="26">
        <v>8.333</v>
      </c>
      <c r="AA7" s="16">
        <f t="shared" si="3"/>
        <v>3.847208333</v>
      </c>
      <c r="AB7" s="15">
        <f t="shared" si="4"/>
        <v>3.913331832</v>
      </c>
    </row>
    <row r="8">
      <c r="A8" s="11">
        <v>46822.0</v>
      </c>
      <c r="B8" s="11">
        <f t="shared" si="1"/>
        <v>46826</v>
      </c>
      <c r="C8" s="12">
        <v>372265.77264</v>
      </c>
      <c r="D8" s="13">
        <v>217.46924</v>
      </c>
      <c r="E8" s="13">
        <v>-20.06085</v>
      </c>
      <c r="G8" s="14">
        <v>193768.16246337767</v>
      </c>
      <c r="H8" s="14">
        <v>0.9640069734556507</v>
      </c>
      <c r="I8" s="14">
        <v>28.5</v>
      </c>
      <c r="J8" s="14">
        <v>259.73464329549915</v>
      </c>
      <c r="K8" s="14">
        <v>136.37574699626384</v>
      </c>
      <c r="L8" s="14">
        <v>2.6625022716792235</v>
      </c>
      <c r="N8" s="14">
        <v>175.0</v>
      </c>
      <c r="O8" s="14">
        <v>4.0</v>
      </c>
      <c r="P8" s="14" t="s">
        <v>29</v>
      </c>
      <c r="Q8" s="14">
        <v>3.0407884421107676</v>
      </c>
      <c r="S8" s="26">
        <v>0.0066637</v>
      </c>
      <c r="T8" s="26">
        <v>0.00928</v>
      </c>
      <c r="U8" s="26">
        <v>-0.010114</v>
      </c>
      <c r="V8" s="14">
        <f t="shared" si="2"/>
        <v>0.01525831884</v>
      </c>
      <c r="W8" s="26">
        <v>0.8413675</v>
      </c>
      <c r="Y8" s="27">
        <v>46826.0</v>
      </c>
      <c r="Z8" s="26">
        <v>8.05</v>
      </c>
      <c r="AA8" s="16">
        <f t="shared" si="3"/>
        <v>3.835416667</v>
      </c>
      <c r="AB8" s="15">
        <f t="shared" si="4"/>
        <v>3.897414261</v>
      </c>
    </row>
    <row r="9">
      <c r="A9" s="11">
        <v>46850.0</v>
      </c>
      <c r="B9" s="11">
        <f t="shared" si="1"/>
        <v>46854</v>
      </c>
      <c r="C9" s="12">
        <v>372475.24273</v>
      </c>
      <c r="D9" s="13">
        <v>225.75544</v>
      </c>
      <c r="E9" s="13">
        <v>-22.10191</v>
      </c>
      <c r="G9" s="14">
        <v>193919.0895199002</v>
      </c>
      <c r="H9" s="14">
        <v>0.9640348245825557</v>
      </c>
      <c r="I9" s="14">
        <v>28.5</v>
      </c>
      <c r="J9" s="26">
        <v>265.0</v>
      </c>
      <c r="K9" s="14">
        <v>130.30029526518723</v>
      </c>
      <c r="L9" s="14">
        <v>2.651130611902546</v>
      </c>
      <c r="N9" s="14">
        <v>175.0</v>
      </c>
      <c r="O9" s="14">
        <v>4.0</v>
      </c>
      <c r="P9" s="14" t="s">
        <v>29</v>
      </c>
      <c r="Q9" s="14">
        <v>3.0408057330621827</v>
      </c>
      <c r="S9" s="26">
        <v>0.055164</v>
      </c>
      <c r="T9" s="26">
        <v>0.05173965</v>
      </c>
      <c r="U9" s="26">
        <v>-0.07285</v>
      </c>
      <c r="V9" s="14">
        <f t="shared" si="2"/>
        <v>0.1050103841</v>
      </c>
      <c r="W9" s="26">
        <v>0.86697</v>
      </c>
      <c r="Y9" s="27">
        <v>46853.0</v>
      </c>
      <c r="Z9" s="26">
        <v>18.085</v>
      </c>
      <c r="AA9" s="16">
        <f t="shared" si="3"/>
        <v>3.253541667</v>
      </c>
      <c r="AB9" s="15">
        <f t="shared" si="4"/>
        <v>4.012786117</v>
      </c>
    </row>
    <row r="10">
      <c r="A10" s="11">
        <v>46878.0</v>
      </c>
      <c r="B10" s="11">
        <f t="shared" si="1"/>
        <v>46882</v>
      </c>
      <c r="C10" s="12">
        <v>375615.73483</v>
      </c>
      <c r="D10" s="13">
        <v>234.43697</v>
      </c>
      <c r="E10" s="13">
        <v>-23.79007</v>
      </c>
      <c r="G10" s="14">
        <v>196218.50392062755</v>
      </c>
      <c r="H10" s="14">
        <v>0.9644539731055954</v>
      </c>
      <c r="I10" s="14">
        <v>28.5</v>
      </c>
      <c r="J10" s="14">
        <v>71.27746489590737</v>
      </c>
      <c r="K10" s="14">
        <v>124.80473758097017</v>
      </c>
      <c r="L10" s="14">
        <v>2.4811859862143155</v>
      </c>
      <c r="N10" s="14">
        <v>175.0</v>
      </c>
      <c r="O10" s="14">
        <v>4.0</v>
      </c>
      <c r="P10" s="14" t="s">
        <v>29</v>
      </c>
      <c r="Q10" s="14">
        <v>3.04110114922995</v>
      </c>
      <c r="S10" s="26">
        <v>0.001261</v>
      </c>
      <c r="T10" s="26">
        <v>0.01284</v>
      </c>
      <c r="U10" s="26">
        <v>-0.0085</v>
      </c>
      <c r="V10" s="14">
        <f t="shared" si="2"/>
        <v>0.01545010424</v>
      </c>
      <c r="W10" s="26">
        <v>0.8</v>
      </c>
      <c r="Y10" s="28">
        <v>46882.0</v>
      </c>
      <c r="Z10" s="26">
        <v>8.066</v>
      </c>
      <c r="AA10" s="16">
        <f t="shared" si="3"/>
        <v>3.836083333</v>
      </c>
      <c r="AB10" s="15">
        <f t="shared" si="4"/>
        <v>3.856551253</v>
      </c>
    </row>
    <row r="11">
      <c r="A11" s="11">
        <v>46904.0</v>
      </c>
      <c r="B11" s="11">
        <f t="shared" si="1"/>
        <v>46908</v>
      </c>
      <c r="C11" s="12">
        <v>374671.29822</v>
      </c>
      <c r="D11" s="13">
        <v>215.00278</v>
      </c>
      <c r="E11" s="13">
        <v>-19.22125</v>
      </c>
      <c r="G11" s="14">
        <v>195519.70244865355</v>
      </c>
      <c r="H11" s="14">
        <v>0.9643276100403557</v>
      </c>
      <c r="I11" s="14">
        <v>28.5</v>
      </c>
      <c r="J11" s="14">
        <v>254.9542472707567</v>
      </c>
      <c r="K11" s="14">
        <v>138.841465334789</v>
      </c>
      <c r="L11" s="14">
        <v>2.53218617872293</v>
      </c>
      <c r="N11" s="14">
        <v>175.0</v>
      </c>
      <c r="O11" s="14">
        <v>4.0</v>
      </c>
      <c r="P11" s="14" t="s">
        <v>29</v>
      </c>
      <c r="Q11" s="14">
        <v>3.041005203798845</v>
      </c>
      <c r="S11" s="26">
        <v>0.005515</v>
      </c>
      <c r="T11" s="26">
        <v>0.0079755786</v>
      </c>
      <c r="U11" s="26">
        <v>-0.00934</v>
      </c>
      <c r="V11" s="14">
        <f t="shared" si="2"/>
        <v>0.01346330862</v>
      </c>
      <c r="W11" s="26">
        <v>0.841695</v>
      </c>
      <c r="Y11" s="27">
        <v>46908.0</v>
      </c>
      <c r="Z11" s="26">
        <v>8.5333</v>
      </c>
      <c r="AA11" s="16">
        <f t="shared" si="3"/>
        <v>3.855554167</v>
      </c>
      <c r="AB11" s="15">
        <f t="shared" si="4"/>
        <v>3.896163512</v>
      </c>
    </row>
    <row r="12">
      <c r="A12" s="11">
        <v>46930.0</v>
      </c>
      <c r="B12" s="11">
        <f t="shared" si="1"/>
        <v>46934</v>
      </c>
      <c r="C12" s="12">
        <v>373684.21632</v>
      </c>
      <c r="D12" s="13">
        <v>198.1389</v>
      </c>
      <c r="E12" s="13">
        <v>-13.3745</v>
      </c>
      <c r="G12" s="14">
        <v>194796.0957802427</v>
      </c>
      <c r="H12" s="14">
        <v>0.9641958287745763</v>
      </c>
      <c r="I12" s="14">
        <v>28.5</v>
      </c>
      <c r="J12" s="14">
        <v>224.10922566604947</v>
      </c>
      <c r="K12" s="14">
        <v>153.41663931947778</v>
      </c>
      <c r="L12" s="14">
        <v>2.585587429042695</v>
      </c>
      <c r="N12" s="14">
        <v>175.0</v>
      </c>
      <c r="O12" s="14">
        <v>4.0</v>
      </c>
      <c r="P12" s="14" t="s">
        <v>29</v>
      </c>
      <c r="Q12" s="14">
        <v>3.0409114449365235</v>
      </c>
      <c r="S12" s="26">
        <v>0.011622599</v>
      </c>
      <c r="T12" s="26">
        <v>0.0053677</v>
      </c>
      <c r="U12" s="26">
        <v>-0.0097373</v>
      </c>
      <c r="V12" s="14">
        <f t="shared" si="2"/>
        <v>0.01608452741</v>
      </c>
      <c r="W12" s="26">
        <v>0.84955</v>
      </c>
      <c r="Y12" s="27">
        <v>46934.0</v>
      </c>
      <c r="Z12" s="26">
        <v>8.55</v>
      </c>
      <c r="AA12" s="16">
        <f t="shared" si="3"/>
        <v>3.85625</v>
      </c>
      <c r="AB12" s="15">
        <f t="shared" si="4"/>
        <v>3.906545972</v>
      </c>
    </row>
    <row r="13">
      <c r="A13" s="11">
        <v>46957.0</v>
      </c>
      <c r="B13" s="11">
        <f t="shared" si="1"/>
        <v>46961</v>
      </c>
      <c r="C13" s="12">
        <v>369832.07116</v>
      </c>
      <c r="D13" s="13">
        <v>194.94224</v>
      </c>
      <c r="E13" s="13">
        <v>-12.07458</v>
      </c>
      <c r="G13" s="14">
        <v>192036.45421248532</v>
      </c>
      <c r="H13" s="14">
        <v>0.9636843620281342</v>
      </c>
      <c r="I13" s="14">
        <v>28.5</v>
      </c>
      <c r="J13" s="14">
        <v>218.14504254097707</v>
      </c>
      <c r="K13" s="14">
        <v>156.2034231345984</v>
      </c>
      <c r="L13" s="14">
        <v>2.7949598650419216</v>
      </c>
      <c r="N13" s="14">
        <v>175.0</v>
      </c>
      <c r="O13" s="14">
        <v>4.0</v>
      </c>
      <c r="P13" s="14" t="s">
        <v>29</v>
      </c>
      <c r="Q13" s="14">
        <v>3.040609878572228</v>
      </c>
      <c r="S13" s="26">
        <v>0.013003</v>
      </c>
      <c r="T13" s="26">
        <v>0.00544645</v>
      </c>
      <c r="U13" s="26">
        <v>-0.01000677</v>
      </c>
      <c r="V13" s="14">
        <f t="shared" si="2"/>
        <v>0.01728806734</v>
      </c>
      <c r="W13" s="26">
        <v>0.854</v>
      </c>
      <c r="Y13" s="27">
        <v>46961.0</v>
      </c>
      <c r="Z13" s="26">
        <v>8.4333</v>
      </c>
      <c r="AA13" s="16">
        <f t="shared" si="3"/>
        <v>3.8513875</v>
      </c>
      <c r="AB13" s="15">
        <f t="shared" si="4"/>
        <v>3.911897946</v>
      </c>
    </row>
    <row r="14">
      <c r="A14" s="11">
        <v>46986.0</v>
      </c>
      <c r="B14" s="11">
        <f t="shared" si="1"/>
        <v>46990</v>
      </c>
      <c r="C14" s="12">
        <v>372386.47619</v>
      </c>
      <c r="D14" s="13">
        <v>218.48877</v>
      </c>
      <c r="E14" s="13">
        <v>-20.20121</v>
      </c>
      <c r="G14" s="14">
        <v>193855.09483187547</v>
      </c>
      <c r="H14" s="14">
        <v>0.9640230205704071</v>
      </c>
      <c r="I14" s="14">
        <v>28.5</v>
      </c>
      <c r="J14" s="14">
        <v>261.1516891094593</v>
      </c>
      <c r="K14" s="14">
        <v>135.98354975828647</v>
      </c>
      <c r="L14" s="14">
        <v>2.655948988392201</v>
      </c>
      <c r="N14" s="14">
        <v>175.0</v>
      </c>
      <c r="O14" s="14">
        <v>4.0</v>
      </c>
      <c r="P14" s="14" t="s">
        <v>29</v>
      </c>
      <c r="Q14" s="14">
        <v>3.040798368686481</v>
      </c>
      <c r="S14" s="26">
        <v>0.007772</v>
      </c>
      <c r="T14" s="26">
        <v>0.009676</v>
      </c>
      <c r="U14" s="26">
        <v>-0.0101085</v>
      </c>
      <c r="V14" s="14">
        <f t="shared" si="2"/>
        <v>0.01600658403</v>
      </c>
      <c r="W14" s="14">
        <v>0.8</v>
      </c>
      <c r="Y14" s="27">
        <v>46990.0</v>
      </c>
      <c r="Z14" s="26">
        <v>8.1</v>
      </c>
      <c r="AA14" s="16">
        <f t="shared" si="3"/>
        <v>3.8375</v>
      </c>
      <c r="AB14" s="15">
        <f t="shared" si="4"/>
        <v>3.856804953</v>
      </c>
    </row>
    <row r="15">
      <c r="A15" s="11">
        <v>47014.0</v>
      </c>
      <c r="B15" s="11">
        <f t="shared" si="1"/>
        <v>47018</v>
      </c>
      <c r="C15" s="12">
        <v>370234.65739</v>
      </c>
      <c r="D15" s="13">
        <v>227.98296</v>
      </c>
      <c r="E15" s="13">
        <v>-22.31837</v>
      </c>
      <c r="G15" s="14">
        <v>192320.1701401343</v>
      </c>
      <c r="H15" s="14">
        <v>0.9637376050368696</v>
      </c>
      <c r="I15" s="14">
        <v>28.5</v>
      </c>
      <c r="J15" s="14">
        <v>82.89938268838786</v>
      </c>
      <c r="K15" s="14">
        <v>129.4901947277325</v>
      </c>
      <c r="L15" s="14">
        <v>2.773005468029584</v>
      </c>
      <c r="N15" s="14">
        <v>175.0</v>
      </c>
      <c r="O15" s="14">
        <v>4.0</v>
      </c>
      <c r="P15" s="14" t="s">
        <v>29</v>
      </c>
      <c r="Q15" s="14">
        <v>3.0406365680910588</v>
      </c>
      <c r="S15" s="26">
        <v>0.005358</v>
      </c>
      <c r="T15" s="26">
        <v>0.01183</v>
      </c>
      <c r="U15" s="26">
        <v>-0.009477</v>
      </c>
      <c r="V15" s="14">
        <f t="shared" si="2"/>
        <v>0.01607702065</v>
      </c>
      <c r="W15" s="26">
        <v>0.8</v>
      </c>
      <c r="Y15" s="28">
        <v>47018.0</v>
      </c>
      <c r="Z15" s="26">
        <v>7.966</v>
      </c>
      <c r="AA15" s="16">
        <f t="shared" si="3"/>
        <v>3.831916667</v>
      </c>
      <c r="AB15" s="15">
        <f t="shared" si="4"/>
        <v>3.856713589</v>
      </c>
    </row>
    <row r="17">
      <c r="Z17" s="17" t="s">
        <v>30</v>
      </c>
      <c r="AA17" s="16">
        <f t="shared" ref="AA17:AB17" si="5">AVERAGE(AA3:AA15)</f>
        <v>3.802184615</v>
      </c>
      <c r="AB17" s="16">
        <f t="shared" si="5"/>
        <v>3.904027386</v>
      </c>
    </row>
    <row r="18">
      <c r="Z18" s="17" t="s">
        <v>31</v>
      </c>
      <c r="AA18" s="16">
        <f t="shared" ref="AA18:AB18" si="6">MIN(AA3:AA15)</f>
        <v>3.253541667</v>
      </c>
      <c r="AB18" s="16">
        <f t="shared" si="6"/>
        <v>3.856551253</v>
      </c>
    </row>
    <row r="19">
      <c r="Z19" s="17" t="s">
        <v>32</v>
      </c>
      <c r="AA19" s="16">
        <f t="shared" ref="AA19:AB19" si="7">MAX(AA3:AA15)</f>
        <v>3.865208333</v>
      </c>
      <c r="AB19" s="16">
        <f t="shared" si="7"/>
        <v>4.012786117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E1"/>
    <mergeCell ref="G1:L1"/>
    <mergeCell ref="N1:Q1"/>
    <mergeCell ref="S1:W1"/>
    <mergeCell ref="Y1:AB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25"/>
    <col customWidth="1" min="3" max="3" width="10.75"/>
    <col customWidth="1" min="4" max="5" width="10.88"/>
    <col customWidth="1" min="6" max="13" width="7.63"/>
    <col customWidth="1" min="14" max="14" width="13.38"/>
    <col customWidth="1" min="15" max="15" width="9.88"/>
    <col customWidth="1" min="16" max="16" width="12.13"/>
    <col customWidth="1" min="17" max="17" width="16.75"/>
    <col customWidth="1" min="18" max="21" width="7.63"/>
    <col customWidth="1" min="22" max="22" width="12.13"/>
    <col customWidth="1" min="23" max="23" width="11.75"/>
    <col customWidth="1" min="24" max="24" width="7.63"/>
    <col customWidth="1" min="25" max="25" width="14.88"/>
    <col customWidth="1" min="26" max="26" width="10.75"/>
    <col customWidth="1" min="27" max="27" width="11.88"/>
    <col customWidth="1" min="28" max="28" width="7.63"/>
  </cols>
  <sheetData>
    <row r="1">
      <c r="A1" s="21" t="s">
        <v>33</v>
      </c>
      <c r="B1" s="22"/>
      <c r="C1" s="22"/>
      <c r="D1" s="22"/>
      <c r="E1" s="23"/>
      <c r="G1" s="4" t="s">
        <v>1</v>
      </c>
      <c r="H1" s="5"/>
      <c r="I1" s="5"/>
      <c r="J1" s="5"/>
      <c r="K1" s="5"/>
      <c r="L1" s="6"/>
      <c r="N1" s="7" t="s">
        <v>2</v>
      </c>
      <c r="O1" s="5"/>
      <c r="P1" s="5"/>
      <c r="Q1" s="6"/>
      <c r="S1" s="8" t="s">
        <v>3</v>
      </c>
      <c r="T1" s="5"/>
      <c r="U1" s="5"/>
      <c r="V1" s="5"/>
      <c r="W1" s="6"/>
      <c r="Y1" s="9" t="s">
        <v>4</v>
      </c>
      <c r="Z1" s="5"/>
      <c r="AA1" s="5"/>
      <c r="AB1" s="6"/>
    </row>
    <row r="2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</row>
    <row r="3">
      <c r="A3" s="11">
        <v>47043.0</v>
      </c>
      <c r="B3" s="11">
        <f t="shared" ref="B3:B15" si="1">$A3 + 4</f>
        <v>47047</v>
      </c>
      <c r="C3" s="12">
        <v>375048.60843</v>
      </c>
      <c r="D3" s="13">
        <v>252.20655</v>
      </c>
      <c r="E3" s="13">
        <v>-25.19488</v>
      </c>
      <c r="G3" s="14">
        <v>195798.11722862106</v>
      </c>
      <c r="H3" s="14">
        <v>0.9643780608589573</v>
      </c>
      <c r="I3" s="14">
        <v>28.5</v>
      </c>
      <c r="J3" s="26">
        <v>-47.7423976424429</v>
      </c>
      <c r="K3" s="14">
        <v>119.34319791667843</v>
      </c>
      <c r="L3" s="14">
        <v>2.5118001910255234</v>
      </c>
      <c r="N3" s="14">
        <v>175.0</v>
      </c>
      <c r="O3" s="14">
        <v>4.0</v>
      </c>
      <c r="P3" s="14" t="s">
        <v>29</v>
      </c>
      <c r="Q3" s="14">
        <v>3.041042804734844</v>
      </c>
      <c r="S3" s="26">
        <v>0.00189889</v>
      </c>
      <c r="T3" s="26">
        <v>0.01686689</v>
      </c>
      <c r="U3" s="26">
        <v>-0.006437</v>
      </c>
      <c r="V3" s="14">
        <f t="shared" ref="V3:V15" si="2">SQRT(POWER(S3,2) + POWER(T3,2) + POWER(U3,2))</f>
        <v>0.0181530364</v>
      </c>
      <c r="W3" s="14">
        <v>0.8</v>
      </c>
      <c r="Y3" s="27">
        <v>47047.0</v>
      </c>
      <c r="Z3" s="26">
        <v>7.5666</v>
      </c>
      <c r="AA3" s="16">
        <f t="shared" ref="AA3:AA15" si="3">($Y3+$Z3/24) - ($A3+12/24)</f>
        <v>3.815275</v>
      </c>
      <c r="AB3" s="15">
        <f t="shared" ref="AB3:AB15" si="4">$Q3+$V3+$W3</f>
        <v>3.859195841</v>
      </c>
    </row>
    <row r="4">
      <c r="A4" s="11">
        <v>47071.0</v>
      </c>
      <c r="B4" s="11">
        <f t="shared" si="1"/>
        <v>47075</v>
      </c>
      <c r="C4" s="12">
        <v>375894.24578</v>
      </c>
      <c r="D4" s="13">
        <v>260.95461</v>
      </c>
      <c r="E4" s="13">
        <v>-25.16087</v>
      </c>
      <c r="G4" s="14">
        <v>196425.79584877132</v>
      </c>
      <c r="H4" s="14">
        <v>0.964491288465553</v>
      </c>
      <c r="I4" s="14">
        <v>28.5</v>
      </c>
      <c r="J4" s="26">
        <v>-39.1471824078481</v>
      </c>
      <c r="K4" s="14">
        <v>119.53127734513117</v>
      </c>
      <c r="L4" s="14">
        <v>2.4661636786318404</v>
      </c>
      <c r="N4" s="14">
        <v>175.0</v>
      </c>
      <c r="O4" s="14">
        <v>4.0</v>
      </c>
      <c r="P4" s="14" t="s">
        <v>29</v>
      </c>
      <c r="Q4" s="14">
        <v>3.0411306036844916</v>
      </c>
      <c r="S4" s="26">
        <v>3.629E-4</v>
      </c>
      <c r="T4" s="26">
        <v>0.017919</v>
      </c>
      <c r="U4" s="26">
        <v>-0.0051</v>
      </c>
      <c r="V4" s="14">
        <f t="shared" si="2"/>
        <v>0.01863416908</v>
      </c>
      <c r="W4" s="14">
        <v>0.8</v>
      </c>
      <c r="Y4" s="27">
        <v>47075.0</v>
      </c>
      <c r="Z4" s="26">
        <v>7.75</v>
      </c>
      <c r="AA4" s="16">
        <f t="shared" si="3"/>
        <v>3.822916667</v>
      </c>
      <c r="AB4" s="15">
        <f t="shared" si="4"/>
        <v>3.859764773</v>
      </c>
    </row>
    <row r="5">
      <c r="A5" s="11">
        <v>47098.0</v>
      </c>
      <c r="B5" s="11">
        <f t="shared" si="1"/>
        <v>47102</v>
      </c>
      <c r="C5" s="12">
        <v>375718.23549</v>
      </c>
      <c r="D5" s="13">
        <v>254.71173</v>
      </c>
      <c r="E5" s="13">
        <v>-25.12605</v>
      </c>
      <c r="G5" s="14">
        <v>196294.72895342667</v>
      </c>
      <c r="H5" s="14">
        <v>0.9644677035954721</v>
      </c>
      <c r="I5" s="14">
        <v>28.5</v>
      </c>
      <c r="J5" s="26">
        <v>-45.5457345009123</v>
      </c>
      <c r="K5" s="14">
        <v>119.66694435261454</v>
      </c>
      <c r="L5" s="14">
        <v>2.4756563882938445</v>
      </c>
      <c r="N5" s="14">
        <v>175.0</v>
      </c>
      <c r="O5" s="14">
        <v>4.0</v>
      </c>
      <c r="P5" s="14" t="s">
        <v>29</v>
      </c>
      <c r="Q5" s="14">
        <v>3.0411119280151477</v>
      </c>
      <c r="S5" s="26">
        <v>-4.494E-4</v>
      </c>
      <c r="T5" s="26">
        <v>0.0170349</v>
      </c>
      <c r="U5" s="26">
        <v>-0.005838</v>
      </c>
      <c r="V5" s="14">
        <f t="shared" si="2"/>
        <v>0.01801310696</v>
      </c>
      <c r="W5" s="14">
        <v>0.8</v>
      </c>
      <c r="Y5" s="27">
        <v>47102.0</v>
      </c>
      <c r="Z5" s="26">
        <v>8.05</v>
      </c>
      <c r="AA5" s="16">
        <f t="shared" si="3"/>
        <v>3.835416667</v>
      </c>
      <c r="AB5" s="15">
        <f t="shared" si="4"/>
        <v>3.859125035</v>
      </c>
    </row>
    <row r="6">
      <c r="A6" s="11">
        <v>47123.0</v>
      </c>
      <c r="B6" s="11">
        <f t="shared" si="1"/>
        <v>47127</v>
      </c>
      <c r="C6" s="12">
        <v>373951.25146</v>
      </c>
      <c r="D6" s="13">
        <v>220.47645</v>
      </c>
      <c r="E6" s="13">
        <v>-20.48291</v>
      </c>
      <c r="G6" s="14">
        <v>194991.1775661707</v>
      </c>
      <c r="H6" s="14">
        <v>0.964231450521367</v>
      </c>
      <c r="I6" s="14">
        <v>28.5</v>
      </c>
      <c r="J6" s="14">
        <v>263.9471730932411</v>
      </c>
      <c r="K6" s="14">
        <v>135.26025653450046</v>
      </c>
      <c r="L6" s="14">
        <v>2.57113086158743</v>
      </c>
      <c r="N6" s="14">
        <v>175.0</v>
      </c>
      <c r="O6" s="14">
        <v>4.0</v>
      </c>
      <c r="P6" s="14" t="s">
        <v>29</v>
      </c>
      <c r="Q6" s="14">
        <v>3.0409361503265546</v>
      </c>
      <c r="S6" s="26">
        <v>0.006833</v>
      </c>
      <c r="T6" s="26">
        <v>0.00963538</v>
      </c>
      <c r="U6" s="26">
        <v>-0.009654</v>
      </c>
      <c r="V6" s="14">
        <f t="shared" si="2"/>
        <v>0.01525549582</v>
      </c>
      <c r="W6" s="14">
        <v>0.8</v>
      </c>
      <c r="Y6" s="27">
        <v>47127.0</v>
      </c>
      <c r="Z6" s="26">
        <v>8.433</v>
      </c>
      <c r="AA6" s="16">
        <f t="shared" si="3"/>
        <v>3.851375</v>
      </c>
      <c r="AB6" s="15">
        <f t="shared" si="4"/>
        <v>3.856191646</v>
      </c>
    </row>
    <row r="7">
      <c r="A7" s="11">
        <v>47150.0</v>
      </c>
      <c r="B7" s="11">
        <f t="shared" si="1"/>
        <v>47154</v>
      </c>
      <c r="C7" s="12">
        <v>371933.75333</v>
      </c>
      <c r="D7" s="13">
        <v>217.29264</v>
      </c>
      <c r="E7" s="13">
        <v>-19.55918</v>
      </c>
      <c r="G7" s="14">
        <v>193529.55202433866</v>
      </c>
      <c r="H7" s="14">
        <v>0.9639628553789963</v>
      </c>
      <c r="I7" s="14">
        <v>28.5</v>
      </c>
      <c r="J7" s="14">
        <v>258.16279104513234</v>
      </c>
      <c r="K7" s="14">
        <v>137.76298358998716</v>
      </c>
      <c r="L7" s="14">
        <v>2.680536244253964</v>
      </c>
      <c r="N7" s="14">
        <v>175.0</v>
      </c>
      <c r="O7" s="14">
        <v>4.0</v>
      </c>
      <c r="P7" s="14" t="s">
        <v>29</v>
      </c>
      <c r="Q7" s="14">
        <v>3.0407616571441176</v>
      </c>
      <c r="S7" s="26">
        <v>0.0085422</v>
      </c>
      <c r="T7" s="26">
        <v>0.0094088</v>
      </c>
      <c r="U7" s="26">
        <v>-0.010122</v>
      </c>
      <c r="V7" s="14">
        <f t="shared" si="2"/>
        <v>0.01624652524</v>
      </c>
      <c r="W7" s="26">
        <v>0.84</v>
      </c>
      <c r="Y7" s="27">
        <v>47154.0</v>
      </c>
      <c r="Z7" s="26">
        <v>8.233</v>
      </c>
      <c r="AA7" s="16">
        <f t="shared" si="3"/>
        <v>3.843041667</v>
      </c>
      <c r="AB7" s="15">
        <f t="shared" si="4"/>
        <v>3.897008182</v>
      </c>
    </row>
    <row r="8">
      <c r="A8" s="27">
        <v>47178.0</v>
      </c>
      <c r="B8" s="11">
        <f t="shared" si="1"/>
        <v>47182</v>
      </c>
      <c r="C8" s="12">
        <v>369309.15153</v>
      </c>
      <c r="D8" s="13">
        <v>227.82246</v>
      </c>
      <c r="E8" s="13">
        <v>-21.84436</v>
      </c>
      <c r="G8" s="14">
        <v>191669.53891128677</v>
      </c>
      <c r="H8" s="14">
        <v>0.9636152779856993</v>
      </c>
      <c r="I8" s="14">
        <v>28.5</v>
      </c>
      <c r="J8" s="26">
        <v>-84.5898558582732</v>
      </c>
      <c r="K8" s="14">
        <v>130.93457923433846</v>
      </c>
      <c r="L8" s="14">
        <v>2.823502098663765</v>
      </c>
      <c r="N8" s="14">
        <v>175.0</v>
      </c>
      <c r="O8" s="14">
        <v>4.0</v>
      </c>
      <c r="P8" s="14" t="s">
        <v>29</v>
      </c>
      <c r="Q8" s="14">
        <v>3.0405769056796346</v>
      </c>
      <c r="S8" s="26">
        <v>0.0065774</v>
      </c>
      <c r="T8" s="26">
        <v>0.0119</v>
      </c>
      <c r="U8" s="26">
        <v>-0.009598</v>
      </c>
      <c r="V8" s="14">
        <f t="shared" si="2"/>
        <v>0.01664313056</v>
      </c>
      <c r="W8" s="14">
        <v>0.8</v>
      </c>
      <c r="Y8" s="27">
        <v>47182.0</v>
      </c>
      <c r="Z8" s="26">
        <v>8.0</v>
      </c>
      <c r="AA8" s="16">
        <f t="shared" si="3"/>
        <v>3.833333333</v>
      </c>
      <c r="AB8" s="15">
        <f t="shared" si="4"/>
        <v>3.857220036</v>
      </c>
    </row>
    <row r="9">
      <c r="A9" s="11">
        <v>47207.0</v>
      </c>
      <c r="B9" s="11">
        <f t="shared" si="1"/>
        <v>47211</v>
      </c>
      <c r="C9" s="12">
        <v>371932.28934</v>
      </c>
      <c r="D9" s="13">
        <v>253.08014</v>
      </c>
      <c r="E9" s="13">
        <v>-24.56018</v>
      </c>
      <c r="G9" s="14">
        <v>193528.50157448824</v>
      </c>
      <c r="H9" s="14">
        <v>0.9639626609207036</v>
      </c>
      <c r="I9" s="14">
        <v>28.5</v>
      </c>
      <c r="J9" s="26">
        <v>-49.6018326953828</v>
      </c>
      <c r="K9" s="14">
        <v>121.7336953485457</v>
      </c>
      <c r="L9" s="14">
        <v>2.6806157879466377</v>
      </c>
      <c r="N9" s="14">
        <v>175.0</v>
      </c>
      <c r="O9" s="14">
        <v>4.0</v>
      </c>
      <c r="P9" s="14" t="s">
        <v>29</v>
      </c>
      <c r="Q9" s="14">
        <v>3.0407615407302524</v>
      </c>
      <c r="S9" s="26">
        <v>0.003767</v>
      </c>
      <c r="T9" s="26">
        <v>0.01689</v>
      </c>
      <c r="U9" s="26">
        <v>-0.006647</v>
      </c>
      <c r="V9" s="14">
        <f t="shared" si="2"/>
        <v>0.01853766431</v>
      </c>
      <c r="W9" s="14">
        <v>0.8</v>
      </c>
      <c r="Y9" s="27">
        <v>47211.0</v>
      </c>
      <c r="Z9" s="26">
        <v>7.69</v>
      </c>
      <c r="AA9" s="16">
        <f t="shared" si="3"/>
        <v>3.820416667</v>
      </c>
      <c r="AB9" s="15">
        <f t="shared" si="4"/>
        <v>3.859299205</v>
      </c>
    </row>
    <row r="10">
      <c r="A10" s="11">
        <v>47235.0</v>
      </c>
      <c r="B10" s="11">
        <f t="shared" si="1"/>
        <v>47239</v>
      </c>
      <c r="C10" s="12">
        <v>370341.99505</v>
      </c>
      <c r="D10" s="13">
        <v>262.4019</v>
      </c>
      <c r="E10" s="13">
        <v>-24.36707</v>
      </c>
      <c r="G10" s="14">
        <v>192395.99676193733</v>
      </c>
      <c r="H10" s="14">
        <v>0.9637518089965449</v>
      </c>
      <c r="I10" s="14">
        <v>28.5</v>
      </c>
      <c r="J10" s="26">
        <v>-41.0666861545734</v>
      </c>
      <c r="K10" s="14">
        <v>122.38873414880322</v>
      </c>
      <c r="L10" s="14">
        <v>2.767154874802476</v>
      </c>
      <c r="N10" s="14">
        <v>175.0</v>
      </c>
      <c r="O10" s="14">
        <v>4.0</v>
      </c>
      <c r="P10" s="14" t="s">
        <v>29</v>
      </c>
      <c r="Q10" s="14">
        <v>3.040643875336517</v>
      </c>
      <c r="S10" s="26">
        <v>0.00279</v>
      </c>
      <c r="T10" s="26">
        <v>0.017879</v>
      </c>
      <c r="U10" s="26">
        <v>-0.0053925</v>
      </c>
      <c r="V10" s="14">
        <f t="shared" si="2"/>
        <v>0.0188817848</v>
      </c>
      <c r="W10" s="14">
        <v>0.8</v>
      </c>
      <c r="Y10" s="27">
        <v>47239.0</v>
      </c>
      <c r="Z10" s="26">
        <v>7.7</v>
      </c>
      <c r="AA10" s="16">
        <f t="shared" si="3"/>
        <v>3.820833333</v>
      </c>
      <c r="AB10" s="15">
        <f t="shared" si="4"/>
        <v>3.85952566</v>
      </c>
    </row>
    <row r="11">
      <c r="A11" s="11">
        <v>47263.0</v>
      </c>
      <c r="B11" s="11">
        <f t="shared" si="1"/>
        <v>47267</v>
      </c>
      <c r="C11" s="12">
        <v>371179.76252</v>
      </c>
      <c r="D11" s="13">
        <v>271.25048</v>
      </c>
      <c r="E11" s="13">
        <v>-23.72799</v>
      </c>
      <c r="G11" s="14">
        <v>192990.47308782345</v>
      </c>
      <c r="H11" s="14">
        <v>0.9638627904216969</v>
      </c>
      <c r="I11" s="14">
        <v>28.5</v>
      </c>
      <c r="J11" s="26">
        <v>-34.6971180249241</v>
      </c>
      <c r="K11" s="14">
        <v>124.78663906707268</v>
      </c>
      <c r="L11" s="14">
        <v>2.7215329184919055</v>
      </c>
      <c r="N11" s="14">
        <v>175.0</v>
      </c>
      <c r="O11" s="14">
        <v>4.0</v>
      </c>
      <c r="P11" s="14" t="s">
        <v>29</v>
      </c>
      <c r="Q11" s="14">
        <v>3.0407036691526494</v>
      </c>
      <c r="S11" s="26">
        <v>0.002179</v>
      </c>
      <c r="T11" s="26">
        <v>0.01866</v>
      </c>
      <c r="U11" s="26">
        <v>-0.0044357</v>
      </c>
      <c r="V11" s="14">
        <f t="shared" si="2"/>
        <v>0.01930334363</v>
      </c>
      <c r="W11" s="14">
        <v>0.8</v>
      </c>
      <c r="Y11" s="27">
        <v>47267.0</v>
      </c>
      <c r="Z11" s="26">
        <v>7.8</v>
      </c>
      <c r="AA11" s="16">
        <f t="shared" si="3"/>
        <v>3.825</v>
      </c>
      <c r="AB11" s="15">
        <f t="shared" si="4"/>
        <v>3.860007013</v>
      </c>
    </row>
    <row r="12">
      <c r="A12" s="11">
        <v>47291.0</v>
      </c>
      <c r="B12" s="11">
        <f t="shared" si="1"/>
        <v>47295</v>
      </c>
      <c r="C12" s="12">
        <v>374680.94612</v>
      </c>
      <c r="D12" s="13">
        <v>280.19718</v>
      </c>
      <c r="E12" s="13">
        <v>-22.62982</v>
      </c>
      <c r="G12" s="14">
        <v>195526.80899176118</v>
      </c>
      <c r="H12" s="14">
        <v>0.9643288995431557</v>
      </c>
      <c r="I12" s="14">
        <v>28.5</v>
      </c>
      <c r="J12" s="26">
        <v>-29.6478576895923</v>
      </c>
      <c r="K12" s="14">
        <v>128.72368492807195</v>
      </c>
      <c r="L12" s="14">
        <v>2.531664722304399</v>
      </c>
      <c r="N12" s="14">
        <v>175.0</v>
      </c>
      <c r="O12" s="14">
        <v>4.0</v>
      </c>
      <c r="P12" s="14" t="s">
        <v>29</v>
      </c>
      <c r="Q12" s="14">
        <v>3.0410061531424852</v>
      </c>
      <c r="S12" s="26">
        <v>0.00225</v>
      </c>
      <c r="T12" s="26">
        <v>0.019446</v>
      </c>
      <c r="U12" s="26">
        <v>-0.0037484</v>
      </c>
      <c r="V12" s="14">
        <f t="shared" si="2"/>
        <v>0.01993138025</v>
      </c>
      <c r="W12" s="14">
        <v>0.8</v>
      </c>
      <c r="Y12" s="27">
        <v>47295.0</v>
      </c>
      <c r="Z12" s="26">
        <v>7.933</v>
      </c>
      <c r="AA12" s="16">
        <f t="shared" si="3"/>
        <v>3.830541667</v>
      </c>
      <c r="AB12" s="15">
        <f t="shared" si="4"/>
        <v>3.860937533</v>
      </c>
    </row>
    <row r="13">
      <c r="A13" s="11">
        <v>47317.0</v>
      </c>
      <c r="B13" s="11">
        <f t="shared" si="1"/>
        <v>47321</v>
      </c>
      <c r="C13" s="12">
        <v>374121.80772</v>
      </c>
      <c r="D13" s="13">
        <v>259.97142</v>
      </c>
      <c r="E13" s="13">
        <v>-24.32725</v>
      </c>
      <c r="G13" s="14">
        <v>195116.03848856175</v>
      </c>
      <c r="H13" s="14">
        <v>0.9642542135203527</v>
      </c>
      <c r="I13" s="14">
        <v>28.5</v>
      </c>
      <c r="J13" s="26">
        <v>-43.6570462177911</v>
      </c>
      <c r="K13" s="14">
        <v>122.74499358405512</v>
      </c>
      <c r="L13" s="14">
        <v>2.561901262475385</v>
      </c>
      <c r="N13" s="14">
        <v>175.0</v>
      </c>
      <c r="O13" s="14">
        <v>4.0</v>
      </c>
      <c r="P13" s="14" t="s">
        <v>29</v>
      </c>
      <c r="Q13" s="14">
        <v>3.0409521858352675</v>
      </c>
      <c r="S13" s="26">
        <v>0.001982</v>
      </c>
      <c r="T13" s="26">
        <v>0.017654</v>
      </c>
      <c r="U13" s="26">
        <v>-0.0057684</v>
      </c>
      <c r="V13" s="14">
        <f t="shared" si="2"/>
        <v>0.01867796773</v>
      </c>
      <c r="W13" s="14">
        <v>0.8</v>
      </c>
      <c r="Y13" s="27">
        <v>47321.0</v>
      </c>
      <c r="Z13" s="26">
        <v>8.166</v>
      </c>
      <c r="AA13" s="16">
        <f t="shared" si="3"/>
        <v>3.84025</v>
      </c>
      <c r="AB13" s="15">
        <f t="shared" si="4"/>
        <v>3.859630154</v>
      </c>
    </row>
    <row r="14">
      <c r="A14" s="11">
        <v>47343.0</v>
      </c>
      <c r="B14" s="11">
        <f t="shared" si="1"/>
        <v>47347</v>
      </c>
      <c r="C14" s="12">
        <v>372989.63532</v>
      </c>
      <c r="D14" s="13">
        <v>241.19427</v>
      </c>
      <c r="E14" s="13">
        <v>-23.36424</v>
      </c>
      <c r="G14" s="14">
        <v>194290.99989545983</v>
      </c>
      <c r="H14" s="14">
        <v>0.9641032744649202</v>
      </c>
      <c r="I14" s="14">
        <v>28.5</v>
      </c>
      <c r="J14" s="26">
        <v>-66.0898847471855</v>
      </c>
      <c r="K14" s="14">
        <v>126.1630670230328</v>
      </c>
      <c r="L14" s="14">
        <v>2.6232248060003993</v>
      </c>
      <c r="N14" s="14">
        <v>175.0</v>
      </c>
      <c r="O14" s="14">
        <v>4.0</v>
      </c>
      <c r="P14" s="14" t="s">
        <v>29</v>
      </c>
      <c r="Q14" s="14">
        <v>3.040849480121401</v>
      </c>
      <c r="S14" s="26">
        <v>0.005088</v>
      </c>
      <c r="T14" s="26">
        <v>0.01451879</v>
      </c>
      <c r="U14" s="26">
        <v>-0.00837657</v>
      </c>
      <c r="V14" s="14">
        <f t="shared" si="2"/>
        <v>0.01751713253</v>
      </c>
      <c r="W14" s="14">
        <v>0.8</v>
      </c>
      <c r="Y14" s="27">
        <v>47347.0</v>
      </c>
      <c r="Z14" s="26">
        <v>8.1</v>
      </c>
      <c r="AA14" s="16">
        <f t="shared" si="3"/>
        <v>3.8375</v>
      </c>
      <c r="AB14" s="15">
        <f t="shared" si="4"/>
        <v>3.858366613</v>
      </c>
    </row>
    <row r="15">
      <c r="A15" s="11">
        <v>47371.0</v>
      </c>
      <c r="B15" s="11">
        <f t="shared" si="1"/>
        <v>47375</v>
      </c>
      <c r="C15" s="12">
        <v>372803.34977</v>
      </c>
      <c r="D15" s="13">
        <v>252.82574</v>
      </c>
      <c r="E15" s="13">
        <v>-23.92381</v>
      </c>
      <c r="G15" s="14">
        <v>194156.10300361857</v>
      </c>
      <c r="H15" s="14">
        <v>0.9640784763323376</v>
      </c>
      <c r="I15" s="14">
        <v>28.5</v>
      </c>
      <c r="J15" s="26">
        <v>-52.3810726051087</v>
      </c>
      <c r="K15" s="14">
        <v>124.16946638926171</v>
      </c>
      <c r="L15" s="14">
        <v>2.633327617092495</v>
      </c>
      <c r="N15" s="14">
        <v>175.0</v>
      </c>
      <c r="O15" s="14">
        <v>4.0</v>
      </c>
      <c r="P15" s="14" t="s">
        <v>29</v>
      </c>
      <c r="Q15" s="14">
        <v>3.040833426366976</v>
      </c>
      <c r="S15" s="26">
        <v>0.00493896</v>
      </c>
      <c r="T15" s="26">
        <v>0.01659</v>
      </c>
      <c r="U15" s="26">
        <v>-0.00701</v>
      </c>
      <c r="V15" s="14">
        <f t="shared" si="2"/>
        <v>0.01867515799</v>
      </c>
      <c r="W15" s="14">
        <v>0.8</v>
      </c>
      <c r="Y15" s="27">
        <v>47375.0</v>
      </c>
      <c r="Z15" s="26">
        <v>7.85</v>
      </c>
      <c r="AA15" s="16">
        <f t="shared" si="3"/>
        <v>3.827083333</v>
      </c>
      <c r="AB15" s="15">
        <f t="shared" si="4"/>
        <v>3.859508584</v>
      </c>
    </row>
    <row r="17">
      <c r="Z17" s="17" t="s">
        <v>30</v>
      </c>
      <c r="AA17" s="16">
        <f t="shared" ref="AA17:AB17" si="5">AVERAGE(AA$3:AA$15)</f>
        <v>3.830998718</v>
      </c>
      <c r="AB17" s="16">
        <f t="shared" si="5"/>
        <v>3.861983098</v>
      </c>
    </row>
    <row r="18">
      <c r="Z18" s="17" t="s">
        <v>31</v>
      </c>
      <c r="AA18" s="16">
        <f t="shared" ref="AA18:AB18" si="6">MIN(AA3:AA15)</f>
        <v>3.815275</v>
      </c>
      <c r="AB18" s="16">
        <f t="shared" si="6"/>
        <v>3.856191646</v>
      </c>
    </row>
    <row r="19">
      <c r="Z19" s="17" t="s">
        <v>32</v>
      </c>
      <c r="AA19" s="16">
        <f t="shared" ref="AA19:AB19" si="7">MAX(AA3:AA15)</f>
        <v>3.851375</v>
      </c>
      <c r="AB19" s="16">
        <f t="shared" si="7"/>
        <v>3.897008182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E1"/>
    <mergeCell ref="G1:L1"/>
    <mergeCell ref="N1:Q1"/>
    <mergeCell ref="S1:W1"/>
    <mergeCell ref="Y1:AB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25"/>
    <col customWidth="1" min="3" max="3" width="10.75"/>
    <col customWidth="1" min="4" max="5" width="10.88"/>
    <col customWidth="1" min="6" max="13" width="7.63"/>
    <col customWidth="1" min="14" max="14" width="13.38"/>
    <col customWidth="1" min="15" max="15" width="9.88"/>
    <col customWidth="1" min="16" max="16" width="12.13"/>
    <col customWidth="1" min="17" max="17" width="16.75"/>
    <col customWidth="1" min="18" max="21" width="7.63"/>
    <col customWidth="1" min="22" max="22" width="12.13"/>
    <col customWidth="1" min="23" max="23" width="11.75"/>
    <col customWidth="1" min="24" max="24" width="7.63"/>
    <col customWidth="1" min="25" max="25" width="14.88"/>
    <col customWidth="1" min="26" max="26" width="10.75"/>
    <col customWidth="1" min="27" max="27" width="11.88"/>
    <col customWidth="1" min="28" max="28" width="7.63"/>
  </cols>
  <sheetData>
    <row r="1">
      <c r="A1" s="21" t="s">
        <v>33</v>
      </c>
      <c r="B1" s="22"/>
      <c r="C1" s="22"/>
      <c r="D1" s="22"/>
      <c r="E1" s="23"/>
      <c r="G1" s="4" t="s">
        <v>1</v>
      </c>
      <c r="H1" s="5"/>
      <c r="I1" s="5"/>
      <c r="J1" s="5"/>
      <c r="K1" s="5"/>
      <c r="L1" s="6"/>
      <c r="N1" s="7" t="s">
        <v>2</v>
      </c>
      <c r="O1" s="5"/>
      <c r="P1" s="5"/>
      <c r="Q1" s="6"/>
      <c r="S1" s="8" t="s">
        <v>3</v>
      </c>
      <c r="T1" s="5"/>
      <c r="U1" s="5"/>
      <c r="V1" s="5"/>
      <c r="W1" s="6"/>
      <c r="Y1" s="9" t="s">
        <v>4</v>
      </c>
      <c r="Z1" s="5"/>
      <c r="AA1" s="5"/>
      <c r="AB1" s="6"/>
    </row>
    <row r="2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</row>
    <row r="3">
      <c r="A3" s="11">
        <v>47399.0</v>
      </c>
      <c r="B3" s="11">
        <f t="shared" ref="B3:B16" si="1">$A3 + 4</f>
        <v>47403</v>
      </c>
      <c r="C3" s="12">
        <v>370693.64361</v>
      </c>
      <c r="D3" s="13">
        <v>263.65613</v>
      </c>
      <c r="E3" s="13">
        <v>-23.6165</v>
      </c>
      <c r="G3" s="14">
        <v>192644.95146071934</v>
      </c>
      <c r="H3" s="14">
        <v>0.9637983669904352</v>
      </c>
      <c r="I3" s="14">
        <v>28.5</v>
      </c>
      <c r="J3" s="26">
        <v>-42.7064079981091</v>
      </c>
      <c r="K3" s="14">
        <v>125.15621790002552</v>
      </c>
      <c r="L3" s="14">
        <v>2.7479962865659626</v>
      </c>
      <c r="N3" s="14">
        <v>175.0</v>
      </c>
      <c r="O3" s="14">
        <v>4.0</v>
      </c>
      <c r="P3" s="14" t="s">
        <v>29</v>
      </c>
      <c r="Q3" s="14">
        <v>3.0406683778390335</v>
      </c>
      <c r="S3" s="26">
        <v>0.00487</v>
      </c>
      <c r="T3" s="26">
        <v>0.01785</v>
      </c>
      <c r="U3" s="26">
        <v>-0.005689</v>
      </c>
      <c r="V3" s="14">
        <f t="shared" ref="V3:V16" si="2">SQRT(POWER(S3,2) + POWER(T3,2) + POWER(U3,2))</f>
        <v>0.01935727566</v>
      </c>
      <c r="W3" s="14">
        <v>0.8</v>
      </c>
      <c r="Y3" s="27">
        <v>47403.0</v>
      </c>
      <c r="Z3" s="26">
        <v>7.74</v>
      </c>
      <c r="AA3" s="16">
        <f t="shared" ref="AA3:AA16" si="3">($Y3+$Z3/24) - ($A3+12/24)</f>
        <v>3.8225</v>
      </c>
      <c r="AB3" s="15">
        <f t="shared" ref="AB3:AB16" si="4">$Q3+$V3+$W3</f>
        <v>3.860025653</v>
      </c>
    </row>
    <row r="4">
      <c r="A4" s="11">
        <v>47427.0</v>
      </c>
      <c r="B4" s="11">
        <f t="shared" si="1"/>
        <v>47431</v>
      </c>
      <c r="C4" s="12">
        <v>368172.62326</v>
      </c>
      <c r="D4" s="13">
        <v>273.24814</v>
      </c>
      <c r="E4" s="13">
        <v>-22.73637</v>
      </c>
      <c r="G4" s="14">
        <v>190878.26677781474</v>
      </c>
      <c r="H4" s="14">
        <v>0.9634654148203134</v>
      </c>
      <c r="I4" s="14">
        <v>28.5</v>
      </c>
      <c r="J4" s="26">
        <v>-36.2357408355349</v>
      </c>
      <c r="K4" s="14">
        <v>128.0198702496333</v>
      </c>
      <c r="L4" s="14">
        <v>2.8856369488303737</v>
      </c>
      <c r="N4" s="14">
        <v>175.0</v>
      </c>
      <c r="O4" s="14">
        <v>4.0</v>
      </c>
      <c r="P4" s="14" t="s">
        <v>29</v>
      </c>
      <c r="Q4" s="14">
        <v>3.0405118657858923</v>
      </c>
      <c r="S4" s="26">
        <v>0.004512</v>
      </c>
      <c r="T4" s="26">
        <v>0.018577</v>
      </c>
      <c r="U4" s="26">
        <v>-0.00469</v>
      </c>
      <c r="V4" s="14">
        <f t="shared" si="2"/>
        <v>0.01968398265</v>
      </c>
      <c r="W4" s="14">
        <v>0.8</v>
      </c>
      <c r="Y4" s="27">
        <v>47431.0</v>
      </c>
      <c r="Z4" s="26">
        <v>7.74</v>
      </c>
      <c r="AA4" s="16">
        <f t="shared" si="3"/>
        <v>3.8225</v>
      </c>
      <c r="AB4" s="15">
        <f t="shared" si="4"/>
        <v>3.860195848</v>
      </c>
    </row>
    <row r="5">
      <c r="A5" s="11">
        <v>47456.0</v>
      </c>
      <c r="B5" s="11">
        <f t="shared" si="1"/>
        <v>47460</v>
      </c>
      <c r="C5" s="12">
        <v>372831.0488</v>
      </c>
      <c r="D5" s="13">
        <v>296.57626</v>
      </c>
      <c r="E5" s="13">
        <v>-18.49321</v>
      </c>
      <c r="G5" s="14">
        <v>194176.14581607826</v>
      </c>
      <c r="H5" s="14">
        <v>0.9640821629336968</v>
      </c>
      <c r="I5" s="14">
        <v>28.5</v>
      </c>
      <c r="J5" s="26">
        <v>-25.3987417069175</v>
      </c>
      <c r="K5" s="14">
        <v>140.70486763789816</v>
      </c>
      <c r="L5" s="14">
        <v>2.6318251889665687</v>
      </c>
      <c r="N5" s="14">
        <v>175.0</v>
      </c>
      <c r="O5" s="14">
        <v>4.0</v>
      </c>
      <c r="P5" s="14" t="s">
        <v>29</v>
      </c>
      <c r="Q5" s="14">
        <v>3.040835798271099</v>
      </c>
      <c r="S5" s="26">
        <v>0.0067427</v>
      </c>
      <c r="T5" s="26">
        <v>0.0201297</v>
      </c>
      <c r="U5" s="26">
        <v>-0.003354</v>
      </c>
      <c r="V5" s="14">
        <f t="shared" si="2"/>
        <v>0.02149228097</v>
      </c>
      <c r="W5" s="14">
        <v>0.8</v>
      </c>
      <c r="Y5" s="27">
        <v>47460.0</v>
      </c>
      <c r="Z5" s="26">
        <v>7.75</v>
      </c>
      <c r="AA5" s="16">
        <f t="shared" si="3"/>
        <v>3.822916667</v>
      </c>
      <c r="AB5" s="15">
        <f t="shared" si="4"/>
        <v>3.862328079</v>
      </c>
    </row>
    <row r="6">
      <c r="A6" s="11">
        <v>47484.0</v>
      </c>
      <c r="B6" s="11">
        <f t="shared" si="1"/>
        <v>47488</v>
      </c>
      <c r="C6" s="12">
        <v>374203.11912</v>
      </c>
      <c r="D6" s="13">
        <v>304.41562</v>
      </c>
      <c r="E6" s="13">
        <v>-16.36214</v>
      </c>
      <c r="G6" s="14">
        <v>195175.63691455484</v>
      </c>
      <c r="H6" s="14">
        <v>0.9642650686982341</v>
      </c>
      <c r="I6" s="14">
        <v>28.5</v>
      </c>
      <c r="J6" s="26">
        <v>-22.8503193140611</v>
      </c>
      <c r="K6" s="14">
        <v>146.25814571803159</v>
      </c>
      <c r="L6" s="14">
        <v>2.5575021794184125</v>
      </c>
      <c r="N6" s="14">
        <v>175.0</v>
      </c>
      <c r="O6" s="14">
        <v>4.0</v>
      </c>
      <c r="P6" s="14" t="s">
        <v>29</v>
      </c>
      <c r="Q6" s="14">
        <v>3.0409599008557504</v>
      </c>
      <c r="S6" s="26">
        <v>0.006687</v>
      </c>
      <c r="T6" s="26">
        <v>0.02059</v>
      </c>
      <c r="U6" s="26">
        <v>-0.00316365</v>
      </c>
      <c r="V6" s="14">
        <f t="shared" si="2"/>
        <v>0.02187859114</v>
      </c>
      <c r="W6" s="14">
        <v>0.8</v>
      </c>
      <c r="Y6" s="27">
        <v>47488.0</v>
      </c>
      <c r="Z6" s="26">
        <v>7.916</v>
      </c>
      <c r="AA6" s="16">
        <f t="shared" si="3"/>
        <v>3.829833333</v>
      </c>
      <c r="AB6" s="15">
        <f t="shared" si="4"/>
        <v>3.862838492</v>
      </c>
    </row>
    <row r="7">
      <c r="A7" s="11">
        <v>47511.0</v>
      </c>
      <c r="B7" s="11">
        <f t="shared" si="1"/>
        <v>47515</v>
      </c>
      <c r="C7" s="12">
        <v>375113.71142</v>
      </c>
      <c r="D7" s="13">
        <v>298.83077</v>
      </c>
      <c r="E7" s="13">
        <v>-17.93258</v>
      </c>
      <c r="G7" s="14">
        <v>195846.25865955677</v>
      </c>
      <c r="H7" s="14">
        <v>0.9643867702393706</v>
      </c>
      <c r="I7" s="14">
        <v>28.5</v>
      </c>
      <c r="J7" s="26">
        <v>-24.5829554845227</v>
      </c>
      <c r="K7" s="14">
        <v>142.30556759431914</v>
      </c>
      <c r="L7" s="14">
        <v>2.5082841715441937</v>
      </c>
      <c r="N7" s="14">
        <v>175.0</v>
      </c>
      <c r="O7" s="14">
        <v>4.0</v>
      </c>
      <c r="P7" s="14" t="s">
        <v>29</v>
      </c>
      <c r="Q7" s="14">
        <v>3.04104939093349</v>
      </c>
      <c r="S7" s="26">
        <v>0.00547</v>
      </c>
      <c r="T7" s="26">
        <v>0.020415</v>
      </c>
      <c r="U7" s="26">
        <v>-0.00349</v>
      </c>
      <c r="V7" s="14">
        <f t="shared" si="2"/>
        <v>0.02142132641</v>
      </c>
      <c r="W7" s="14">
        <v>0.8</v>
      </c>
      <c r="Y7" s="27">
        <v>47515.0</v>
      </c>
      <c r="Z7" s="26">
        <v>8.1666</v>
      </c>
      <c r="AA7" s="16">
        <f t="shared" si="3"/>
        <v>3.840275</v>
      </c>
      <c r="AB7" s="15">
        <f t="shared" si="4"/>
        <v>3.862470717</v>
      </c>
    </row>
    <row r="8">
      <c r="A8" s="11">
        <v>47536.0</v>
      </c>
      <c r="B8" s="11">
        <f t="shared" si="1"/>
        <v>47540</v>
      </c>
      <c r="C8" s="12">
        <v>373372.63212</v>
      </c>
      <c r="D8" s="13">
        <v>265.51014</v>
      </c>
      <c r="E8" s="13">
        <v>-23.03289</v>
      </c>
      <c r="G8" s="14">
        <v>194569.09837740316</v>
      </c>
      <c r="H8" s="14">
        <v>0.9641542915304865</v>
      </c>
      <c r="I8" s="14">
        <v>28.5</v>
      </c>
      <c r="J8" s="26">
        <v>-42.9507037241363</v>
      </c>
      <c r="K8" s="14">
        <v>127.31498875402713</v>
      </c>
      <c r="L8" s="14">
        <v>2.602465101529761</v>
      </c>
      <c r="N8" s="14">
        <v>175.0</v>
      </c>
      <c r="O8" s="14">
        <v>4.0</v>
      </c>
      <c r="P8" s="14" t="s">
        <v>29</v>
      </c>
      <c r="Q8" s="14">
        <v>3.040883237351168</v>
      </c>
      <c r="S8" s="26">
        <v>0.005406</v>
      </c>
      <c r="T8" s="26">
        <v>0.017834</v>
      </c>
      <c r="U8" s="26">
        <v>-0.005933</v>
      </c>
      <c r="V8" s="14">
        <f t="shared" si="2"/>
        <v>0.01955701616</v>
      </c>
      <c r="W8" s="14">
        <v>0.8</v>
      </c>
      <c r="Y8" s="27">
        <v>47540.0</v>
      </c>
      <c r="Z8" s="26">
        <v>8.1</v>
      </c>
      <c r="AA8" s="16">
        <f t="shared" si="3"/>
        <v>3.8375</v>
      </c>
      <c r="AB8" s="15">
        <f t="shared" si="4"/>
        <v>3.860440254</v>
      </c>
    </row>
    <row r="9">
      <c r="A9" s="11">
        <v>47563.0</v>
      </c>
      <c r="B9" s="11">
        <f t="shared" si="1"/>
        <v>47567</v>
      </c>
      <c r="C9" s="12">
        <v>370378.0476</v>
      </c>
      <c r="D9" s="13">
        <v>262.02863</v>
      </c>
      <c r="E9" s="13">
        <v>-22.91085</v>
      </c>
      <c r="G9" s="14">
        <v>192421.4826417457</v>
      </c>
      <c r="H9" s="14">
        <v>0.9637565806025646</v>
      </c>
      <c r="I9" s="14">
        <v>28.5</v>
      </c>
      <c r="J9" s="26">
        <v>-46.8565526214997</v>
      </c>
      <c r="K9" s="14">
        <v>127.56156832058139</v>
      </c>
      <c r="L9" s="14">
        <v>2.765190051915535</v>
      </c>
      <c r="N9" s="14">
        <v>175.0</v>
      </c>
      <c r="O9" s="14">
        <v>4.0</v>
      </c>
      <c r="P9" s="14" t="s">
        <v>29</v>
      </c>
      <c r="Q9" s="14">
        <v>3.0406463477425643</v>
      </c>
      <c r="S9" s="26">
        <v>0.0058946</v>
      </c>
      <c r="T9" s="26">
        <v>0.014327</v>
      </c>
      <c r="U9" s="26">
        <v>-0.0063138</v>
      </c>
      <c r="V9" s="14">
        <f t="shared" si="2"/>
        <v>0.01672941447</v>
      </c>
      <c r="W9" s="14">
        <v>0.8</v>
      </c>
      <c r="Y9" s="27">
        <v>47567.0</v>
      </c>
      <c r="Z9" s="26">
        <v>7.866</v>
      </c>
      <c r="AA9" s="16">
        <f t="shared" si="3"/>
        <v>3.82775</v>
      </c>
      <c r="AB9" s="15">
        <f t="shared" si="4"/>
        <v>3.857375762</v>
      </c>
    </row>
    <row r="10">
      <c r="A10" s="11">
        <v>47592.0</v>
      </c>
      <c r="B10" s="11">
        <f t="shared" si="1"/>
        <v>47596</v>
      </c>
      <c r="C10" s="12">
        <v>372465.07795</v>
      </c>
      <c r="D10" s="13">
        <v>287.78268</v>
      </c>
      <c r="E10" s="13">
        <v>-19.82483</v>
      </c>
      <c r="G10" s="14">
        <v>193911.75865536756</v>
      </c>
      <c r="H10" s="14">
        <v>0.9640334727679151</v>
      </c>
      <c r="I10" s="14">
        <v>28.5</v>
      </c>
      <c r="J10" s="26">
        <v>-30.6131930209047</v>
      </c>
      <c r="K10" s="14">
        <v>137.0514863629129</v>
      </c>
      <c r="L10" s="14">
        <v>2.6516823292012686</v>
      </c>
      <c r="N10" s="14">
        <v>175.0</v>
      </c>
      <c r="O10" s="14">
        <v>4.0</v>
      </c>
      <c r="P10" s="14" t="s">
        <v>29</v>
      </c>
      <c r="Q10" s="14">
        <v>3.040804886996174</v>
      </c>
      <c r="S10" s="26">
        <v>0.0080448</v>
      </c>
      <c r="T10" s="26">
        <v>0.01944</v>
      </c>
      <c r="U10" s="26">
        <v>-0.004266</v>
      </c>
      <c r="V10" s="14">
        <f t="shared" si="2"/>
        <v>0.02146697843</v>
      </c>
      <c r="W10" s="14">
        <v>0.8</v>
      </c>
      <c r="Y10" s="27">
        <v>47596.0</v>
      </c>
      <c r="Z10" s="26">
        <v>7.76</v>
      </c>
      <c r="AA10" s="16">
        <f t="shared" si="3"/>
        <v>3.823333333</v>
      </c>
      <c r="AB10" s="15">
        <f t="shared" si="4"/>
        <v>3.862271865</v>
      </c>
    </row>
    <row r="11">
      <c r="A11" s="11">
        <v>47620.0</v>
      </c>
      <c r="B11" s="11">
        <f t="shared" si="1"/>
        <v>47624</v>
      </c>
      <c r="C11" s="12">
        <v>370103.55213</v>
      </c>
      <c r="D11" s="13">
        <v>297.27721</v>
      </c>
      <c r="E11" s="13">
        <v>-17.61403</v>
      </c>
      <c r="G11" s="14">
        <v>192227.65754290315</v>
      </c>
      <c r="H11" s="14">
        <v>0.9637202606540068</v>
      </c>
      <c r="I11" s="14">
        <v>28.5</v>
      </c>
      <c r="J11" s="26">
        <v>-26.938126505824</v>
      </c>
      <c r="K11" s="14">
        <v>142.86084835320563</v>
      </c>
      <c r="L11" s="14">
        <v>2.780153200764311</v>
      </c>
      <c r="N11" s="14">
        <v>175.0</v>
      </c>
      <c r="O11" s="14">
        <v>4.0</v>
      </c>
      <c r="P11" s="14" t="s">
        <v>29</v>
      </c>
      <c r="Q11" s="14">
        <v>3.0406277520138105</v>
      </c>
      <c r="S11" s="26">
        <v>0.0087377</v>
      </c>
      <c r="T11" s="26">
        <v>0.01989687</v>
      </c>
      <c r="U11" s="26">
        <v>-0.0037035</v>
      </c>
      <c r="V11" s="14">
        <f t="shared" si="2"/>
        <v>0.02204424527</v>
      </c>
      <c r="W11" s="14">
        <v>0.8</v>
      </c>
      <c r="Y11" s="27">
        <v>47624.0</v>
      </c>
      <c r="Z11" s="26">
        <v>7.75</v>
      </c>
      <c r="AA11" s="16">
        <f t="shared" si="3"/>
        <v>3.822916667</v>
      </c>
      <c r="AB11" s="15">
        <f t="shared" si="4"/>
        <v>3.862671997</v>
      </c>
    </row>
    <row r="12">
      <c r="A12" s="11">
        <v>47648.0</v>
      </c>
      <c r="B12" s="11">
        <f t="shared" si="1"/>
        <v>47652</v>
      </c>
      <c r="C12" s="12">
        <v>368837.03193</v>
      </c>
      <c r="D12" s="13">
        <v>305.79475</v>
      </c>
      <c r="E12" s="13">
        <v>-15.29332</v>
      </c>
      <c r="G12" s="14">
        <v>191339.81518347218</v>
      </c>
      <c r="H12" s="14">
        <v>0.9635529764782068</v>
      </c>
      <c r="I12" s="14">
        <v>28.5</v>
      </c>
      <c r="J12" s="26">
        <v>-23.9654154067437</v>
      </c>
      <c r="K12" s="14">
        <v>148.59322608176873</v>
      </c>
      <c r="L12" s="14">
        <v>2.84929650624749</v>
      </c>
      <c r="N12" s="14">
        <v>175.0</v>
      </c>
      <c r="O12" s="14">
        <v>4.0</v>
      </c>
      <c r="P12" s="14" t="s">
        <v>29</v>
      </c>
      <c r="Q12" s="14">
        <v>3.0405487842338075</v>
      </c>
      <c r="S12" s="26">
        <v>0.009108</v>
      </c>
      <c r="T12" s="26">
        <v>0.020309</v>
      </c>
      <c r="U12" s="26">
        <v>-0.003365</v>
      </c>
      <c r="V12" s="14">
        <f t="shared" si="2"/>
        <v>0.0225107612</v>
      </c>
      <c r="W12" s="14">
        <v>0.8</v>
      </c>
      <c r="Y12" s="27">
        <v>47652.0</v>
      </c>
      <c r="Z12" s="26">
        <v>7.866</v>
      </c>
      <c r="AA12" s="16">
        <f t="shared" si="3"/>
        <v>3.82775</v>
      </c>
      <c r="AB12" s="15">
        <f t="shared" si="4"/>
        <v>3.863059545</v>
      </c>
    </row>
    <row r="13">
      <c r="A13" s="11">
        <v>47677.0</v>
      </c>
      <c r="B13" s="11">
        <f t="shared" si="1"/>
        <v>47681</v>
      </c>
      <c r="C13" s="12">
        <v>375025.66254</v>
      </c>
      <c r="D13" s="13">
        <v>327.24597</v>
      </c>
      <c r="E13" s="13">
        <v>-7.99038</v>
      </c>
      <c r="G13" s="14">
        <v>195781.15672025693</v>
      </c>
      <c r="H13" s="14">
        <v>0.9643749914968623</v>
      </c>
      <c r="I13" s="14">
        <v>28.5</v>
      </c>
      <c r="J13" s="26">
        <v>-17.7712527262771</v>
      </c>
      <c r="K13" s="14">
        <v>165.54984315875703</v>
      </c>
      <c r="L13" s="14">
        <v>2.513039534277432</v>
      </c>
      <c r="N13" s="14">
        <v>175.0</v>
      </c>
      <c r="O13" s="14">
        <v>4.0</v>
      </c>
      <c r="P13" s="14" t="s">
        <v>29</v>
      </c>
      <c r="Q13" s="14">
        <v>3.0410404902891344</v>
      </c>
      <c r="S13" s="26">
        <v>0.012</v>
      </c>
      <c r="T13" s="26">
        <v>0.0211</v>
      </c>
      <c r="U13" s="26">
        <v>-0.0032</v>
      </c>
      <c r="V13" s="14">
        <f t="shared" si="2"/>
        <v>0.02448366803</v>
      </c>
      <c r="W13" s="14">
        <v>0.8</v>
      </c>
      <c r="Y13" s="27">
        <v>47681.0</v>
      </c>
      <c r="Z13" s="26">
        <v>7.85</v>
      </c>
      <c r="AA13" s="16">
        <f t="shared" si="3"/>
        <v>3.827083333</v>
      </c>
      <c r="AB13" s="15">
        <f t="shared" si="4"/>
        <v>3.865524158</v>
      </c>
    </row>
    <row r="14">
      <c r="A14" s="11">
        <v>47704.0</v>
      </c>
      <c r="B14" s="11">
        <f t="shared" si="1"/>
        <v>47708</v>
      </c>
      <c r="C14" s="12">
        <v>373596.7947</v>
      </c>
      <c r="D14" s="13">
        <v>321.92415</v>
      </c>
      <c r="E14" s="13">
        <v>-10.05344</v>
      </c>
      <c r="G14" s="14">
        <v>194732.33847568964</v>
      </c>
      <c r="H14" s="14">
        <v>0.9641841716517717</v>
      </c>
      <c r="I14" s="14">
        <v>28.5</v>
      </c>
      <c r="J14" s="26">
        <v>-19.0178317993416</v>
      </c>
      <c r="K14" s="14">
        <v>160.95002034870984</v>
      </c>
      <c r="L14" s="14">
        <v>2.59032180577169</v>
      </c>
      <c r="N14" s="14">
        <v>175.0</v>
      </c>
      <c r="O14" s="14">
        <v>4.0</v>
      </c>
      <c r="P14" s="14" t="s">
        <v>29</v>
      </c>
      <c r="Q14" s="14">
        <v>3.0409034633334397</v>
      </c>
      <c r="S14" s="26">
        <v>0.0101</v>
      </c>
      <c r="T14" s="26">
        <v>0.0209</v>
      </c>
      <c r="U14" s="26">
        <v>-0.003377</v>
      </c>
      <c r="V14" s="14">
        <f t="shared" si="2"/>
        <v>0.02345685676</v>
      </c>
      <c r="W14" s="14">
        <v>0.8</v>
      </c>
      <c r="Y14" s="27">
        <v>47708.0</v>
      </c>
      <c r="Z14" s="26">
        <v>8.0866</v>
      </c>
      <c r="AA14" s="16">
        <f t="shared" si="3"/>
        <v>3.836941667</v>
      </c>
      <c r="AB14" s="15">
        <f t="shared" si="4"/>
        <v>3.86436032</v>
      </c>
    </row>
    <row r="15">
      <c r="A15" s="11">
        <v>47730.0</v>
      </c>
      <c r="B15" s="11">
        <f t="shared" si="1"/>
        <v>47734</v>
      </c>
      <c r="C15" s="12">
        <v>373657.52906</v>
      </c>
      <c r="D15" s="13">
        <v>303.76329</v>
      </c>
      <c r="E15" s="13">
        <v>-15.79764</v>
      </c>
      <c r="G15" s="14">
        <v>194776.62688439692</v>
      </c>
      <c r="H15" s="14">
        <v>0.96419226995167</v>
      </c>
      <c r="I15" s="14">
        <v>28.5</v>
      </c>
      <c r="J15" s="29">
        <v>-24.8315370426973</v>
      </c>
      <c r="K15" s="14">
        <v>147.62471837827604</v>
      </c>
      <c r="L15" s="14">
        <v>2.5870326116400646</v>
      </c>
      <c r="N15" s="14">
        <v>175.0</v>
      </c>
      <c r="O15" s="14">
        <v>4.0</v>
      </c>
      <c r="P15" s="14" t="s">
        <v>29</v>
      </c>
      <c r="Q15" s="14">
        <v>3.0409090028180503</v>
      </c>
      <c r="S15" s="26">
        <v>0.0085268</v>
      </c>
      <c r="T15" s="26">
        <v>0.0202</v>
      </c>
      <c r="U15" s="26">
        <v>-0.00403</v>
      </c>
      <c r="V15" s="14">
        <f t="shared" si="2"/>
        <v>0.02229321014</v>
      </c>
      <c r="W15" s="14">
        <v>0.8</v>
      </c>
      <c r="Y15" s="27">
        <v>47734.0</v>
      </c>
      <c r="Z15" s="26">
        <v>8.25</v>
      </c>
      <c r="AA15" s="16">
        <f t="shared" si="3"/>
        <v>3.84375</v>
      </c>
      <c r="AB15" s="15">
        <f t="shared" si="4"/>
        <v>3.863202213</v>
      </c>
    </row>
    <row r="16">
      <c r="A16" s="11">
        <v>47756.0</v>
      </c>
      <c r="B16" s="11">
        <f t="shared" si="1"/>
        <v>47760</v>
      </c>
      <c r="C16" s="12">
        <v>372438.43751</v>
      </c>
      <c r="D16" s="13">
        <v>286.17966</v>
      </c>
      <c r="E16" s="13">
        <v>-19.53293</v>
      </c>
      <c r="G16" s="14">
        <v>193892.54887198805</v>
      </c>
      <c r="H16" s="14">
        <v>0.9640299300025909</v>
      </c>
      <c r="I16" s="14">
        <v>28.5</v>
      </c>
      <c r="J16" s="29">
        <v>-33.0221421509112</v>
      </c>
      <c r="K16" s="14">
        <v>137.86310197777811</v>
      </c>
      <c r="L16" s="14">
        <v>2.6531283528535776</v>
      </c>
      <c r="N16" s="14">
        <v>175.0</v>
      </c>
      <c r="O16" s="14">
        <v>4.0</v>
      </c>
      <c r="P16" s="14" t="s">
        <v>29</v>
      </c>
      <c r="Q16" s="14">
        <v>3.040802672966011</v>
      </c>
      <c r="S16" s="26">
        <v>0.008288</v>
      </c>
      <c r="T16" s="26">
        <v>0.019</v>
      </c>
      <c r="U16" s="26">
        <v>-0.00489</v>
      </c>
      <c r="V16" s="14">
        <f t="shared" si="2"/>
        <v>0.02129795868</v>
      </c>
      <c r="W16" s="14">
        <v>0.8</v>
      </c>
      <c r="Y16" s="27">
        <v>47760.0</v>
      </c>
      <c r="Z16" s="26">
        <v>8.0</v>
      </c>
      <c r="AA16" s="16">
        <f t="shared" si="3"/>
        <v>3.833333333</v>
      </c>
      <c r="AB16" s="15">
        <f t="shared" si="4"/>
        <v>3.862100632</v>
      </c>
    </row>
    <row r="18">
      <c r="Z18" s="17" t="s">
        <v>30</v>
      </c>
      <c r="AA18" s="16">
        <f t="shared" ref="AA18:AB18" si="5">AVERAGE(AA$3:AA$16)</f>
        <v>3.829884524</v>
      </c>
      <c r="AB18" s="16">
        <f t="shared" si="5"/>
        <v>3.862061824</v>
      </c>
    </row>
    <row r="19">
      <c r="Z19" s="17" t="s">
        <v>31</v>
      </c>
      <c r="AA19" s="16">
        <f t="shared" ref="AA19:AB19" si="6">MIN(AA4:AA16)</f>
        <v>3.8225</v>
      </c>
      <c r="AB19" s="16">
        <f t="shared" si="6"/>
        <v>3.857375762</v>
      </c>
    </row>
    <row r="20">
      <c r="Z20" s="17" t="s">
        <v>32</v>
      </c>
      <c r="AA20" s="16">
        <f t="shared" ref="AA20:AB20" si="7">MAX(AA4:AA16)</f>
        <v>3.84375</v>
      </c>
      <c r="AB20" s="16">
        <f t="shared" si="7"/>
        <v>3.865524158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E1"/>
    <mergeCell ref="G1:L1"/>
    <mergeCell ref="N1:Q1"/>
    <mergeCell ref="S1:W1"/>
    <mergeCell ref="Y1:AB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25"/>
    <col customWidth="1" min="3" max="3" width="10.75"/>
    <col customWidth="1" min="4" max="5" width="10.88"/>
    <col customWidth="1" min="6" max="13" width="7.63"/>
    <col customWidth="1" min="14" max="14" width="13.38"/>
    <col customWidth="1" min="15" max="15" width="9.88"/>
    <col customWidth="1" min="16" max="16" width="12.13"/>
    <col customWidth="1" min="17" max="17" width="16.75"/>
    <col customWidth="1" min="18" max="21" width="7.63"/>
    <col customWidth="1" min="22" max="22" width="12.13"/>
    <col customWidth="1" min="23" max="23" width="11.75"/>
    <col customWidth="1" min="24" max="24" width="7.63"/>
    <col customWidth="1" min="25" max="25" width="14.88"/>
    <col customWidth="1" min="26" max="26" width="10.75"/>
    <col customWidth="1" min="27" max="27" width="11.88"/>
    <col customWidth="1" min="28" max="28" width="7.63"/>
  </cols>
  <sheetData>
    <row r="1">
      <c r="A1" s="21" t="s">
        <v>33</v>
      </c>
      <c r="B1" s="22"/>
      <c r="C1" s="22"/>
      <c r="D1" s="22"/>
      <c r="E1" s="23"/>
      <c r="G1" s="4" t="s">
        <v>1</v>
      </c>
      <c r="H1" s="5"/>
      <c r="I1" s="5"/>
      <c r="J1" s="5"/>
      <c r="K1" s="5"/>
      <c r="L1" s="6"/>
      <c r="N1" s="7" t="s">
        <v>2</v>
      </c>
      <c r="O1" s="5"/>
      <c r="P1" s="5"/>
      <c r="Q1" s="6"/>
      <c r="S1" s="8" t="s">
        <v>3</v>
      </c>
      <c r="T1" s="5"/>
      <c r="U1" s="5"/>
      <c r="V1" s="5"/>
      <c r="W1" s="6"/>
      <c r="Y1" s="9" t="s">
        <v>4</v>
      </c>
      <c r="Z1" s="5"/>
      <c r="AA1" s="5"/>
      <c r="AB1" s="6"/>
    </row>
    <row r="2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</row>
    <row r="3">
      <c r="A3" s="11">
        <v>47784.0</v>
      </c>
      <c r="B3" s="11">
        <f t="shared" ref="B3:B15" si="1">$A3 + 4</f>
        <v>47788</v>
      </c>
      <c r="C3" s="12">
        <v>371475.64257</v>
      </c>
      <c r="D3" s="13">
        <v>297.04043</v>
      </c>
      <c r="E3" s="13">
        <v>-17.10762</v>
      </c>
      <c r="G3" s="14">
        <v>193201.55795195675</v>
      </c>
      <c r="H3" s="14">
        <v>0.9639020372670342</v>
      </c>
      <c r="I3" s="14">
        <v>28.5</v>
      </c>
      <c r="J3" s="26">
        <v>-28.427262716141</v>
      </c>
      <c r="K3" s="14">
        <v>144.2337111471781</v>
      </c>
      <c r="L3" s="14">
        <v>2.7054379496986827</v>
      </c>
      <c r="N3" s="14">
        <v>175.0</v>
      </c>
      <c r="O3" s="14">
        <v>4.0</v>
      </c>
      <c r="P3" s="14" t="s">
        <v>29</v>
      </c>
      <c r="Q3" s="14">
        <v>3.040725954230126</v>
      </c>
      <c r="S3" s="29">
        <v>0.01004</v>
      </c>
      <c r="T3" s="29">
        <v>0.019617989</v>
      </c>
      <c r="U3" s="29">
        <v>-0.00427</v>
      </c>
      <c r="V3" s="14">
        <f t="shared" ref="V3:V15" si="2">SQRT(POWER(S3,2) + POWER(T3,2) + POWER(U3,2))</f>
        <v>0.02244771686</v>
      </c>
      <c r="W3" s="14">
        <v>0.8</v>
      </c>
      <c r="Y3" s="30">
        <v>47788.0</v>
      </c>
      <c r="Z3" s="29">
        <v>7.866</v>
      </c>
      <c r="AA3" s="16">
        <f t="shared" ref="AA3:AA15" si="3">($Y3+$Z3/24) - ($A3+12/24)</f>
        <v>3.82775</v>
      </c>
      <c r="AB3" s="15">
        <f t="shared" ref="AB3:AB15" si="4">$Q3+$V3+$W3</f>
        <v>3.863173671</v>
      </c>
    </row>
    <row r="4">
      <c r="A4" s="11">
        <v>47812.0</v>
      </c>
      <c r="B4" s="11">
        <f t="shared" si="1"/>
        <v>47816</v>
      </c>
      <c r="C4" s="12">
        <v>368555.74129</v>
      </c>
      <c r="D4" s="13">
        <v>306.70896</v>
      </c>
      <c r="E4" s="13">
        <v>-14.49892</v>
      </c>
      <c r="G4" s="14">
        <v>191144.05841393283</v>
      </c>
      <c r="H4" s="14">
        <v>0.9635158891530488</v>
      </c>
      <c r="I4" s="14">
        <v>28.5</v>
      </c>
      <c r="J4" s="26">
        <v>-24.8484925286419</v>
      </c>
      <c r="K4" s="14">
        <v>150.48776036157915</v>
      </c>
      <c r="L4" s="14">
        <v>2.864676202016266</v>
      </c>
      <c r="N4" s="14">
        <v>175.0</v>
      </c>
      <c r="O4" s="14">
        <v>4.0</v>
      </c>
      <c r="P4" s="14" t="s">
        <v>29</v>
      </c>
      <c r="Q4" s="14">
        <v>3.0405327744748702</v>
      </c>
      <c r="S4" s="29">
        <v>0.01099</v>
      </c>
      <c r="T4" s="29">
        <v>0.020076</v>
      </c>
      <c r="U4" s="29">
        <v>-0.00373</v>
      </c>
      <c r="V4" s="14">
        <f t="shared" si="2"/>
        <v>0.02318919524</v>
      </c>
      <c r="W4" s="14">
        <v>0.8</v>
      </c>
      <c r="Y4" s="30">
        <v>47816.0</v>
      </c>
      <c r="Z4" s="29">
        <v>7.8166</v>
      </c>
      <c r="AA4" s="16">
        <f t="shared" si="3"/>
        <v>3.825691667</v>
      </c>
      <c r="AB4" s="15">
        <f t="shared" si="4"/>
        <v>3.86372197</v>
      </c>
    </row>
    <row r="5">
      <c r="A5" s="11">
        <v>47841.0</v>
      </c>
      <c r="B5" s="11">
        <f t="shared" si="1"/>
        <v>47845</v>
      </c>
      <c r="C5" s="12">
        <v>371440.60214</v>
      </c>
      <c r="D5" s="13">
        <v>328.75998</v>
      </c>
      <c r="E5" s="13">
        <v>-7.16706</v>
      </c>
      <c r="G5" s="14">
        <v>193176.52869819017</v>
      </c>
      <c r="H5" s="14">
        <v>0.9638973879654307</v>
      </c>
      <c r="I5" s="14">
        <v>28.5</v>
      </c>
      <c r="J5" s="26">
        <v>-17.8490789941545</v>
      </c>
      <c r="K5" s="14">
        <v>167.13533516875185</v>
      </c>
      <c r="L5" s="14">
        <v>2.7073435619059407</v>
      </c>
      <c r="N5" s="14">
        <v>175.0</v>
      </c>
      <c r="O5" s="14">
        <v>4.0</v>
      </c>
      <c r="P5" s="14" t="s">
        <v>29</v>
      </c>
      <c r="Q5" s="14">
        <v>3.0407232833060815</v>
      </c>
      <c r="S5" s="29">
        <v>0.0138</v>
      </c>
      <c r="T5" s="29">
        <v>0.02088</v>
      </c>
      <c r="U5" s="29">
        <v>-0.00332</v>
      </c>
      <c r="V5" s="14">
        <f t="shared" si="2"/>
        <v>0.02524751077</v>
      </c>
      <c r="W5" s="14">
        <v>0.8</v>
      </c>
      <c r="Y5" s="31">
        <v>47845.0</v>
      </c>
      <c r="Z5" s="29">
        <v>7.76</v>
      </c>
      <c r="AA5" s="16">
        <f t="shared" si="3"/>
        <v>3.823333333</v>
      </c>
      <c r="AB5" s="15">
        <f t="shared" si="4"/>
        <v>3.865970794</v>
      </c>
    </row>
    <row r="6">
      <c r="A6" s="11">
        <v>47869.0</v>
      </c>
      <c r="B6" s="11">
        <f t="shared" si="1"/>
        <v>47873</v>
      </c>
      <c r="C6" s="12">
        <v>370423.96003</v>
      </c>
      <c r="D6" s="13">
        <v>336.3009</v>
      </c>
      <c r="E6" s="13">
        <v>-4.43018</v>
      </c>
      <c r="G6" s="14">
        <v>192453.9511297903</v>
      </c>
      <c r="H6" s="14">
        <v>0.9637626577476969</v>
      </c>
      <c r="I6" s="14">
        <v>28.5</v>
      </c>
      <c r="J6" s="26">
        <v>-15.4954223232728</v>
      </c>
      <c r="K6" s="14">
        <v>172.92106453830843</v>
      </c>
      <c r="L6" s="14">
        <v>2.7626880755367327</v>
      </c>
      <c r="N6" s="14">
        <v>175.0</v>
      </c>
      <c r="O6" s="14">
        <v>4.0</v>
      </c>
      <c r="P6" s="14" t="s">
        <v>29</v>
      </c>
      <c r="Q6" s="14">
        <v>3.0406495094534294</v>
      </c>
      <c r="S6" s="29">
        <v>0.01325</v>
      </c>
      <c r="T6" s="29">
        <v>0.021</v>
      </c>
      <c r="U6" s="29">
        <v>-0.003303</v>
      </c>
      <c r="V6" s="14">
        <f t="shared" si="2"/>
        <v>0.02504939738</v>
      </c>
      <c r="W6" s="14">
        <v>0.8</v>
      </c>
      <c r="Y6" s="30">
        <v>47873.0</v>
      </c>
      <c r="Z6" s="29">
        <v>7.866</v>
      </c>
      <c r="AA6" s="16">
        <f t="shared" si="3"/>
        <v>3.82775</v>
      </c>
      <c r="AB6" s="15">
        <f t="shared" si="4"/>
        <v>3.865698907</v>
      </c>
    </row>
    <row r="7">
      <c r="A7" s="11">
        <v>47898.0</v>
      </c>
      <c r="B7" s="11">
        <f t="shared" si="1"/>
        <v>47902</v>
      </c>
      <c r="C7" s="12">
        <v>377384.29202</v>
      </c>
      <c r="D7" s="13">
        <v>356.62941</v>
      </c>
      <c r="E7" s="13">
        <v>3.43382</v>
      </c>
      <c r="G7" s="14">
        <v>197544.35835783058</v>
      </c>
      <c r="H7" s="14">
        <v>0.9646913242745913</v>
      </c>
      <c r="I7" s="14">
        <v>28.5</v>
      </c>
      <c r="J7" s="26">
        <v>-9.71544234537544</v>
      </c>
      <c r="K7" s="14">
        <v>189.82517599472422</v>
      </c>
      <c r="L7" s="14">
        <v>2.3859280695496157</v>
      </c>
      <c r="N7" s="14">
        <v>175.0</v>
      </c>
      <c r="O7" s="14">
        <v>4.0</v>
      </c>
      <c r="P7" s="14" t="s">
        <v>29</v>
      </c>
      <c r="Q7" s="14">
        <v>3.0412971264115733</v>
      </c>
      <c r="S7" s="29">
        <v>0.00992</v>
      </c>
      <c r="T7" s="29">
        <v>-0.0244</v>
      </c>
      <c r="U7" s="29">
        <v>0.0035</v>
      </c>
      <c r="V7" s="14">
        <f t="shared" si="2"/>
        <v>0.02657096912</v>
      </c>
      <c r="W7" s="14">
        <v>0.8</v>
      </c>
      <c r="Y7" s="30">
        <v>47902.0</v>
      </c>
      <c r="Z7" s="29">
        <v>7.87</v>
      </c>
      <c r="AA7" s="16">
        <f t="shared" si="3"/>
        <v>3.827916667</v>
      </c>
      <c r="AB7" s="15">
        <f t="shared" si="4"/>
        <v>3.867868096</v>
      </c>
    </row>
    <row r="8">
      <c r="A8" s="11">
        <v>47924.0</v>
      </c>
      <c r="B8" s="11">
        <f t="shared" si="1"/>
        <v>47928</v>
      </c>
      <c r="C8" s="12">
        <v>374440.08208</v>
      </c>
      <c r="D8" s="13">
        <v>338.75211</v>
      </c>
      <c r="E8" s="13">
        <v>-3.54273</v>
      </c>
      <c r="G8" s="14">
        <v>195349.5880026055</v>
      </c>
      <c r="H8" s="14">
        <v>0.9642967149442891</v>
      </c>
      <c r="I8" s="14">
        <v>28.5</v>
      </c>
      <c r="J8" s="26" t="s">
        <v>34</v>
      </c>
      <c r="K8" s="14">
        <v>175.01451075019432</v>
      </c>
      <c r="L8" s="14">
        <v>2.544685979104726</v>
      </c>
      <c r="N8" s="14">
        <v>175.0</v>
      </c>
      <c r="O8" s="14">
        <v>4.0</v>
      </c>
      <c r="P8" s="14" t="s">
        <v>29</v>
      </c>
      <c r="Q8" s="14">
        <v>3.0409826428382702</v>
      </c>
      <c r="S8" s="29">
        <v>0.0127</v>
      </c>
      <c r="T8" s="29">
        <v>0.0205</v>
      </c>
      <c r="U8" s="29">
        <v>-0.0038665</v>
      </c>
      <c r="V8" s="14">
        <f t="shared" si="2"/>
        <v>0.02442314112</v>
      </c>
      <c r="W8" s="14">
        <v>0.8</v>
      </c>
      <c r="Y8" s="30">
        <v>47928.0</v>
      </c>
      <c r="Z8" s="29">
        <v>8.24</v>
      </c>
      <c r="AA8" s="16">
        <f t="shared" si="3"/>
        <v>3.843333333</v>
      </c>
      <c r="AB8" s="15">
        <f t="shared" si="4"/>
        <v>3.865405784</v>
      </c>
    </row>
    <row r="9">
      <c r="A9" s="11">
        <v>47949.0</v>
      </c>
      <c r="B9" s="11">
        <f t="shared" si="1"/>
        <v>47953</v>
      </c>
      <c r="C9" s="12">
        <v>372461.87731</v>
      </c>
      <c r="D9" s="13">
        <v>308.58993</v>
      </c>
      <c r="E9" s="13">
        <v>-13.68697</v>
      </c>
      <c r="G9" s="14">
        <v>193909.45049282088</v>
      </c>
      <c r="H9" s="14">
        <v>0.9640330471210959</v>
      </c>
      <c r="I9" s="14">
        <v>28.5</v>
      </c>
      <c r="J9" s="26">
        <v>-24.7605561087891</v>
      </c>
      <c r="K9" s="14">
        <v>152.6198359751575</v>
      </c>
      <c r="L9" s="14">
        <v>2.651856053709229</v>
      </c>
      <c r="N9" s="14">
        <v>175.0</v>
      </c>
      <c r="O9" s="14">
        <v>4.0</v>
      </c>
      <c r="P9" s="14" t="s">
        <v>29</v>
      </c>
      <c r="Q9" s="14">
        <v>3.0408046207385935</v>
      </c>
      <c r="S9" s="29">
        <v>0.012065</v>
      </c>
      <c r="T9" s="29">
        <v>0.0197</v>
      </c>
      <c r="U9" s="29">
        <v>-0.00445</v>
      </c>
      <c r="V9" s="14">
        <f t="shared" si="2"/>
        <v>0.02352566099</v>
      </c>
      <c r="W9" s="14">
        <v>0.8</v>
      </c>
      <c r="Y9" s="30">
        <v>47953.0</v>
      </c>
      <c r="Z9" s="29">
        <v>8.133</v>
      </c>
      <c r="AA9" s="16">
        <f t="shared" si="3"/>
        <v>3.838875</v>
      </c>
      <c r="AB9" s="15">
        <f t="shared" si="4"/>
        <v>3.864330282</v>
      </c>
    </row>
    <row r="10">
      <c r="A10" s="11">
        <v>47977.0</v>
      </c>
      <c r="B10" s="11">
        <f t="shared" si="1"/>
        <v>47981</v>
      </c>
      <c r="C10" s="12">
        <v>372516.11891</v>
      </c>
      <c r="D10" s="13">
        <v>319.05654</v>
      </c>
      <c r="E10" s="13">
        <v>-10.38567</v>
      </c>
      <c r="G10" s="14">
        <v>193948.5766912868</v>
      </c>
      <c r="H10" s="14">
        <v>0.9640402610233357</v>
      </c>
      <c r="I10" s="14">
        <v>28.5</v>
      </c>
      <c r="J10" s="26">
        <v>-21.2156564238884</v>
      </c>
      <c r="K10" s="14">
        <v>160.15327950980722</v>
      </c>
      <c r="L10" s="14">
        <v>2.648912070006799</v>
      </c>
      <c r="N10" s="14">
        <v>175.0</v>
      </c>
      <c r="O10" s="14">
        <v>4.0</v>
      </c>
      <c r="P10" s="14" t="s">
        <v>29</v>
      </c>
      <c r="Q10" s="14">
        <v>3.0408091426015824</v>
      </c>
      <c r="S10" s="29">
        <v>0.01386</v>
      </c>
      <c r="T10" s="29">
        <v>0.0201</v>
      </c>
      <c r="U10" s="29">
        <v>-0.0041</v>
      </c>
      <c r="V10" s="14">
        <f t="shared" si="2"/>
        <v>0.02475721309</v>
      </c>
      <c r="W10" s="14">
        <v>0.8</v>
      </c>
      <c r="Y10" s="30">
        <v>47981.0</v>
      </c>
      <c r="Z10" s="29">
        <v>7.95</v>
      </c>
      <c r="AA10" s="16">
        <f t="shared" si="3"/>
        <v>3.83125</v>
      </c>
      <c r="AB10" s="15">
        <f t="shared" si="4"/>
        <v>3.865566356</v>
      </c>
    </row>
    <row r="11">
      <c r="A11" s="11">
        <v>48005.0</v>
      </c>
      <c r="B11" s="11">
        <f t="shared" si="1"/>
        <v>48009</v>
      </c>
      <c r="C11" s="12">
        <v>370643.00291</v>
      </c>
      <c r="D11" s="13">
        <v>328.74145</v>
      </c>
      <c r="E11" s="13">
        <v>-7.08845</v>
      </c>
      <c r="G11" s="14">
        <v>192609.0486115514</v>
      </c>
      <c r="H11" s="14">
        <v>0.963791659892822</v>
      </c>
      <c r="I11" s="14">
        <v>28.5</v>
      </c>
      <c r="J11" s="26">
        <v>-18.0187168647066</v>
      </c>
      <c r="K11" s="14">
        <v>167.2612214908202</v>
      </c>
      <c r="L11" s="14">
        <v>2.750754499345435</v>
      </c>
      <c r="N11" s="14">
        <v>175.0</v>
      </c>
      <c r="O11" s="14">
        <v>4.0</v>
      </c>
      <c r="P11" s="14" t="s">
        <v>29</v>
      </c>
      <c r="Q11" s="14">
        <v>3.0406647960876603</v>
      </c>
      <c r="S11" s="29">
        <v>0.01482</v>
      </c>
      <c r="T11" s="29">
        <v>0.0205</v>
      </c>
      <c r="U11" s="29">
        <v>-0.003725</v>
      </c>
      <c r="V11" s="14">
        <f t="shared" si="2"/>
        <v>0.02556869228</v>
      </c>
      <c r="W11" s="14">
        <v>0.8</v>
      </c>
      <c r="Y11" s="30">
        <v>48009.0</v>
      </c>
      <c r="Z11" s="29">
        <v>7.833</v>
      </c>
      <c r="AA11" s="16">
        <f t="shared" si="3"/>
        <v>3.826375</v>
      </c>
      <c r="AB11" s="15">
        <f t="shared" si="4"/>
        <v>3.866233488</v>
      </c>
    </row>
    <row r="12">
      <c r="A12" s="11">
        <v>48033.0</v>
      </c>
      <c r="B12" s="11">
        <f t="shared" si="1"/>
        <v>48037</v>
      </c>
      <c r="C12" s="12">
        <v>368304.48121</v>
      </c>
      <c r="D12" s="13">
        <v>337.52685</v>
      </c>
      <c r="E12" s="13">
        <v>-3.99452</v>
      </c>
      <c r="G12" s="14">
        <v>190969.63676567256</v>
      </c>
      <c r="H12" s="14">
        <v>0.9634827815716165</v>
      </c>
      <c r="I12" s="14">
        <v>28.5</v>
      </c>
      <c r="J12" s="26">
        <v>-15.0837487602494</v>
      </c>
      <c r="K12" s="14">
        <v>173.72688730398946</v>
      </c>
      <c r="L12" s="14">
        <v>2.878421105827826</v>
      </c>
      <c r="N12" s="14">
        <v>175.0</v>
      </c>
      <c r="O12" s="14">
        <v>4.0</v>
      </c>
      <c r="P12" s="14" t="s">
        <v>29</v>
      </c>
      <c r="Q12" s="14">
        <v>3.040518945140623</v>
      </c>
      <c r="S12" s="29">
        <v>0.01498</v>
      </c>
      <c r="T12" s="29">
        <v>0.0207</v>
      </c>
      <c r="U12" s="29">
        <v>-0.003491</v>
      </c>
      <c r="V12" s="14">
        <f t="shared" si="2"/>
        <v>0.02578909616</v>
      </c>
      <c r="W12" s="14">
        <v>0.8</v>
      </c>
      <c r="Y12" s="30">
        <v>48037.0</v>
      </c>
      <c r="Z12" s="29">
        <v>7.816</v>
      </c>
      <c r="AA12" s="16">
        <f t="shared" si="3"/>
        <v>3.825666667</v>
      </c>
      <c r="AB12" s="15">
        <f t="shared" si="4"/>
        <v>3.866308041</v>
      </c>
    </row>
    <row r="13">
      <c r="A13" s="11">
        <v>48062.0</v>
      </c>
      <c r="B13" s="11">
        <f t="shared" si="1"/>
        <v>48066</v>
      </c>
      <c r="C13" s="12">
        <v>372775.65553</v>
      </c>
      <c r="D13" s="13">
        <v>358.86055</v>
      </c>
      <c r="E13" s="13">
        <v>3.91919</v>
      </c>
      <c r="G13" s="14">
        <v>194136.0689513165</v>
      </c>
      <c r="H13" s="14">
        <v>0.9640747906003403</v>
      </c>
      <c r="I13" s="14">
        <v>28.5</v>
      </c>
      <c r="J13" s="26">
        <v>-8.38830157511748</v>
      </c>
      <c r="K13" s="14">
        <v>190.60069278930192</v>
      </c>
      <c r="L13" s="14">
        <v>2.6348298652540394</v>
      </c>
      <c r="N13" s="14">
        <v>175.0</v>
      </c>
      <c r="O13" s="14">
        <v>4.0</v>
      </c>
      <c r="P13" s="14" t="s">
        <v>29</v>
      </c>
      <c r="Q13" s="14">
        <v>3.0408310601652118</v>
      </c>
      <c r="S13" s="29">
        <v>0.012101</v>
      </c>
      <c r="T13" s="29">
        <v>-0.02465</v>
      </c>
      <c r="U13" s="29">
        <v>0.00411997</v>
      </c>
      <c r="V13" s="14">
        <f t="shared" si="2"/>
        <v>0.02776744233</v>
      </c>
      <c r="W13" s="14">
        <v>0.8</v>
      </c>
      <c r="Y13" s="30">
        <v>48066.0</v>
      </c>
      <c r="Z13" s="29">
        <v>7.74</v>
      </c>
      <c r="AA13" s="16">
        <f t="shared" si="3"/>
        <v>3.8225</v>
      </c>
      <c r="AB13" s="15">
        <f t="shared" si="4"/>
        <v>3.868598502</v>
      </c>
    </row>
    <row r="14">
      <c r="A14" s="30">
        <v>48090.0</v>
      </c>
      <c r="B14" s="11">
        <f t="shared" si="1"/>
        <v>48094</v>
      </c>
      <c r="C14" s="12">
        <v>373298.07687</v>
      </c>
      <c r="D14" s="13">
        <v>6.62153</v>
      </c>
      <c r="E14" s="13">
        <v>6.57169</v>
      </c>
      <c r="G14" s="14">
        <v>194514.88312153946</v>
      </c>
      <c r="H14" s="14">
        <v>0.964144356929038</v>
      </c>
      <c r="I14" s="14">
        <v>28.5</v>
      </c>
      <c r="J14" s="26">
        <v>-5.62848969220099</v>
      </c>
      <c r="K14" s="14">
        <v>196.2711551094929</v>
      </c>
      <c r="L14" s="14">
        <v>2.6065050506088943</v>
      </c>
      <c r="N14" s="14">
        <v>175.0</v>
      </c>
      <c r="O14" s="14">
        <v>4.0</v>
      </c>
      <c r="P14" s="14" t="s">
        <v>29</v>
      </c>
      <c r="Q14" s="14">
        <v>3.0408765869009247</v>
      </c>
      <c r="S14" s="29">
        <v>0.00967795</v>
      </c>
      <c r="T14" s="29">
        <v>-0.02438</v>
      </c>
      <c r="U14" s="29">
        <v>0.004247</v>
      </c>
      <c r="V14" s="14">
        <f t="shared" si="2"/>
        <v>0.02657224351</v>
      </c>
      <c r="W14" s="14">
        <v>0.8</v>
      </c>
      <c r="Y14" s="30">
        <v>48094.0</v>
      </c>
      <c r="Z14" s="29">
        <v>7.82</v>
      </c>
      <c r="AA14" s="16">
        <f t="shared" si="3"/>
        <v>3.825833333</v>
      </c>
      <c r="AB14" s="15">
        <f t="shared" si="4"/>
        <v>3.86744883</v>
      </c>
    </row>
    <row r="15">
      <c r="A15" s="11">
        <v>48118.0</v>
      </c>
      <c r="B15" s="11">
        <f t="shared" si="1"/>
        <v>48122</v>
      </c>
      <c r="C15" s="12">
        <v>376353.54819</v>
      </c>
      <c r="D15" s="13">
        <v>14.42991</v>
      </c>
      <c r="E15" s="13">
        <v>9.15602</v>
      </c>
      <c r="G15" s="14">
        <v>196768.86954325731</v>
      </c>
      <c r="H15" s="14">
        <v>0.9645528776266369</v>
      </c>
      <c r="I15" s="14">
        <v>28.5</v>
      </c>
      <c r="J15" s="26">
        <v>-2.83866370828286</v>
      </c>
      <c r="K15" s="14">
        <v>202.0387925149737</v>
      </c>
      <c r="L15" s="14">
        <v>2.4414071718760426</v>
      </c>
      <c r="N15" s="14">
        <v>175.0</v>
      </c>
      <c r="O15" s="14">
        <v>4.0</v>
      </c>
      <c r="P15" s="14" t="s">
        <v>29</v>
      </c>
      <c r="Q15" s="14">
        <v>3.0411803296148303</v>
      </c>
      <c r="S15" s="29">
        <v>0.00714</v>
      </c>
      <c r="T15" s="29">
        <v>-0.0243</v>
      </c>
      <c r="U15" s="29">
        <v>0.0044639</v>
      </c>
      <c r="V15" s="14">
        <f t="shared" si="2"/>
        <v>0.02571762048</v>
      </c>
      <c r="W15" s="14">
        <v>0.8</v>
      </c>
      <c r="Y15" s="30">
        <v>48122.0</v>
      </c>
      <c r="Z15" s="29">
        <v>7.95</v>
      </c>
      <c r="AA15" s="16">
        <f t="shared" si="3"/>
        <v>3.83125</v>
      </c>
      <c r="AB15" s="15">
        <f t="shared" si="4"/>
        <v>3.86689795</v>
      </c>
    </row>
    <row r="17">
      <c r="Z17" s="17" t="s">
        <v>30</v>
      </c>
      <c r="AA17" s="16">
        <f t="shared" ref="AA17:AB17" si="5">AVERAGE(AA$3:AA$15)</f>
        <v>3.829040385</v>
      </c>
      <c r="AB17" s="16">
        <f t="shared" si="5"/>
        <v>3.865940205</v>
      </c>
    </row>
    <row r="18">
      <c r="Z18" s="17" t="s">
        <v>31</v>
      </c>
      <c r="AA18" s="16">
        <f t="shared" ref="AA18:AB18" si="6">MIN(AA3:AA15)</f>
        <v>3.8225</v>
      </c>
      <c r="AB18" s="16">
        <f t="shared" si="6"/>
        <v>3.863173671</v>
      </c>
    </row>
    <row r="19">
      <c r="Z19" s="17" t="s">
        <v>32</v>
      </c>
      <c r="AA19" s="16">
        <f t="shared" ref="AA19:AB19" si="7">MAX(AA3:AA15)</f>
        <v>3.843333333</v>
      </c>
      <c r="AB19" s="16">
        <f t="shared" si="7"/>
        <v>3.868598502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E1"/>
    <mergeCell ref="G1:L1"/>
    <mergeCell ref="N1:Q1"/>
    <mergeCell ref="S1:W1"/>
    <mergeCell ref="Y1:A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2021-03-03T21:27:18Z</dcterms:created>
  <dc:creator>Nikhil Gavini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f3e0c22f-b7cd-4838-8a51-ec35d3f4626c</vt:lpwstr>
  </property>
</Properties>
</file>