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mc:AlternateContent xmlns:mc="http://schemas.openxmlformats.org/markup-compatibility/2006">
    <mc:Choice Requires="x15">
      <x15ac:absPath xmlns:x15ac="http://schemas.microsoft.com/office/spreadsheetml/2010/11/ac" url="W:\AAE450\AAE 450\Final Report\"/>
    </mc:Choice>
  </mc:AlternateContent>
  <xr:revisionPtr revIDLastSave="0" documentId="8_{1EA4A164-5A46-42D9-A896-E6C864A4DB17}" xr6:coauthVersionLast="36" xr6:coauthVersionMax="36" xr10:uidLastSave="{00000000-0000-0000-0000-000000000000}"/>
  <bookViews>
    <workbookView xWindow="0" yWindow="0" windowWidth="28800" windowHeight="12225" xr2:uid="{00000000-000D-0000-FFFF-FFFF00000000}"/>
  </bookViews>
  <sheets>
    <sheet name="Overview" sheetId="1" r:id="rId1"/>
    <sheet name="Habitat" sheetId="2" r:id="rId2"/>
    <sheet name="Life Support" sheetId="3" r:id="rId3"/>
    <sheet name="Agriculture" sheetId="4" r:id="rId4"/>
    <sheet name="Research Facilties" sheetId="5" r:id="rId5"/>
    <sheet name="Satellites" sheetId="6" r:id="rId6"/>
    <sheet name="Rovers" sheetId="7" r:id="rId7"/>
    <sheet name="PropulsionMission Design" sheetId="8" r:id="rId8"/>
    <sheet name="Communications" sheetId="9" r:id="rId9"/>
  </sheets>
  <calcPr calcId="191029"/>
</workbook>
</file>

<file path=xl/calcChain.xml><?xml version="1.0" encoding="utf-8"?>
<calcChain xmlns="http://schemas.openxmlformats.org/spreadsheetml/2006/main">
  <c r="I20" i="9" l="1"/>
  <c r="I19" i="9"/>
  <c r="I18" i="9"/>
  <c r="I17" i="9"/>
  <c r="I16" i="9"/>
  <c r="I15" i="9"/>
  <c r="I14" i="9"/>
  <c r="I13" i="9"/>
  <c r="I12" i="9"/>
  <c r="I11" i="9"/>
  <c r="I10" i="9"/>
  <c r="I8" i="9"/>
  <c r="I7" i="9"/>
  <c r="I5" i="9"/>
  <c r="I4" i="9"/>
  <c r="I3" i="9"/>
  <c r="G45" i="8"/>
  <c r="G44" i="8"/>
  <c r="G43" i="8"/>
  <c r="G42" i="8"/>
  <c r="G41" i="8"/>
  <c r="G40" i="8"/>
  <c r="G39" i="8"/>
  <c r="G38" i="8"/>
  <c r="G37"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K101" i="7"/>
  <c r="G101" i="7"/>
  <c r="K100" i="7"/>
  <c r="G100" i="7"/>
  <c r="K99" i="7"/>
  <c r="G99" i="7"/>
  <c r="K98" i="7"/>
  <c r="G98" i="7"/>
  <c r="K97" i="7"/>
  <c r="G97" i="7"/>
  <c r="K96" i="7"/>
  <c r="G96" i="7"/>
  <c r="K95" i="7"/>
  <c r="G95" i="7"/>
  <c r="K94" i="7"/>
  <c r="G94" i="7"/>
  <c r="K93" i="7"/>
  <c r="G93" i="7"/>
  <c r="K92" i="7"/>
  <c r="G92" i="7"/>
  <c r="K91" i="7"/>
  <c r="G91" i="7"/>
  <c r="K90" i="7"/>
  <c r="G90" i="7"/>
  <c r="K89" i="7"/>
  <c r="G89" i="7"/>
  <c r="K88" i="7"/>
  <c r="G88" i="7"/>
  <c r="K84" i="7"/>
  <c r="G84" i="7"/>
  <c r="K83" i="7"/>
  <c r="G83" i="7"/>
  <c r="K82" i="7"/>
  <c r="G82" i="7"/>
  <c r="K81" i="7"/>
  <c r="G81" i="7"/>
  <c r="K80" i="7"/>
  <c r="G80" i="7"/>
  <c r="K79" i="7"/>
  <c r="G79" i="7"/>
  <c r="K78" i="7"/>
  <c r="G78" i="7"/>
  <c r="K77" i="7"/>
  <c r="G77" i="7"/>
  <c r="K76" i="7"/>
  <c r="G76" i="7"/>
  <c r="K75" i="7"/>
  <c r="G75" i="7"/>
  <c r="K74" i="7"/>
  <c r="G74" i="7"/>
  <c r="K73" i="7"/>
  <c r="G73" i="7"/>
  <c r="K72" i="7"/>
  <c r="G72" i="7"/>
  <c r="K71" i="7"/>
  <c r="G71" i="7"/>
  <c r="K70" i="7"/>
  <c r="G70" i="7"/>
  <c r="K69" i="7"/>
  <c r="G69" i="7"/>
  <c r="K68" i="7"/>
  <c r="G68" i="7"/>
  <c r="K67" i="7"/>
  <c r="G67" i="7"/>
  <c r="K66" i="7"/>
  <c r="G66" i="7"/>
  <c r="K63" i="7"/>
  <c r="G63" i="7"/>
  <c r="K62" i="7"/>
  <c r="G62" i="7"/>
  <c r="K61" i="7"/>
  <c r="G61" i="7"/>
  <c r="K60" i="7"/>
  <c r="G60" i="7"/>
  <c r="K59" i="7"/>
  <c r="G59" i="7"/>
  <c r="K58" i="7"/>
  <c r="G58" i="7"/>
  <c r="K57" i="7"/>
  <c r="G57" i="7"/>
  <c r="K56" i="7"/>
  <c r="G56" i="7"/>
  <c r="K55" i="7"/>
  <c r="G55" i="7"/>
  <c r="K54" i="7"/>
  <c r="G54" i="7"/>
  <c r="K53" i="7"/>
  <c r="G53" i="7"/>
  <c r="K52" i="7"/>
  <c r="G52" i="7"/>
  <c r="K51" i="7"/>
  <c r="G51" i="7"/>
  <c r="K50" i="7"/>
  <c r="G50" i="7"/>
  <c r="K49" i="7"/>
  <c r="G49" i="7"/>
  <c r="K48" i="7"/>
  <c r="G48" i="7"/>
  <c r="K47" i="7"/>
  <c r="G47" i="7"/>
  <c r="K46" i="7"/>
  <c r="G46" i="7"/>
  <c r="K45" i="7"/>
  <c r="G45" i="7"/>
  <c r="K42" i="7"/>
  <c r="G42" i="7"/>
  <c r="K41" i="7"/>
  <c r="G41" i="7"/>
  <c r="K40" i="7"/>
  <c r="G40" i="7"/>
  <c r="K39" i="7"/>
  <c r="G39" i="7"/>
  <c r="K38" i="7"/>
  <c r="G38" i="7"/>
  <c r="K37" i="7"/>
  <c r="G37" i="7"/>
  <c r="K36" i="7"/>
  <c r="G36" i="7"/>
  <c r="K35" i="7"/>
  <c r="G35" i="7"/>
  <c r="K34" i="7"/>
  <c r="G34" i="7"/>
  <c r="K33" i="7"/>
  <c r="G33" i="7"/>
  <c r="K32" i="7"/>
  <c r="G32" i="7"/>
  <c r="K29" i="7"/>
  <c r="F29" i="7"/>
  <c r="G29" i="7" s="1"/>
  <c r="K28" i="7"/>
  <c r="F28" i="7"/>
  <c r="G28" i="7" s="1"/>
  <c r="K27" i="7"/>
  <c r="G27" i="7"/>
  <c r="F27" i="7"/>
  <c r="K26" i="7"/>
  <c r="F26" i="7"/>
  <c r="G26" i="7" s="1"/>
  <c r="K25" i="7"/>
  <c r="F25" i="7"/>
  <c r="G25" i="7" s="1"/>
  <c r="K24" i="7"/>
  <c r="F24" i="7"/>
  <c r="G24" i="7" s="1"/>
  <c r="K23" i="7"/>
  <c r="G23" i="7"/>
  <c r="F23" i="7"/>
  <c r="K22" i="7"/>
  <c r="F22" i="7"/>
  <c r="G22" i="7" s="1"/>
  <c r="K21" i="7"/>
  <c r="G21" i="7"/>
  <c r="K20" i="7"/>
  <c r="G20" i="7"/>
  <c r="F20" i="7"/>
  <c r="K19" i="7"/>
  <c r="F19" i="7"/>
  <c r="G19" i="7" s="1"/>
  <c r="K18" i="7"/>
  <c r="G18" i="7"/>
  <c r="K17" i="7"/>
  <c r="G17" i="7"/>
  <c r="K16" i="7"/>
  <c r="G16" i="7"/>
  <c r="K15" i="7"/>
  <c r="G15" i="7"/>
  <c r="K14" i="7"/>
  <c r="G14" i="7"/>
  <c r="K13" i="7"/>
  <c r="G13" i="7"/>
  <c r="K12" i="7"/>
  <c r="G12" i="7"/>
  <c r="K11" i="7"/>
  <c r="G11" i="7"/>
  <c r="K10" i="7"/>
  <c r="G10" i="7"/>
  <c r="K9" i="7"/>
  <c r="G9" i="7"/>
  <c r="K8" i="7"/>
  <c r="G8" i="7"/>
  <c r="K7" i="7"/>
  <c r="G7" i="7"/>
  <c r="K6" i="7"/>
  <c r="G6" i="7"/>
  <c r="K5" i="7"/>
  <c r="G5" i="7"/>
  <c r="K4" i="7"/>
  <c r="G4" i="7"/>
  <c r="K3" i="7"/>
  <c r="G3" i="7"/>
  <c r="I33" i="6"/>
  <c r="I32" i="6"/>
  <c r="I31" i="6"/>
  <c r="I30" i="6"/>
  <c r="I29" i="6"/>
  <c r="I28" i="6"/>
  <c r="I27" i="6"/>
  <c r="I26" i="6"/>
  <c r="I25" i="6"/>
  <c r="L24" i="6"/>
  <c r="K24" i="6"/>
  <c r="H24" i="6"/>
  <c r="I24" i="6" s="1"/>
  <c r="G24" i="6"/>
  <c r="I23" i="6"/>
  <c r="I22" i="6"/>
  <c r="I21" i="6"/>
  <c r="L20" i="6"/>
  <c r="K20" i="6"/>
  <c r="H20" i="6"/>
  <c r="I20" i="6" s="1"/>
  <c r="G20" i="6"/>
  <c r="L19" i="6"/>
  <c r="K19" i="6"/>
  <c r="I19" i="6"/>
  <c r="H19" i="6"/>
  <c r="G19" i="6"/>
  <c r="I18" i="6"/>
  <c r="I17" i="6"/>
  <c r="L16" i="6"/>
  <c r="K16" i="6"/>
  <c r="H16" i="6"/>
  <c r="I16" i="6" s="1"/>
  <c r="G16" i="6"/>
  <c r="L15" i="6"/>
  <c r="K15" i="6"/>
  <c r="I15" i="6"/>
  <c r="H15" i="6"/>
  <c r="G15" i="6"/>
  <c r="I14" i="6"/>
  <c r="I13" i="6"/>
  <c r="L12" i="6"/>
  <c r="K12" i="6"/>
  <c r="H12" i="6"/>
  <c r="I12" i="6" s="1"/>
  <c r="G12" i="6"/>
  <c r="I11" i="6"/>
  <c r="I10" i="6"/>
  <c r="L9" i="6"/>
  <c r="K9" i="6"/>
  <c r="H9" i="6"/>
  <c r="G9" i="6"/>
  <c r="I9" i="6" s="1"/>
  <c r="I8" i="6"/>
  <c r="I7" i="6"/>
  <c r="L6" i="6"/>
  <c r="K6" i="6"/>
  <c r="H6" i="6"/>
  <c r="G6" i="6"/>
  <c r="I6" i="6" s="1"/>
  <c r="I5" i="6"/>
  <c r="I4" i="6"/>
  <c r="I3" i="6"/>
  <c r="G17" i="5"/>
  <c r="G16" i="5"/>
  <c r="G15" i="5"/>
  <c r="G14" i="5"/>
  <c r="G13" i="5"/>
  <c r="G12" i="5"/>
  <c r="G11" i="5"/>
  <c r="G10" i="5"/>
  <c r="G9" i="5"/>
  <c r="G8" i="5"/>
  <c r="G7" i="5"/>
  <c r="G6" i="5"/>
  <c r="G5" i="5"/>
  <c r="G4" i="5"/>
  <c r="G3" i="5"/>
  <c r="G17" i="4"/>
  <c r="G16" i="4"/>
  <c r="G15" i="4"/>
  <c r="G14" i="4"/>
  <c r="G13" i="4"/>
  <c r="G12" i="4"/>
  <c r="G11" i="4"/>
  <c r="G10" i="4"/>
  <c r="G7" i="4"/>
  <c r="G6" i="4"/>
  <c r="G4" i="4"/>
  <c r="G3" i="4"/>
  <c r="G35" i="3"/>
  <c r="G34" i="3"/>
  <c r="G33" i="3"/>
  <c r="G32" i="3"/>
  <c r="G31" i="3"/>
  <c r="G30" i="3"/>
  <c r="G29" i="3"/>
  <c r="G28" i="3"/>
  <c r="G26" i="3"/>
  <c r="G25" i="3"/>
  <c r="G24" i="3"/>
  <c r="G23" i="3"/>
  <c r="G22" i="3"/>
  <c r="G21" i="3"/>
  <c r="G20" i="3"/>
  <c r="G19" i="3"/>
  <c r="G18" i="3"/>
  <c r="G17" i="3"/>
  <c r="G16" i="3"/>
  <c r="G15" i="3"/>
  <c r="G14" i="3"/>
  <c r="G13" i="3"/>
  <c r="G12" i="3"/>
  <c r="G11" i="3"/>
  <c r="G10" i="3"/>
  <c r="G9" i="3"/>
  <c r="G8" i="3"/>
  <c r="G7" i="3"/>
  <c r="G6" i="3"/>
  <c r="G5" i="3"/>
  <c r="G4" i="3"/>
  <c r="G3" i="3"/>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42" i="1"/>
  <c r="G41" i="1"/>
  <c r="G40" i="1"/>
  <c r="G39" i="1"/>
  <c r="G38" i="1"/>
</calcChain>
</file>

<file path=xl/sharedStrings.xml><?xml version="1.0" encoding="utf-8"?>
<sst xmlns="http://schemas.openxmlformats.org/spreadsheetml/2006/main" count="1184" uniqueCount="813">
  <si>
    <t>fault tree above</t>
  </si>
  <si>
    <t xml:space="preserve">translated to </t>
  </si>
  <si>
    <t>spreadsheet</t>
  </si>
  <si>
    <t xml:space="preserve">additions </t>
  </si>
  <si>
    <t>below as an</t>
  </si>
  <si>
    <t>example:</t>
  </si>
  <si>
    <t>Ref ID</t>
  </si>
  <si>
    <t>Overall</t>
  </si>
  <si>
    <t>Mitigation/Warning</t>
  </si>
  <si>
    <t>Post-Mitigation</t>
  </si>
  <si>
    <t>Intermediate Event</t>
  </si>
  <si>
    <t>Basic Event</t>
  </si>
  <si>
    <t>Likelihood (1-5)</t>
  </si>
  <si>
    <t>Consequence (1-5)</t>
  </si>
  <si>
    <t>Likelihood</t>
  </si>
  <si>
    <t>Consequence</t>
  </si>
  <si>
    <t>EX-1</t>
  </si>
  <si>
    <t>All Bulbs burnt</t>
  </si>
  <si>
    <t>&amp;EX-1.1</t>
  </si>
  <si>
    <t>Lamp 1 burned</t>
  </si>
  <si>
    <t>Alarm when bulb goes out</t>
  </si>
  <si>
    <t>&amp;EX-1.2</t>
  </si>
  <si>
    <t>Lamp 2 burned</t>
  </si>
  <si>
    <t>EX-2</t>
  </si>
  <si>
    <t>EX-2.1</t>
  </si>
  <si>
    <t>Switch Failed</t>
  </si>
  <si>
    <t>mitigation</t>
  </si>
  <si>
    <t>EX-3</t>
  </si>
  <si>
    <t>No Voltage at Input</t>
  </si>
  <si>
    <t>OEX-3.1</t>
  </si>
  <si>
    <t>No V in network</t>
  </si>
  <si>
    <t>OEX-3.2</t>
  </si>
  <si>
    <t>Fuse burned</t>
  </si>
  <si>
    <t>SH-1</t>
  </si>
  <si>
    <t>Power system Failure</t>
  </si>
  <si>
    <t>SH-1.1</t>
  </si>
  <si>
    <t>Solar panel failure</t>
  </si>
  <si>
    <t xml:space="preserve">Multiple Solar Panel Systems for Redundancy </t>
  </si>
  <si>
    <t>SH-1.2</t>
  </si>
  <si>
    <t>Battery failure</t>
  </si>
  <si>
    <t>Multiple Battery Locations for Redundancy</t>
  </si>
  <si>
    <t>SH-1.3</t>
  </si>
  <si>
    <t>Short circuit</t>
  </si>
  <si>
    <t xml:space="preserve">Proper Maintenance of Electrical Systems </t>
  </si>
  <si>
    <t>SH-2</t>
  </si>
  <si>
    <t>Elecrical Fire</t>
  </si>
  <si>
    <t>SH-2.1</t>
  </si>
  <si>
    <t>Short circuit/sparking</t>
  </si>
  <si>
    <t>FPE/ Fire prevention systems. Ability to shutdown electricity to individual habitats in event of emergency</t>
  </si>
  <si>
    <t>SH-2.2</t>
  </si>
  <si>
    <t>Component Failure</t>
  </si>
  <si>
    <t>Active inspection of components for signs of wear</t>
  </si>
  <si>
    <t>SH-3</t>
  </si>
  <si>
    <t>Depressurization Event</t>
  </si>
  <si>
    <t>SH-3.1</t>
  </si>
  <si>
    <t>Minor Leak</t>
  </si>
  <si>
    <t>Readily repairable, quality control, regular monitoring of system pressure, maintenance</t>
  </si>
  <si>
    <t>SH-3.2</t>
  </si>
  <si>
    <t>Intermediate Leak</t>
  </si>
  <si>
    <t>Evacuation procedures, sealing off depressurized area, may or may not be repairable. Safe activities and monitoring of meteor activity.</t>
  </si>
  <si>
    <t>SH-3.3</t>
  </si>
  <si>
    <t>Catastropic Depressurization</t>
  </si>
  <si>
    <t>Obeying maximum system habitats, designing habitat to deal with minor meteoroids, monitoring substantial meteorite activity. Drills to rapidly close doors in case of event.</t>
  </si>
  <si>
    <t>SH-4</t>
  </si>
  <si>
    <t>Airlock Door Jamming</t>
  </si>
  <si>
    <t>SH-4.1</t>
  </si>
  <si>
    <t>Failure to Close</t>
  </si>
  <si>
    <t>Proper maintenance of door's moving parts and mechanisms</t>
  </si>
  <si>
    <t>SH-4.2</t>
  </si>
  <si>
    <t>Failure to Open</t>
  </si>
  <si>
    <t>SH-5</t>
  </si>
  <si>
    <t>Airlock Fireproof Failure</t>
  </si>
  <si>
    <t>SH-5.1</t>
  </si>
  <si>
    <t>Fire jumps across closed door</t>
  </si>
  <si>
    <t>Proper maintenance and replacement of fireproof seals on airlock door. Testing of doors on Earth for fire resistance.</t>
  </si>
  <si>
    <t>SH-6</t>
  </si>
  <si>
    <t>Airlock Airtight Failure</t>
  </si>
  <si>
    <t>SH-5.2</t>
  </si>
  <si>
    <t>Failure to contain depressurization</t>
  </si>
  <si>
    <t>Proper maintenance of airlock doors, testing on Earth to ensure functionality</t>
  </si>
  <si>
    <t>SH-7</t>
  </si>
  <si>
    <t>Structural Failure</t>
  </si>
  <si>
    <t>SH-7.1</t>
  </si>
  <si>
    <t>Regolith cage bends</t>
  </si>
  <si>
    <t>Stress sensors added to the structure to monitor real-time stresses</t>
  </si>
  <si>
    <t>SH-7.2</t>
  </si>
  <si>
    <t>Regolith cage punctures habitat</t>
  </si>
  <si>
    <t>Monitor stress sensors, Check to ensure within acceptable tolerances, measure height of structure</t>
  </si>
  <si>
    <t>SH-7.3</t>
  </si>
  <si>
    <t>Regolith cage blocks exit</t>
  </si>
  <si>
    <t>Use other exits to mitigate, Warning includes bending of the structure and higher stress tolerances</t>
  </si>
  <si>
    <t>SH-7.4</t>
  </si>
  <si>
    <t>Regolith cage damages ECLSS system</t>
  </si>
  <si>
    <t>Backup or additional ECLSS system components fulfill the role of the missing ECLSS system component.</t>
  </si>
  <si>
    <t>SH-8</t>
  </si>
  <si>
    <t>Assembly Failure on Moon</t>
  </si>
  <si>
    <t>SH-8.1</t>
  </si>
  <si>
    <t>Fabric tears during unpacking</t>
  </si>
  <si>
    <t>Live in other habitats if possible, potentially catastrophic if all modules are destroyed</t>
  </si>
  <si>
    <t>SH-8.2</t>
  </si>
  <si>
    <t>Interlocking components are not machined correctly</t>
  </si>
  <si>
    <t>Live in existing Starship module for as long as possible, Attempt to assemble regardless of compoent interlocking concerns.  Potentially inflate habitats by themselves instead of connecting them.</t>
  </si>
  <si>
    <t>SH-8.3</t>
  </si>
  <si>
    <t>Crane cannot lift habitats from starship</t>
  </si>
  <si>
    <t>Live in existing starship, Monitor and assess all available resources, attempt to deploy habitats using secondary deployment method</t>
  </si>
  <si>
    <t>SH-9</t>
  </si>
  <si>
    <t>Radiation Shield Failure</t>
  </si>
  <si>
    <t>SH-9.1</t>
  </si>
  <si>
    <t>Radiation detected within crew quarters</t>
  </si>
  <si>
    <t>Move crew to living in other modules where radiation was not detected, isolate module from habitat system</t>
  </si>
  <si>
    <t>SH-9.2</t>
  </si>
  <si>
    <t>Radiation detected in lab module</t>
  </si>
  <si>
    <t>Note results of experiments may be affected, limit crew exposure in the module</t>
  </si>
  <si>
    <t>SH-9.3</t>
  </si>
  <si>
    <t>Radiation detected within food</t>
  </si>
  <si>
    <t>Test amount of radiation, (depending on amount) prepare emergency return to earth</t>
  </si>
  <si>
    <t>SH-10</t>
  </si>
  <si>
    <t>Tripping Hazards</t>
  </si>
  <si>
    <t>SH-10.1</t>
  </si>
  <si>
    <t>Floor debris and tripping hazards present</t>
  </si>
  <si>
    <t>Strict adherence to OSHA standards for tripping hazards. Basic medical equipment present for treating sprains, stabilizing more serious injuries such as breaks.</t>
  </si>
  <si>
    <t>SH-11</t>
  </si>
  <si>
    <t>Fire Suppression System Failure</t>
  </si>
  <si>
    <t>SH-11.1</t>
  </si>
  <si>
    <t>Failure to detect fire</t>
  </si>
  <si>
    <t>Regular inspection and testing of fire detection system. Built in redundancy. Manual activation of fire suppression system.</t>
  </si>
  <si>
    <t>SH-11.2</t>
  </si>
  <si>
    <t>Failure to deploy</t>
  </si>
  <si>
    <t>Regular inspeaction and maintenance of fire suppression system. Built-in sprinkler redundancy and parallel deployment architecture. Presence of manually operated fire suppression equipment.</t>
  </si>
  <si>
    <t>SL-1</t>
  </si>
  <si>
    <t>Carbon Dioxide Buildup</t>
  </si>
  <si>
    <t>SL-1.1</t>
  </si>
  <si>
    <t>Bosch Reactor Shutdown</t>
  </si>
  <si>
    <t xml:space="preserve">Pre-planned maintenance, </t>
  </si>
  <si>
    <t>SL-1.2</t>
  </si>
  <si>
    <t>Catalyst Failure</t>
  </si>
  <si>
    <t>Replace catalyst within Bosch reactor during routine maintenance.</t>
  </si>
  <si>
    <t>SL-1.3</t>
  </si>
  <si>
    <t>Air leak</t>
  </si>
  <si>
    <t>Multiple ducts for each habitat, allowing partial draining</t>
  </si>
  <si>
    <t>SL-1.4</t>
  </si>
  <si>
    <t>Pump failure</t>
  </si>
  <si>
    <t>Multiple pumps, self contained habitats</t>
  </si>
  <si>
    <t>SL-2</t>
  </si>
  <si>
    <t>Trace Gas Contamination</t>
  </si>
  <si>
    <t>SL-2.1</t>
  </si>
  <si>
    <t>Contaminant Control Failure</t>
  </si>
  <si>
    <t>Modular habitats each contain their own trace gas control system.</t>
  </si>
  <si>
    <t>SL-3</t>
  </si>
  <si>
    <t>Particulate Contamination</t>
  </si>
  <si>
    <t>SL-3.1</t>
  </si>
  <si>
    <t>Filter failure</t>
  </si>
  <si>
    <t>Each habitat contains seperate filtration systems. Wear respirators while reparing damaged filters.</t>
  </si>
  <si>
    <t>SL-3.2</t>
  </si>
  <si>
    <t>Particulate buildup</t>
  </si>
  <si>
    <t>Clean filters regularly</t>
  </si>
  <si>
    <t>SL-3.3</t>
  </si>
  <si>
    <t>Power Loss</t>
  </si>
  <si>
    <t>Monitor electrical systems, restore power to oxygen regeneration/filtration system before any other systems.</t>
  </si>
  <si>
    <t>SL-4</t>
  </si>
  <si>
    <t>Pump Failure</t>
  </si>
  <si>
    <t>SL-1.4.1</t>
  </si>
  <si>
    <t>Electrical Failure</t>
  </si>
  <si>
    <t>Repair or replace pump. Modular design mitigates risk.</t>
  </si>
  <si>
    <t>SL-1.4.2</t>
  </si>
  <si>
    <t>Mechanical Failure</t>
  </si>
  <si>
    <t>SL-1.4.3</t>
  </si>
  <si>
    <t>Power loss</t>
  </si>
  <si>
    <t>Restore power to pumps</t>
  </si>
  <si>
    <t>SL-5</t>
  </si>
  <si>
    <t>SL-1.1.1</t>
  </si>
  <si>
    <t>Boudard reaction failure</t>
  </si>
  <si>
    <t>CO is not converted into CO2, leading to a failure within the Bosch reaction. Inspect system during maintenance.</t>
  </si>
  <si>
    <t>SL-1.1.2</t>
  </si>
  <si>
    <t>Bosch reaction failure</t>
  </si>
  <si>
    <t>CO2 is not converted into H2O and C, either due to a loss of catalyst or any other cascading fault. Inspect during maintenance.</t>
  </si>
  <si>
    <t>SL-1.1.3</t>
  </si>
  <si>
    <t>Water removal failure</t>
  </si>
  <si>
    <t>Water removal system fails, due to a pump failure, loss of pressure, etc. Shut down reactor, repair, and inspect during routine maintenance.</t>
  </si>
  <si>
    <t>SL-1.1.4</t>
  </si>
  <si>
    <t>Loss of power</t>
  </si>
  <si>
    <t>Return power to system, inspect during maintenance.</t>
  </si>
  <si>
    <t>SL-1.1.5</t>
  </si>
  <si>
    <t>Loss of heat</t>
  </si>
  <si>
    <t>Inspect during maintenance, shut down reactor, and restart heating element.</t>
  </si>
  <si>
    <t>SL-6</t>
  </si>
  <si>
    <t>Waste Management Failure</t>
  </si>
  <si>
    <t>SL-4.1</t>
  </si>
  <si>
    <t>Urine Recycling Failure</t>
  </si>
  <si>
    <t>If failure occurs, urine recycling will be temporarily shut down until fixed. Colonists would have to obtain water elsewhere.</t>
  </si>
  <si>
    <t>SL-4.2</t>
  </si>
  <si>
    <t>Solide Waste Digestion Failure</t>
  </si>
  <si>
    <t>If failure occurs, possible overflow of human waste in colony. Production of methane gas comes to a halt</t>
  </si>
  <si>
    <t>SL-4.3</t>
  </si>
  <si>
    <t>Water Recover Failure</t>
  </si>
  <si>
    <t>If the water recovery system fails, colonists will have to rely on water reserves until repairs can be done.</t>
  </si>
  <si>
    <t>SL-7</t>
  </si>
  <si>
    <t>SL-4.1.1</t>
  </si>
  <si>
    <t>Address approriate power failure</t>
  </si>
  <si>
    <t>SL-4.1.2</t>
  </si>
  <si>
    <t>Regularly maintain and clean urine processor assembly. Replace parts if necessary.</t>
  </si>
  <si>
    <t>SL-8</t>
  </si>
  <si>
    <t>SL-4.2.1</t>
  </si>
  <si>
    <t>Batch is potentially ruined from the lack of heat required. Address appropriate power failure.</t>
  </si>
  <si>
    <t>SL-4.2.2</t>
  </si>
  <si>
    <t>Potential buildup of methane gas. Problematic if inhaled and flamable. Regurlaly maintain and clean parts. Replace if necessary.</t>
  </si>
  <si>
    <t>SL-4.2.3</t>
  </si>
  <si>
    <t>Methane Reaction Failure</t>
  </si>
  <si>
    <t>Possible issue with temperature regulation or microrbs in batch. Check possible sources of failure and address appropriately.</t>
  </si>
  <si>
    <t>SL-9</t>
  </si>
  <si>
    <t>Water Recovery Failure</t>
  </si>
  <si>
    <t>SL-4.3.1</t>
  </si>
  <si>
    <t>There is contigency built in for a power loss where enough additional water will be present for colonist survival given the worst case scenario.</t>
  </si>
  <si>
    <t>SL-4.3.2</t>
  </si>
  <si>
    <t>Over Contamination</t>
  </si>
  <si>
    <t>The recycled water could have above safe concentrations of urine brine, biocide, or other inorganic materials. This is a monitoring problem rather than a water supply issue. There is a control system in place to monitor water purity and samples are sent to earth for further testing.</t>
  </si>
  <si>
    <t>SL-10</t>
  </si>
  <si>
    <t>ATCS Failure</t>
  </si>
  <si>
    <t>SL-5.1</t>
  </si>
  <si>
    <t>Internal Loop Leak</t>
  </si>
  <si>
    <t>The internal loop is within the pressurized module of that habitat and protected by the rigidized regolith layer and MLI making it extremely unlikely for a leak to occur due to MM/OD. The internal coolant (water) is non-toxic. If an internal loop leak were to occur, the pump would be shut down, pressure would vent from the loop, and the ATCS would fail over to the redundant loop.</t>
  </si>
  <si>
    <t>SL-5.2</t>
  </si>
  <si>
    <t>External Loop Leak</t>
  </si>
  <si>
    <t>The external loop is mostly outside of the pressurized module and could be struck by MM/OD (most likely leak location would be through the radiators). If a leak were to occur where the external loop enters the habitat, the ammonia would present toxicity concerns. If a leak were to occur on the external loop the pump would be shut off and the ATCS would fail over to the redundant loop.</t>
  </si>
  <si>
    <t>SL-5.3</t>
  </si>
  <si>
    <t>IFHX Leak</t>
  </si>
  <si>
    <t>The internal loop is within the pressurized module of that habitat and protected by the rigidized regolith layer and MLI making it extremely unlikely for a leak to occur due to MM/OD. A leak at this location would cause fluid mixing or ammonia (toxic) to enter the habitat. If a leak were to occur within the IFHX, both the connected internal and external pumps would be shut off and the ATCS would fail over to the redundant loops.</t>
  </si>
  <si>
    <t>SL-5.4</t>
  </si>
  <si>
    <t xml:space="preserve">A pump failure at on either pump would result in loss of heat absorbtion/rejection capability. If a pump failure occurs, the ATCS fails over to the redundant loop. </t>
  </si>
  <si>
    <t>SL-5.5</t>
  </si>
  <si>
    <t>Loss of Power</t>
  </si>
  <si>
    <t>Loss of power for the habitat is a catastrophic failure. If this were to occur, the habitat fails over to redundant power source.</t>
  </si>
  <si>
    <t>SL-5.6</t>
  </si>
  <si>
    <t>Coolant Loop Freeze/Overpressurization</t>
  </si>
  <si>
    <t xml:space="preserve">Freezing of the external coolant loops results from fluid dropping below its operating temperature limit. This is prevented by adding resistive operational heaters to all external coolant loop lines which activate when the fluid temperature drops below a specified threshold. </t>
  </si>
  <si>
    <t>SL-5.7</t>
  </si>
  <si>
    <t>Heater Switch Failure</t>
  </si>
  <si>
    <t>The switches that activate or deactivate heaters can fail either ON or OFF resulting in heat when no heat is needed or no heat when heat is needed. This is prevented by having two switches in series such that if one switch fails ON, the other switch can be opened for prevent heat and vice versa. That heater line is marked as failed and the ATCS then fails over to the redudant heater line.</t>
  </si>
  <si>
    <t>SA-1</t>
  </si>
  <si>
    <t xml:space="preserve">Light System Failure </t>
  </si>
  <si>
    <t>SA-1.1</t>
  </si>
  <si>
    <t>Light Bulb Failure</t>
  </si>
  <si>
    <t>Parallel Wiring design, Replace Light bulbs when near end of design life</t>
  </si>
  <si>
    <t>SA-1.2</t>
  </si>
  <si>
    <t>Electrical Wiring Failure</t>
  </si>
  <si>
    <t>Ensure Wiring is robust to environmental conditions</t>
  </si>
  <si>
    <t>SA-1.3</t>
  </si>
  <si>
    <t>SA-2</t>
  </si>
  <si>
    <t>Nozzle Control System Failure</t>
  </si>
  <si>
    <t>SA-2.1</t>
  </si>
  <si>
    <t>Water Supply Failure</t>
  </si>
  <si>
    <t>Check Water Supply levels; Investigate water Supply conneciton for signs of failure</t>
  </si>
  <si>
    <t>SA-2.2</t>
  </si>
  <si>
    <t>Nutrient Spray Supply Failure</t>
  </si>
  <si>
    <t>Check Nutrient Supply levels; Investigate Nutrient Supply conneciton for signs of failure</t>
  </si>
  <si>
    <t>SA-2.3</t>
  </si>
  <si>
    <t>Nozzle Failure</t>
  </si>
  <si>
    <t>SA-2.4</t>
  </si>
  <si>
    <t>Control Algorthim Failure</t>
  </si>
  <si>
    <t>verify and validate code; Test Code in simulated environment</t>
  </si>
  <si>
    <t>SA-3</t>
  </si>
  <si>
    <t>Crop Failure</t>
  </si>
  <si>
    <t>SA-3.1</t>
  </si>
  <si>
    <t>Loss of Plant Seeds</t>
  </si>
  <si>
    <t>Ensure Seeds are kept in hospitable conditions, keep a redudent supply of seeds in case main group of seeds fail; Use different seed varieties</t>
  </si>
  <si>
    <t>SA-3.2</t>
  </si>
  <si>
    <t>Plants Die Out</t>
  </si>
  <si>
    <t>SA-4</t>
  </si>
  <si>
    <t>Harvested Food failure</t>
  </si>
  <si>
    <t>SA-4.1</t>
  </si>
  <si>
    <t>Harvested Food Spoils</t>
  </si>
  <si>
    <t>SA-5</t>
  </si>
  <si>
    <t>Thermal System Failure</t>
  </si>
  <si>
    <t>SA-5.1</t>
  </si>
  <si>
    <t>Temperature Above Acceptable Levels</t>
  </si>
  <si>
    <t>Use feedback control system to keep temeprature in acceptable level</t>
  </si>
  <si>
    <t>SA-5.2</t>
  </si>
  <si>
    <t>Temperature Below Acceptable Levels</t>
  </si>
  <si>
    <t>SA-6</t>
  </si>
  <si>
    <t>Aeroponic Tower Failure</t>
  </si>
  <si>
    <t>SA-6.1</t>
  </si>
  <si>
    <t>Aeroponic Tower Collapses</t>
  </si>
  <si>
    <t>Ensure structure has a high safety factror; Structure does not have a load higher than design for place on it</t>
  </si>
  <si>
    <t>SA-6.2</t>
  </si>
  <si>
    <t>Aeroponic Tower Bends</t>
  </si>
  <si>
    <t>SR-1</t>
  </si>
  <si>
    <t>Power failure</t>
  </si>
  <si>
    <t>SR-1.1</t>
  </si>
  <si>
    <t>Proper electrical maintenance, sensors to detect short</t>
  </si>
  <si>
    <t>SR-1.2</t>
  </si>
  <si>
    <t>Redundant solar panels</t>
  </si>
  <si>
    <t>SR-2</t>
  </si>
  <si>
    <t>Sample collection failure</t>
  </si>
  <si>
    <t>SR-2.1</t>
  </si>
  <si>
    <t>Incorrect container used</t>
  </si>
  <si>
    <t>Proper labeling and storage</t>
  </si>
  <si>
    <t>SR-2.2</t>
  </si>
  <si>
    <t>Sample incorrect patient</t>
  </si>
  <si>
    <t>SR-2.3</t>
  </si>
  <si>
    <t>Broken test tube</t>
  </si>
  <si>
    <t>Biohazard cleaning procedures</t>
  </si>
  <si>
    <t>SR-3</t>
  </si>
  <si>
    <t>Instrument failure</t>
  </si>
  <si>
    <t>SR-3.1</t>
  </si>
  <si>
    <t>Component failure</t>
  </si>
  <si>
    <t>Redundant maintenance and inspection</t>
  </si>
  <si>
    <t>SR-3.2</t>
  </si>
  <si>
    <t>Unresponsive software</t>
  </si>
  <si>
    <t>Reboot of system</t>
  </si>
  <si>
    <t>SR-3.3</t>
  </si>
  <si>
    <t>Data loss</t>
  </si>
  <si>
    <t>Cloud storage, frequent data backups</t>
  </si>
  <si>
    <t>SR-4</t>
  </si>
  <si>
    <t>Exercise equipment failure</t>
  </si>
  <si>
    <t>SR-4.1</t>
  </si>
  <si>
    <t>Thorough maintenance and inspection</t>
  </si>
  <si>
    <t>SR-4.2</t>
  </si>
  <si>
    <t>Backup battery power</t>
  </si>
  <si>
    <t>SR-4.3</t>
  </si>
  <si>
    <t>Operator error</t>
  </si>
  <si>
    <t>Proper training standards for crew and equipment</t>
  </si>
  <si>
    <t>SR-4.4</t>
  </si>
  <si>
    <t>Programming failure</t>
  </si>
  <si>
    <t>Error analysis of software, solution detection programming</t>
  </si>
  <si>
    <t>SR-5</t>
  </si>
  <si>
    <t>Improper lunar sample storage</t>
  </si>
  <si>
    <t>SR-5.1</t>
  </si>
  <si>
    <t>Human negligence</t>
  </si>
  <si>
    <t>Proper training for crew, sufficient storage space</t>
  </si>
  <si>
    <t>SR-5.2</t>
  </si>
  <si>
    <t>Storage failure</t>
  </si>
  <si>
    <t>Well-sealed storage containers</t>
  </si>
  <si>
    <t>SR-5.3</t>
  </si>
  <si>
    <t>Sample volume error</t>
  </si>
  <si>
    <t>Proper sample collection standards, proper training</t>
  </si>
  <si>
    <t>VS-1</t>
  </si>
  <si>
    <t>No contact with communications satellite</t>
  </si>
  <si>
    <t>OVS-1.1</t>
  </si>
  <si>
    <t>Transceiver failure</t>
  </si>
  <si>
    <t>Redundant communications components implemented</t>
  </si>
  <si>
    <t>OVS-1.2</t>
  </si>
  <si>
    <t>Incorrect ground station configuration</t>
  </si>
  <si>
    <t>Ground station can be reconfigured, operations procedures should be detailed and tested</t>
  </si>
  <si>
    <t>OVS-1.3</t>
  </si>
  <si>
    <t>Computer fault</t>
  </si>
  <si>
    <t>Redundant C&amp;DH system recommended</t>
  </si>
  <si>
    <t>OVS-3</t>
  </si>
  <si>
    <t>Solar panels do not provide power</t>
  </si>
  <si>
    <t>See VS-3</t>
  </si>
  <si>
    <t>VS-2</t>
  </si>
  <si>
    <t>No contact with observation satellite</t>
  </si>
  <si>
    <t>OVS-2.1</t>
  </si>
  <si>
    <t>Incorrect crosslinking configuration</t>
  </si>
  <si>
    <t>Ensure correct configuration through testing. If incorrect, configuration can be fixed when Wheatley GS is built, but significant delay</t>
  </si>
  <si>
    <t>OVS-2.2</t>
  </si>
  <si>
    <t>VS-3</t>
  </si>
  <si>
    <t>OVS-3.1</t>
  </si>
  <si>
    <t>Solar panels do not deploy</t>
  </si>
  <si>
    <t>Ensure through testing</t>
  </si>
  <si>
    <t>OVS-3.2</t>
  </si>
  <si>
    <t>Solar panel short</t>
  </si>
  <si>
    <t>Implement low-power mode in attempt to save satellite if short occurs</t>
  </si>
  <si>
    <t>OVS-7</t>
  </si>
  <si>
    <t>Satellite has incorrect attitude</t>
  </si>
  <si>
    <t>See VS-7</t>
  </si>
  <si>
    <t>VS-4</t>
  </si>
  <si>
    <t>Camera images are unusable (ie blurry, corrupted)</t>
  </si>
  <si>
    <t>OVS-4.1</t>
  </si>
  <si>
    <t>Error in optics (ie misalignment)</t>
  </si>
  <si>
    <t>OVS-4.2</t>
  </si>
  <si>
    <t>Error in data management system</t>
  </si>
  <si>
    <t>Redundant C&amp;DH systems recommended, reset system if occurs</t>
  </si>
  <si>
    <t>Incorrect attitude for image collection</t>
  </si>
  <si>
    <t>OVS-9</t>
  </si>
  <si>
    <t>Off-nominal orbit</t>
  </si>
  <si>
    <t>See VS-9</t>
  </si>
  <si>
    <t>VS-5</t>
  </si>
  <si>
    <t>Sensor data are unusable (ie unusual, corrupted)</t>
  </si>
  <si>
    <t>OVS-5.1</t>
  </si>
  <si>
    <t>Error in instrumentation (ie uncalibrated)</t>
  </si>
  <si>
    <t>OVS-5.2</t>
  </si>
  <si>
    <t>Incorrect attitude for data collection</t>
  </si>
  <si>
    <t>VS-6</t>
  </si>
  <si>
    <t>Satellite does not successfully transmit data</t>
  </si>
  <si>
    <t>OVS-6.1</t>
  </si>
  <si>
    <t>Redundant C&amp;DH systems recommended</t>
  </si>
  <si>
    <t>OVS-6.2</t>
  </si>
  <si>
    <t>Antenna not correctly aligned</t>
  </si>
  <si>
    <t>Change attitude control of satellite to restore correct pointing</t>
  </si>
  <si>
    <t>OVS-6.3</t>
  </si>
  <si>
    <t>Incorrect communication system configuration</t>
  </si>
  <si>
    <t>Configuration can be fixed</t>
  </si>
  <si>
    <t>Pointing error due to incorrect attitude</t>
  </si>
  <si>
    <t>VS-7</t>
  </si>
  <si>
    <t>OVS-7.1</t>
  </si>
  <si>
    <t>Reaction wheel component failure</t>
  </si>
  <si>
    <t>Redundant RWA implemented</t>
  </si>
  <si>
    <t>OVS-7.2</t>
  </si>
  <si>
    <t>Attitude sensor malfunction (ie blocked or degraded)</t>
  </si>
  <si>
    <t>Multiple sensors implemented but in case of event, investigate algorithms and alternate control modes to salvage control</t>
  </si>
  <si>
    <t>&amp;VS-7.3</t>
  </si>
  <si>
    <t>Reaction wheels saturated</t>
  </si>
  <si>
    <t>Desaturate RWA</t>
  </si>
  <si>
    <t>&amp;VS-7.4</t>
  </si>
  <si>
    <t>ACS thruster failure</t>
  </si>
  <si>
    <t>Investigate alternative thruster combos for desaturation and alternative control models</t>
  </si>
  <si>
    <t>VS-8</t>
  </si>
  <si>
    <t>OVS-8.1</t>
  </si>
  <si>
    <t>Battery cell failure</t>
  </si>
  <si>
    <t>Implement low-power mode to salvage mission</t>
  </si>
  <si>
    <t>OVS-8.2</t>
  </si>
  <si>
    <t>Charging failure</t>
  </si>
  <si>
    <t>OVS-8.3</t>
  </si>
  <si>
    <t>Power distribution, computer failure</t>
  </si>
  <si>
    <t>Implement contignency procedures</t>
  </si>
  <si>
    <t>VS-9</t>
  </si>
  <si>
    <t>OVS-9.1</t>
  </si>
  <si>
    <t>Orbit determination system failure</t>
  </si>
  <si>
    <t>Update algorithm</t>
  </si>
  <si>
    <t>OVS-9.2</t>
  </si>
  <si>
    <t>Propulsion system failure (chemical for comms, electric for obs)</t>
  </si>
  <si>
    <t>Ensure through testing, redundancy, known good propulsion technology where redundancy isn't present (NSTAR)</t>
  </si>
  <si>
    <t>Severity</t>
  </si>
  <si>
    <t>MINING ROVER</t>
  </si>
  <si>
    <t>VRM-1</t>
  </si>
  <si>
    <t>Drive-train Failure</t>
  </si>
  <si>
    <t>VRM-1.1</t>
  </si>
  <si>
    <t>broken steering linkage</t>
  </si>
  <si>
    <t>Better surface surveillance</t>
  </si>
  <si>
    <t>VRM-1.2</t>
  </si>
  <si>
    <t>dust in motor</t>
  </si>
  <si>
    <t>Cover motor</t>
  </si>
  <si>
    <t>VRM-1.3</t>
  </si>
  <si>
    <t>loss of motor power</t>
  </si>
  <si>
    <t>backup power</t>
  </si>
  <si>
    <t>VRM-2</t>
  </si>
  <si>
    <t>Drill failure</t>
  </si>
  <si>
    <t>VRM-2.1</t>
  </si>
  <si>
    <t>DC motor voltage spike</t>
  </si>
  <si>
    <t>surge protector</t>
  </si>
  <si>
    <t>VRM-2.2</t>
  </si>
  <si>
    <t>Dust jams drill drive gears</t>
  </si>
  <si>
    <t>Cover gears</t>
  </si>
  <si>
    <t>VRM-2.3</t>
  </si>
  <si>
    <t>Drill breaks from overuse</t>
  </si>
  <si>
    <t>Extra drill tips/ reinforce drills</t>
  </si>
  <si>
    <t>VRM-2.4</t>
  </si>
  <si>
    <t>Drill overheats and melts</t>
  </si>
  <si>
    <t>Temperature sensors, stop drilling when too hot</t>
  </si>
  <si>
    <t>VRM-3</t>
  </si>
  <si>
    <t>VRM-3.1</t>
  </si>
  <si>
    <t>Blockage in storage bay 
prevents further loading</t>
  </si>
  <si>
    <t>Use ERAs to unblock storage bay, don't load when storage bay 
reaches maximum capacity</t>
  </si>
  <si>
    <t>VRM-3.2</t>
  </si>
  <si>
    <t>ERAs fail to maneuver core
into bay</t>
  </si>
  <si>
    <t>Better controls code</t>
  </si>
  <si>
    <t>VRM-3.3</t>
  </si>
  <si>
    <t>storage bay is overfilled</t>
  </si>
  <si>
    <t>Prevent this from happening in code with simple if statement</t>
  </si>
  <si>
    <t>VRM-3.4</t>
  </si>
  <si>
    <t>storage bay is compromised by impact</t>
  </si>
  <si>
    <t>reinforce storage bay with titanium lining</t>
  </si>
  <si>
    <t>VRM-4</t>
  </si>
  <si>
    <t>Instrumentation failure</t>
  </si>
  <si>
    <t>VRM-4.1</t>
  </si>
  <si>
    <t>Imaging/camera failure</t>
  </si>
  <si>
    <t>Replacement camera parts kept at base</t>
  </si>
  <si>
    <t>VRM-4.2</t>
  </si>
  <si>
    <t>Loss of attitude knowledge</t>
  </si>
  <si>
    <t>Backup information based on last known attitude</t>
  </si>
  <si>
    <t>VRM-4.4</t>
  </si>
  <si>
    <t>Loss of position knowledge</t>
  </si>
  <si>
    <t>Backup information based on last known location</t>
  </si>
  <si>
    <t>VRM-5</t>
  </si>
  <si>
    <t>Battery Failure</t>
  </si>
  <si>
    <t>VRM-5.1</t>
  </si>
  <si>
    <t>Voltage surge due to solar flare</t>
  </si>
  <si>
    <t>Solar ray protection for electronics</t>
  </si>
  <si>
    <t>VRM-5.2</t>
  </si>
  <si>
    <t>Battery overheats</t>
  </si>
  <si>
    <t>Temperature warning for high heat in battery area</t>
  </si>
  <si>
    <t>VRM-5.3</t>
  </si>
  <si>
    <t>Battery discharges completely</t>
  </si>
  <si>
    <t>Warning for irregular battery discharge rates</t>
  </si>
  <si>
    <t>VRM-5.4</t>
  </si>
  <si>
    <t>Electrical connection loss</t>
  </si>
  <si>
    <t>Warning when power lost</t>
  </si>
  <si>
    <t>VRM-5.5</t>
  </si>
  <si>
    <t>VRM-6</t>
  </si>
  <si>
    <t>VRM-6.1</t>
  </si>
  <si>
    <t>Failure of floor of storage bay</t>
  </si>
  <si>
    <t>Reinforce storage bay floor/have replacement floor on hand</t>
  </si>
  <si>
    <t>VRM-6.2</t>
  </si>
  <si>
    <t>Suspension failure due to overload</t>
  </si>
  <si>
    <t>Clean out storage bay material accumulation regularly</t>
  </si>
  <si>
    <t>VRM-6.3</t>
  </si>
  <si>
    <t>Wheel failure due to overload</t>
  </si>
  <si>
    <t>VRM-6.4</t>
  </si>
  <si>
    <t>ERA failure due to overload</t>
  </si>
  <si>
    <t>VRM-7</t>
  </si>
  <si>
    <t>Suspension Failure</t>
  </si>
  <si>
    <t>VRM-7.1</t>
  </si>
  <si>
    <t>Jammed suspension</t>
  </si>
  <si>
    <t>Object detection for suspension clearing issues</t>
  </si>
  <si>
    <t>VRM-8</t>
  </si>
  <si>
    <t>Loss of Stability</t>
  </si>
  <si>
    <t>VRM-8.1</t>
  </si>
  <si>
    <t>Tipping/falling</t>
  </si>
  <si>
    <t>Onboard emergency programming for arm usage to assist rover</t>
  </si>
  <si>
    <t>VRM-8.2</t>
  </si>
  <si>
    <t>Loss of ERA attitude knowledge</t>
  </si>
  <si>
    <t>VRM-8.3</t>
  </si>
  <si>
    <t>Loss of vehicle attitude knowledge</t>
  </si>
  <si>
    <t>SCOUTING ROVER</t>
  </si>
  <si>
    <t>VRS-1</t>
  </si>
  <si>
    <t>VRS-1.1</t>
  </si>
  <si>
    <t>Dust jams DC motor</t>
  </si>
  <si>
    <t>VRS-1.2</t>
  </si>
  <si>
    <t>DC motor overheat</t>
  </si>
  <si>
    <t>Temperature sensors, stop usage when too hot</t>
  </si>
  <si>
    <t>VRS-2</t>
  </si>
  <si>
    <t>Instrumentation 
Failure</t>
  </si>
  <si>
    <t>VRS-2.1</t>
  </si>
  <si>
    <t>Redundant Star Trackers/ Reposition using RF beacons</t>
  </si>
  <si>
    <t>VRS-2.2</t>
  </si>
  <si>
    <t>Redundant camera Reposition using RF beacons</t>
  </si>
  <si>
    <t>VRS-2.3</t>
  </si>
  <si>
    <t>Radiation damage</t>
  </si>
  <si>
    <t>Warning: Bit-flips, computing glitches. Mitigation: shielding</t>
  </si>
  <si>
    <t>VRS-3</t>
  </si>
  <si>
    <t>VRS-3.1</t>
  </si>
  <si>
    <t>Battery death</t>
  </si>
  <si>
    <t>Warning: Notify base when at 20%. Mitigation: charge battery</t>
  </si>
  <si>
    <t>VRS-3.2</t>
  </si>
  <si>
    <t>Battery Overheat</t>
  </si>
  <si>
    <t>TCS, temperature sensors, stop usage when too hot</t>
  </si>
  <si>
    <t>VRS-4</t>
  </si>
  <si>
    <t>Structural failure</t>
  </si>
  <si>
    <t>VRS-4.4</t>
  </si>
  <si>
    <t>Impact damage</t>
  </si>
  <si>
    <t>Impact testing</t>
  </si>
  <si>
    <t>VRS-4.5</t>
  </si>
  <si>
    <t>Wheel nut failure</t>
  </si>
  <si>
    <t>Warning: Strain gage reading</t>
  </si>
  <si>
    <t>VRS-5</t>
  </si>
  <si>
    <t>Suspension failure</t>
  </si>
  <si>
    <t>VRS-5.1</t>
  </si>
  <si>
    <t>Vertical axis of vehicle becomes parallel to surface, Mitigation: use arm to stabilize</t>
  </si>
  <si>
    <t>VRS-5.2</t>
  </si>
  <si>
    <t>Suspension breakage</t>
  </si>
  <si>
    <t>CLEARING ROVER</t>
  </si>
  <si>
    <t>VRC-1</t>
  </si>
  <si>
    <t>Drive Train Failure</t>
  </si>
  <si>
    <t>VRC-1.1</t>
  </si>
  <si>
    <t>Broken Steering Linkage</t>
  </si>
  <si>
    <t>VRC-1.2</t>
  </si>
  <si>
    <t>Dust in Motor</t>
  </si>
  <si>
    <t>VRC-1.3</t>
  </si>
  <si>
    <t>Loss of Motor Power</t>
  </si>
  <si>
    <t>VRC-2</t>
  </si>
  <si>
    <t>Body Failure</t>
  </si>
  <si>
    <t>VRC-2.1</t>
  </si>
  <si>
    <t>Body Buckles</t>
  </si>
  <si>
    <t>Stress testing, reinforce with titanium</t>
  </si>
  <si>
    <t>VRC-2.2</t>
  </si>
  <si>
    <t>Micrometeoroid Impacts</t>
  </si>
  <si>
    <t>Impact Testing, reinforce with titanium</t>
  </si>
  <si>
    <t>VRC-3</t>
  </si>
  <si>
    <t>Instrument Failure</t>
  </si>
  <si>
    <t>VRC-3.1</t>
  </si>
  <si>
    <t>GPS Position Loss</t>
  </si>
  <si>
    <t>Warning sent through beacon system</t>
  </si>
  <si>
    <t>VRC-3.2</t>
  </si>
  <si>
    <t>Solar Flare Interference</t>
  </si>
  <si>
    <t>NASA Solar Flare detection warning</t>
  </si>
  <si>
    <t>VRC-3.3</t>
  </si>
  <si>
    <t>Solar Wind Circuit Ionization</t>
  </si>
  <si>
    <t>Radiation shield around sensitive electronics</t>
  </si>
  <si>
    <t>VRC-4</t>
  </si>
  <si>
    <t>VRC-4.1</t>
  </si>
  <si>
    <t>Battery Explosion</t>
  </si>
  <si>
    <t>Thermally stable enviornment in rover and temp warning</t>
  </si>
  <si>
    <t>VRC-4.2</t>
  </si>
  <si>
    <t>Battery Recharge Failure</t>
  </si>
  <si>
    <t>Warning on low power, backup circuit</t>
  </si>
  <si>
    <t>VRC-5</t>
  </si>
  <si>
    <t>VRC-5.1</t>
  </si>
  <si>
    <t>Fatigue Failure</t>
  </si>
  <si>
    <t>stress testing to know when to replace</t>
  </si>
  <si>
    <t>VRC-6</t>
  </si>
  <si>
    <t>Robotic Arm Failure</t>
  </si>
  <si>
    <t>VRC-6.1</t>
  </si>
  <si>
    <t>Robotic Arm Jam</t>
  </si>
  <si>
    <t>Frequent Lubrication and angle limits to prevent jamming</t>
  </si>
  <si>
    <t>VRC-6.2</t>
  </si>
  <si>
    <t>Robotic Arm Claw Failure</t>
  </si>
  <si>
    <t>Better control code</t>
  </si>
  <si>
    <t>VRC-7</t>
  </si>
  <si>
    <t>Wheel Failure</t>
  </si>
  <si>
    <t>VRC-7.1</t>
  </si>
  <si>
    <t>Wheel Bearing Jam</t>
  </si>
  <si>
    <t>Frequent Lubrication</t>
  </si>
  <si>
    <t>VRC-7.2</t>
  </si>
  <si>
    <t>Wheel Fatigue Failure</t>
  </si>
  <si>
    <t>VRC-7.3</t>
  </si>
  <si>
    <t>Spoke Failure</t>
  </si>
  <si>
    <t>reinforce spokes with titanium</t>
  </si>
  <si>
    <t>VRC-8</t>
  </si>
  <si>
    <t>Axle Failure</t>
  </si>
  <si>
    <t>VRC-8.1</t>
  </si>
  <si>
    <t>VRC-9</t>
  </si>
  <si>
    <t>Plow Failure</t>
  </si>
  <si>
    <t>VRC-9.1</t>
  </si>
  <si>
    <t>Plow Hydraulics Failure</t>
  </si>
  <si>
    <t>Low pressure sensor warning</t>
  </si>
  <si>
    <t>VRC-10</t>
  </si>
  <si>
    <t>Auger Failure</t>
  </si>
  <si>
    <t>VRC-10.1</t>
  </si>
  <si>
    <t>Augur Jam</t>
  </si>
  <si>
    <t>Reverse auger/kill power if jammed both ways, alert ground crew</t>
  </si>
  <si>
    <t>COLLECTION ROVER</t>
  </si>
  <si>
    <t>VRL-1</t>
  </si>
  <si>
    <t>VRL-1.1</t>
  </si>
  <si>
    <t>VRL-1.2</t>
  </si>
  <si>
    <t>VRL-1.3</t>
  </si>
  <si>
    <t>VRL-2</t>
  </si>
  <si>
    <t>VRL-2.1</t>
  </si>
  <si>
    <t>Stress testing</t>
  </si>
  <si>
    <t>VRL-2.2</t>
  </si>
  <si>
    <t>Impact Testing</t>
  </si>
  <si>
    <t>VRL-3</t>
  </si>
  <si>
    <t>VRL-3.1</t>
  </si>
  <si>
    <t>Reposition using RF beacons</t>
  </si>
  <si>
    <t>VRL-3.2</t>
  </si>
  <si>
    <t>VRL-3.3</t>
  </si>
  <si>
    <t>VRL-4</t>
  </si>
  <si>
    <t>VRL-4.1</t>
  </si>
  <si>
    <t>VRL-4.2</t>
  </si>
  <si>
    <t>VRL-5</t>
  </si>
  <si>
    <t>VRL-5.1</t>
  </si>
  <si>
    <t>Fatigue Testing</t>
  </si>
  <si>
    <t>VRL-6</t>
  </si>
  <si>
    <t>VRL-6.1</t>
  </si>
  <si>
    <t>Torque Sensor</t>
  </si>
  <si>
    <t>VRL-6.2</t>
  </si>
  <si>
    <t>Effective Materials</t>
  </si>
  <si>
    <t>VRL-7</t>
  </si>
  <si>
    <t>VRL-7.1</t>
  </si>
  <si>
    <t>VRL-7.2</t>
  </si>
  <si>
    <t>VRL-7.3</t>
  </si>
  <si>
    <t>VRL-8</t>
  </si>
  <si>
    <t>VRL-8.1</t>
  </si>
  <si>
    <t>VRL-9</t>
  </si>
  <si>
    <t>Storage Failure</t>
  </si>
  <si>
    <t>VRL-9.1</t>
  </si>
  <si>
    <t>Bay Door Jamming</t>
  </si>
  <si>
    <t>Dust Blocker</t>
  </si>
  <si>
    <t>VRL-9.2</t>
  </si>
  <si>
    <t>Storage Enterence Bloackage</t>
  </si>
  <si>
    <t>Locking sensor on storage bay entrance</t>
  </si>
  <si>
    <t>VRL-10</t>
  </si>
  <si>
    <t>Collection Rig Failure</t>
  </si>
  <si>
    <t>CONSTRUCTION/MODULAR ROVER</t>
  </si>
  <si>
    <t>VRD-1</t>
  </si>
  <si>
    <t>Drivetrain failure</t>
  </si>
  <si>
    <t>VRD-1.1</t>
  </si>
  <si>
    <t xml:space="preserve">Dust in DC motor </t>
  </si>
  <si>
    <t>VRD-1.2</t>
  </si>
  <si>
    <t>VRD-1.3</t>
  </si>
  <si>
    <t>Loss of motor power</t>
  </si>
  <si>
    <t>VRD-2</t>
  </si>
  <si>
    <t>VRD-2.1</t>
  </si>
  <si>
    <t>reinforce body with titanium lining</t>
  </si>
  <si>
    <t>VRD-2.2</t>
  </si>
  <si>
    <t>Micrometeroid impacts</t>
  </si>
  <si>
    <t>extra protection of key areas</t>
  </si>
  <si>
    <t>VRD-3</t>
  </si>
  <si>
    <t>Instrumentation Failure</t>
  </si>
  <si>
    <t>VRD-3.1</t>
  </si>
  <si>
    <t>Backup location data based on last position/use instruments</t>
  </si>
  <si>
    <t>VRD-3.2</t>
  </si>
  <si>
    <t>VRD-3.3</t>
  </si>
  <si>
    <t>Radiation shielding</t>
  </si>
  <si>
    <t>VRD-4</t>
  </si>
  <si>
    <t>VRD-4.1</t>
  </si>
  <si>
    <t>Shielding around battery, replacement battery on site</t>
  </si>
  <si>
    <t>VRD-4.2</t>
  </si>
  <si>
    <t>have light or sensor to indicate when battery is not charging so 
problem can be fixed immediately</t>
  </si>
  <si>
    <t>VRD-5</t>
  </si>
  <si>
    <t>VRD-5.1</t>
  </si>
  <si>
    <t>cycle testing prior to launch to know when to replace suspension</t>
  </si>
  <si>
    <t>VRD-5.2</t>
  </si>
  <si>
    <t>Shock/Impact Failure</t>
  </si>
  <si>
    <t>reinforce with titanium</t>
  </si>
  <si>
    <t>VRD-5.3</t>
  </si>
  <si>
    <t>Detachment</t>
  </si>
  <si>
    <t>reinforce attachment points</t>
  </si>
  <si>
    <t>VRD-6</t>
  </si>
  <si>
    <t>VRD-6.1</t>
  </si>
  <si>
    <t>Impact Damage</t>
  </si>
  <si>
    <t>STARSHIP</t>
  </si>
  <si>
    <t>PR-1</t>
  </si>
  <si>
    <t>Unable to reach LEO</t>
  </si>
  <si>
    <t>PR-1.1</t>
  </si>
  <si>
    <t>Rigorous structural tests before approved as launch vehicle</t>
  </si>
  <si>
    <t>PR-1.2</t>
  </si>
  <si>
    <t>Engine Failure</t>
  </si>
  <si>
    <t>Engine Tests immediately leading up to launch</t>
  </si>
  <si>
    <t>PR-1.3</t>
  </si>
  <si>
    <t>Separation Failure</t>
  </si>
  <si>
    <t>Inspect interstage components before launch</t>
  </si>
  <si>
    <t>PR-1.4</t>
  </si>
  <si>
    <t>Navigation Failure</t>
  </si>
  <si>
    <t>Install secondary backup navigation system with additional fuel for trajectory corrections</t>
  </si>
  <si>
    <t>PR-2</t>
  </si>
  <si>
    <t>Unable to reach LLO</t>
  </si>
  <si>
    <t>PR-2.1</t>
  </si>
  <si>
    <t>PR-2.2</t>
  </si>
  <si>
    <t>PR-2.3</t>
  </si>
  <si>
    <t>PR-2.4</t>
  </si>
  <si>
    <t>Install secondary backup navigation system and include additional fuel for trajectory corrections</t>
  </si>
  <si>
    <t>PR-2.5</t>
  </si>
  <si>
    <t>LEO Refueling Failure</t>
  </si>
  <si>
    <t>Multiple refueling test maneuvers before introduction of LEO fuel depot into mission with additional fuel for RCS orientation correction</t>
  </si>
  <si>
    <t>PR-3</t>
  </si>
  <si>
    <t>Unable to reach lunar surface</t>
  </si>
  <si>
    <t>PR-3.1</t>
  </si>
  <si>
    <t>PR-3.2</t>
  </si>
  <si>
    <t>PR-3.3</t>
  </si>
  <si>
    <t xml:space="preserve">PR-3.4 </t>
  </si>
  <si>
    <t xml:space="preserve">Human Landing System Failure </t>
  </si>
  <si>
    <t>Inspection of human landing system (HLS) and multiple holistic tests ranging from launch/landing to pressurization and crew needs</t>
  </si>
  <si>
    <t>PR-3.5</t>
  </si>
  <si>
    <t xml:space="preserve">Multiple refueling test maneuvers with additional fuel for RCS orientation correction </t>
  </si>
  <si>
    <t>PR-3.6</t>
  </si>
  <si>
    <t>LLO Refueling Failure</t>
  </si>
  <si>
    <t>PR-4</t>
  </si>
  <si>
    <t>Failure to safely land on lunar surface</t>
  </si>
  <si>
    <t>PR-4.1</t>
  </si>
  <si>
    <t>Rigorous structural tests conducted on landing legs on earth before launch</t>
  </si>
  <si>
    <t>PR-4.2</t>
  </si>
  <si>
    <t>PR-4.3</t>
  </si>
  <si>
    <t>Install multiple cameras for landing to mitigate lunar regolith damage to navigation systems</t>
  </si>
  <si>
    <t>PR-4.4</t>
  </si>
  <si>
    <t>PR-5</t>
  </si>
  <si>
    <t>Failure to safely ascend from lunar surface</t>
  </si>
  <si>
    <t>PR-5.1</t>
  </si>
  <si>
    <t>PR-5.2</t>
  </si>
  <si>
    <t>PR-5.3</t>
  </si>
  <si>
    <t>PR-5.4</t>
  </si>
  <si>
    <t>PR-6</t>
  </si>
  <si>
    <t>Unable to return to Earth orbit</t>
  </si>
  <si>
    <t>PR-6.1</t>
  </si>
  <si>
    <t>PR-6.2</t>
  </si>
  <si>
    <t>PR-6.3</t>
  </si>
  <si>
    <t>PR-6.5</t>
  </si>
  <si>
    <t>PR-6.6</t>
  </si>
  <si>
    <t>PR-7</t>
  </si>
  <si>
    <t>Failure to safely land on Earth surface</t>
  </si>
  <si>
    <t>Install multiple cameras for landing to mitigate reentry damage to navigation systems</t>
  </si>
  <si>
    <t>Heat Shielding Failure</t>
  </si>
  <si>
    <t>Rigorous inspection of heat shiielding before launch from Earth and before return to Earth</t>
  </si>
  <si>
    <t>Falcon 9 Heavy</t>
  </si>
  <si>
    <t>PR-6.4</t>
  </si>
  <si>
    <t>CM-1</t>
  </si>
  <si>
    <t>No contact with Earth from Moon ground</t>
  </si>
  <si>
    <t>OCM-1.1</t>
  </si>
  <si>
    <t>Wheatley Station Earth (WSE) transmitter is down</t>
  </si>
  <si>
    <t>Accessible placement for easy repair, redundant transmitter if possible</t>
  </si>
  <si>
    <t>OCM-1.2</t>
  </si>
  <si>
    <t>WSE antenna is down</t>
  </si>
  <si>
    <t>Accessible placement for east repair</t>
  </si>
  <si>
    <t>CM-2</t>
  </si>
  <si>
    <t>No contact with CHELL constellation</t>
  </si>
  <si>
    <t>OCM-2.1</t>
  </si>
  <si>
    <t>Wheatley Station Satellite (WSS) transmitter is down</t>
  </si>
  <si>
    <t>OCM-2.2</t>
  </si>
  <si>
    <t>WSS antenna is down</t>
  </si>
  <si>
    <t>CM-3</t>
  </si>
  <si>
    <t>Images not successfully crosslinked between Imaging Sat and CHELL</t>
  </si>
  <si>
    <t>OCM-3.1</t>
  </si>
  <si>
    <t>Imaging sat transmitter broken</t>
  </si>
  <si>
    <t>commands and telemetry</t>
  </si>
  <si>
    <t>OCM-3.2</t>
  </si>
  <si>
    <t>CHELL reciever broken</t>
  </si>
  <si>
    <t>CHELL can recieve in S and X bands</t>
  </si>
  <si>
    <t>OCM-3.3</t>
  </si>
  <si>
    <t>imaging sat antenna broken</t>
  </si>
  <si>
    <t>downlink images to moon ground instead</t>
  </si>
  <si>
    <t>OCM-3.4</t>
  </si>
  <si>
    <t>CHELL antenna broken</t>
  </si>
  <si>
    <t>uplink images from moon ground instead</t>
  </si>
  <si>
    <t>CM-4</t>
  </si>
  <si>
    <t>Reduced DMR Connectivity</t>
  </si>
  <si>
    <t>OCM-4.1</t>
  </si>
  <si>
    <t>An individual handheld radio is broken or dead</t>
  </si>
  <si>
    <t>easy repair</t>
  </si>
  <si>
    <t>OCM-4.2</t>
  </si>
  <si>
    <t>Rover radio is broken or dead</t>
  </si>
  <si>
    <t>OCM-4.3</t>
  </si>
  <si>
    <t>Repeater unit(s) broken or dead</t>
  </si>
  <si>
    <t>OCM-4.4</t>
  </si>
  <si>
    <t>Base Station down</t>
  </si>
  <si>
    <t>CM-5</t>
  </si>
  <si>
    <t>Reduced Wi-Fi Connectivity</t>
  </si>
  <si>
    <t>OCM-5.1</t>
  </si>
  <si>
    <t>Access Point broken or dead</t>
  </si>
  <si>
    <t>very easy repair</t>
  </si>
  <si>
    <t>OCM-5.2</t>
  </si>
  <si>
    <t>worn cable at some point in the network</t>
  </si>
  <si>
    <t>easy repair and/or replacement</t>
  </si>
  <si>
    <t>OCM-5.3</t>
  </si>
  <si>
    <t>base station 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</si>
</sst>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font>
    <font>
      <sz val="10"/>
      <color theme="1"/>
      <name val="Arial"/>
    </font>
    <font>
      <sz val="10"/>
      <color rgb="FFFFF2CC"/>
      <name val="Arial"/>
    </font>
    <font>
      <sz val="10"/>
      <color rgb="FF000000"/>
      <name val="Arial"/>
    </font>
    <font>
      <sz val="10"/>
      <name val="Arial"/>
    </font>
    <font>
      <sz val="10"/>
      <color rgb="FF000000"/>
      <name val="Roboto"/>
    </font>
    <font>
      <sz val="10"/>
      <color rgb="FFFFFFFF"/>
      <name val="Arial"/>
    </font>
    <font>
      <sz val="10"/>
      <color rgb="FF000000"/>
      <name val="&quot;Arial&quot;"/>
    </font>
  </fonts>
  <fills count="20">
    <fill>
      <patternFill patternType="none"/>
    </fill>
    <fill>
      <patternFill patternType="gray125"/>
    </fill>
    <fill>
      <patternFill patternType="solid">
        <fgColor rgb="FFB45F06"/>
        <bgColor rgb="FFB45F06"/>
      </patternFill>
    </fill>
    <fill>
      <patternFill patternType="solid">
        <fgColor rgb="FFF6B26B"/>
        <bgColor rgb="FFF6B26B"/>
      </patternFill>
    </fill>
    <fill>
      <patternFill patternType="solid">
        <fgColor rgb="FFEFEFEF"/>
        <bgColor rgb="FFEFEFEF"/>
      </patternFill>
    </fill>
    <fill>
      <patternFill patternType="solid">
        <fgColor rgb="FFF4CCCC"/>
        <bgColor rgb="FFF4CCCC"/>
      </patternFill>
    </fill>
    <fill>
      <patternFill patternType="solid">
        <fgColor rgb="FFD0E0E3"/>
        <bgColor rgb="FFD0E0E3"/>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FFFFFF"/>
        <bgColor rgb="FFFFFFFF"/>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A64D79"/>
        <bgColor rgb="FFA64D79"/>
      </patternFill>
    </fill>
    <fill>
      <patternFill patternType="solid">
        <fgColor rgb="FFEA9999"/>
        <bgColor rgb="FFEA9999"/>
      </patternFill>
    </fill>
  </fills>
  <borders count="10">
    <border>
      <left/>
      <right/>
      <top/>
      <bottom/>
      <diagonal/>
    </border>
    <border>
      <left/>
      <right/>
      <top/>
      <bottom style="thin">
        <color rgb="FFE69138"/>
      </bottom>
      <diagonal/>
    </border>
    <border>
      <left/>
      <right/>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98">
    <xf numFmtId="0" fontId="0" fillId="0" borderId="0" xfId="0" applyFont="1" applyAlignment="1"/>
    <xf numFmtId="0" fontId="1" fillId="0" borderId="0" xfId="0" applyFont="1" applyAlignment="1"/>
    <xf numFmtId="0" fontId="2" fillId="2" borderId="0" xfId="0" applyFont="1" applyFill="1" applyAlignment="1"/>
    <xf numFmtId="0" fontId="2" fillId="2" borderId="0" xfId="0" applyFont="1" applyFill="1"/>
    <xf numFmtId="0" fontId="1" fillId="3" borderId="0" xfId="0" applyFont="1" applyFill="1"/>
    <xf numFmtId="0" fontId="1" fillId="3" borderId="0" xfId="0" applyFont="1" applyFill="1" applyAlignment="1"/>
    <xf numFmtId="0" fontId="1" fillId="0" borderId="0" xfId="0" applyFont="1"/>
    <xf numFmtId="0" fontId="1" fillId="0" borderId="1" xfId="0" applyFont="1" applyBorder="1"/>
    <xf numFmtId="0" fontId="1" fillId="0" borderId="1" xfId="0" applyFont="1" applyBorder="1" applyAlignment="1"/>
    <xf numFmtId="0" fontId="1" fillId="0" borderId="0" xfId="0" applyFont="1" applyAlignment="1">
      <alignment wrapText="1"/>
    </xf>
    <xf numFmtId="0" fontId="1" fillId="0" borderId="0" xfId="0" applyFont="1" applyAlignment="1">
      <alignment wrapText="1"/>
    </xf>
    <xf numFmtId="0" fontId="1" fillId="4" borderId="0" xfId="0" applyFont="1" applyFill="1" applyAlignment="1"/>
    <xf numFmtId="0" fontId="1" fillId="4" borderId="0" xfId="0" applyFont="1" applyFill="1"/>
    <xf numFmtId="0" fontId="1" fillId="4" borderId="2" xfId="0" applyFont="1" applyFill="1" applyBorder="1"/>
    <xf numFmtId="0" fontId="1" fillId="4" borderId="2" xfId="0" applyFont="1" applyFill="1" applyBorder="1" applyAlignment="1"/>
    <xf numFmtId="0" fontId="1" fillId="5" borderId="0" xfId="0" applyFont="1" applyFill="1" applyAlignment="1"/>
    <xf numFmtId="0" fontId="1" fillId="6" borderId="0" xfId="0" applyFont="1" applyFill="1" applyAlignment="1"/>
    <xf numFmtId="0" fontId="1" fillId="7" borderId="2" xfId="0" applyFont="1" applyFill="1" applyBorder="1" applyAlignment="1"/>
    <xf numFmtId="0" fontId="1" fillId="8" borderId="2" xfId="0" applyFont="1" applyFill="1" applyBorder="1" applyAlignment="1"/>
    <xf numFmtId="0" fontId="1" fillId="9" borderId="0" xfId="0" applyFont="1" applyFill="1" applyAlignment="1"/>
    <xf numFmtId="0" fontId="1" fillId="7" borderId="0" xfId="0" applyFont="1" applyFill="1" applyAlignment="1"/>
    <xf numFmtId="0" fontId="1" fillId="10" borderId="0" xfId="0" applyFont="1" applyFill="1" applyAlignment="1"/>
    <xf numFmtId="0" fontId="1" fillId="11" borderId="0" xfId="0" applyFont="1" applyFill="1" applyAlignment="1"/>
    <xf numFmtId="0" fontId="1" fillId="12" borderId="0" xfId="0" applyFont="1" applyFill="1" applyAlignment="1"/>
    <xf numFmtId="0" fontId="1" fillId="13" borderId="2" xfId="0" applyFont="1" applyFill="1" applyBorder="1" applyAlignment="1"/>
    <xf numFmtId="0" fontId="1" fillId="13" borderId="0" xfId="0" applyFont="1" applyFill="1" applyAlignment="1"/>
    <xf numFmtId="0" fontId="3" fillId="4" borderId="0" xfId="0" applyFont="1" applyFill="1" applyAlignment="1">
      <alignment horizontal="left"/>
    </xf>
    <xf numFmtId="0" fontId="1" fillId="4" borderId="3" xfId="0" applyFont="1" applyFill="1" applyBorder="1" applyAlignment="1"/>
    <xf numFmtId="0" fontId="1" fillId="4" borderId="3" xfId="0" applyFont="1" applyFill="1" applyBorder="1"/>
    <xf numFmtId="0" fontId="4" fillId="0" borderId="0" xfId="0" applyFont="1" applyAlignment="1"/>
    <xf numFmtId="0" fontId="5" fillId="14" borderId="0" xfId="0" applyFont="1" applyFill="1" applyAlignment="1">
      <alignment wrapText="1"/>
    </xf>
    <xf numFmtId="0" fontId="5" fillId="14" borderId="0" xfId="0" applyFont="1" applyFill="1" applyAlignment="1"/>
    <xf numFmtId="0" fontId="1" fillId="9" borderId="3" xfId="0" applyFont="1" applyFill="1" applyBorder="1" applyAlignment="1"/>
    <xf numFmtId="0" fontId="1" fillId="0" borderId="3" xfId="0" applyFont="1" applyBorder="1" applyAlignment="1"/>
    <xf numFmtId="1" fontId="1" fillId="0" borderId="3" xfId="0" applyNumberFormat="1" applyFont="1" applyBorder="1" applyAlignment="1"/>
    <xf numFmtId="0" fontId="1" fillId="0" borderId="3" xfId="0" applyFont="1" applyBorder="1"/>
    <xf numFmtId="0" fontId="4" fillId="0" borderId="3" xfId="0" applyFont="1" applyBorder="1" applyAlignment="1">
      <alignment horizontal="center"/>
    </xf>
    <xf numFmtId="1" fontId="1" fillId="0" borderId="0" xfId="0" applyNumberFormat="1" applyFont="1" applyAlignment="1"/>
    <xf numFmtId="0" fontId="4" fillId="0" borderId="0" xfId="0" applyFont="1" applyAlignment="1">
      <alignment horizontal="center"/>
    </xf>
    <xf numFmtId="0" fontId="1" fillId="15" borderId="0" xfId="0" applyFont="1" applyFill="1" applyAlignment="1"/>
    <xf numFmtId="1" fontId="1" fillId="15" borderId="0" xfId="0" applyNumberFormat="1" applyFont="1" applyFill="1"/>
    <xf numFmtId="0" fontId="4" fillId="15" borderId="0" xfId="0" applyFont="1" applyFill="1" applyAlignment="1">
      <alignment horizontal="center"/>
    </xf>
    <xf numFmtId="0" fontId="1" fillId="6" borderId="3" xfId="0" applyFont="1" applyFill="1" applyBorder="1" applyAlignment="1"/>
    <xf numFmtId="0" fontId="1" fillId="15" borderId="3" xfId="0" applyFont="1" applyFill="1" applyBorder="1" applyAlignment="1"/>
    <xf numFmtId="1" fontId="1" fillId="7" borderId="0" xfId="0" applyNumberFormat="1" applyFont="1" applyFill="1"/>
    <xf numFmtId="0" fontId="4" fillId="7" borderId="0" xfId="0" applyFont="1" applyFill="1" applyAlignment="1">
      <alignment horizontal="center"/>
    </xf>
    <xf numFmtId="0" fontId="1" fillId="16" borderId="3" xfId="0" applyFont="1" applyFill="1" applyBorder="1" applyAlignment="1"/>
    <xf numFmtId="1" fontId="1" fillId="10" borderId="0" xfId="0" applyNumberFormat="1" applyFont="1" applyFill="1"/>
    <xf numFmtId="0" fontId="4" fillId="10" borderId="0" xfId="0" applyFont="1" applyFill="1" applyAlignment="1">
      <alignment horizontal="center"/>
    </xf>
    <xf numFmtId="0" fontId="1" fillId="17" borderId="3" xfId="0" applyFont="1" applyFill="1" applyBorder="1" applyAlignment="1"/>
    <xf numFmtId="0" fontId="1" fillId="5" borderId="3" xfId="0" applyFont="1" applyFill="1" applyBorder="1" applyAlignment="1"/>
    <xf numFmtId="0" fontId="1" fillId="7" borderId="3" xfId="0" applyFont="1" applyFill="1" applyBorder="1" applyAlignment="1"/>
    <xf numFmtId="0" fontId="1" fillId="8" borderId="3" xfId="0" applyFont="1" applyFill="1" applyBorder="1" applyAlignment="1"/>
    <xf numFmtId="0" fontId="1" fillId="10" borderId="3" xfId="0" applyFont="1" applyFill="1" applyBorder="1" applyAlignment="1"/>
    <xf numFmtId="0" fontId="6" fillId="18" borderId="0" xfId="0" applyFont="1" applyFill="1" applyAlignment="1">
      <alignment horizontal="center"/>
    </xf>
    <xf numFmtId="0" fontId="1" fillId="17" borderId="0" xfId="0" applyFont="1" applyFill="1" applyAlignment="1">
      <alignment horizontal="center"/>
    </xf>
    <xf numFmtId="0" fontId="1" fillId="0" borderId="2" xfId="0" applyFont="1" applyBorder="1"/>
    <xf numFmtId="0" fontId="1" fillId="0" borderId="2" xfId="0" applyFont="1" applyBorder="1" applyAlignment="1"/>
    <xf numFmtId="0" fontId="7" fillId="0" borderId="0" xfId="0" applyFont="1" applyAlignment="1"/>
    <xf numFmtId="0" fontId="1" fillId="0" borderId="4" xfId="0" applyFont="1" applyBorder="1" applyAlignment="1"/>
    <xf numFmtId="0" fontId="1" fillId="0" borderId="5" xfId="0" applyFont="1" applyBorder="1" applyAlignment="1"/>
    <xf numFmtId="0" fontId="1" fillId="0" borderId="6" xfId="0" applyFont="1" applyBorder="1"/>
    <xf numFmtId="0" fontId="1" fillId="0" borderId="7" xfId="0" applyFont="1" applyBorder="1" applyAlignment="1"/>
    <xf numFmtId="0" fontId="1" fillId="0" borderId="8" xfId="0" applyFont="1" applyBorder="1"/>
    <xf numFmtId="0" fontId="1" fillId="0" borderId="9" xfId="0" applyFont="1" applyBorder="1" applyAlignment="1"/>
    <xf numFmtId="0" fontId="3" fillId="14" borderId="3" xfId="0" applyFont="1" applyFill="1" applyBorder="1" applyAlignment="1">
      <alignment horizontal="left"/>
    </xf>
    <xf numFmtId="0" fontId="3" fillId="14" borderId="0" xfId="0" applyFont="1" applyFill="1" applyAlignment="1">
      <alignment horizontal="left"/>
    </xf>
    <xf numFmtId="0" fontId="1" fillId="0" borderId="4" xfId="0" applyFont="1" applyBorder="1" applyAlignment="1"/>
    <xf numFmtId="0" fontId="1" fillId="0" borderId="3" xfId="0" applyFont="1" applyBorder="1" applyAlignment="1"/>
    <xf numFmtId="0" fontId="1" fillId="0" borderId="3" xfId="0" applyFont="1" applyBorder="1" applyAlignment="1"/>
    <xf numFmtId="0" fontId="1" fillId="0" borderId="3" xfId="0" applyFont="1" applyBorder="1" applyAlignment="1">
      <alignment horizontal="right"/>
    </xf>
    <xf numFmtId="0" fontId="1" fillId="0" borderId="5" xfId="0" applyFont="1" applyBorder="1" applyAlignment="1">
      <alignment horizontal="right"/>
    </xf>
    <xf numFmtId="0" fontId="1" fillId="0" borderId="6" xfId="0" applyFont="1" applyBorder="1" applyAlignment="1"/>
    <xf numFmtId="0" fontId="1" fillId="0" borderId="0" xfId="0" applyFont="1" applyAlignment="1"/>
    <xf numFmtId="0" fontId="1" fillId="0" borderId="0" xfId="0" applyFont="1" applyAlignment="1"/>
    <xf numFmtId="0" fontId="1" fillId="0" borderId="0" xfId="0" applyFont="1" applyAlignment="1">
      <alignment horizontal="right"/>
    </xf>
    <xf numFmtId="0" fontId="3" fillId="14" borderId="0" xfId="0" applyFont="1" applyFill="1" applyAlignment="1"/>
    <xf numFmtId="0" fontId="1" fillId="0" borderId="7" xfId="0" applyFont="1" applyBorder="1" applyAlignment="1">
      <alignment horizontal="right"/>
    </xf>
    <xf numFmtId="0" fontId="1" fillId="0" borderId="8" xfId="0" applyFont="1" applyBorder="1" applyAlignment="1"/>
    <xf numFmtId="0" fontId="1" fillId="0" borderId="2" xfId="0" applyFont="1" applyBorder="1" applyAlignment="1"/>
    <xf numFmtId="0" fontId="1" fillId="0" borderId="2" xfId="0" applyFont="1" applyBorder="1" applyAlignment="1"/>
    <xf numFmtId="0" fontId="1" fillId="0" borderId="2" xfId="0" applyFont="1" applyBorder="1" applyAlignment="1">
      <alignment horizontal="right"/>
    </xf>
    <xf numFmtId="0" fontId="1" fillId="0" borderId="9" xfId="0" applyFont="1" applyBorder="1" applyAlignment="1">
      <alignment horizontal="right"/>
    </xf>
    <xf numFmtId="0" fontId="1" fillId="0" borderId="6" xfId="0" applyFont="1" applyBorder="1" applyAlignment="1"/>
    <xf numFmtId="0" fontId="1" fillId="0" borderId="0" xfId="0" applyFont="1" applyAlignment="1"/>
    <xf numFmtId="0" fontId="1" fillId="0" borderId="0" xfId="0" applyFont="1" applyAlignment="1">
      <alignment wrapText="1"/>
    </xf>
    <xf numFmtId="1" fontId="1" fillId="0" borderId="0" xfId="0" applyNumberFormat="1" applyFont="1" applyAlignment="1">
      <alignment horizontal="right"/>
    </xf>
    <xf numFmtId="0" fontId="1" fillId="0" borderId="0" xfId="0" applyFont="1" applyAlignment="1">
      <alignment horizontal="right"/>
    </xf>
    <xf numFmtId="0" fontId="1" fillId="0" borderId="0" xfId="0" applyFont="1" applyAlignment="1">
      <alignment horizontal="right"/>
    </xf>
    <xf numFmtId="1" fontId="1" fillId="0" borderId="0" xfId="0" applyNumberFormat="1" applyFont="1" applyAlignment="1"/>
    <xf numFmtId="1" fontId="1" fillId="0" borderId="0" xfId="0" applyNumberFormat="1" applyFont="1" applyAlignment="1">
      <alignment horizontal="right"/>
    </xf>
    <xf numFmtId="1" fontId="1" fillId="0" borderId="0" xfId="0" applyNumberFormat="1" applyFont="1" applyAlignment="1"/>
    <xf numFmtId="0" fontId="0" fillId="0" borderId="0" xfId="0" applyFont="1" applyAlignment="1"/>
    <xf numFmtId="0" fontId="2" fillId="2" borderId="0" xfId="0" applyFont="1" applyFill="1" applyAlignment="1"/>
    <xf numFmtId="0" fontId="1" fillId="0" borderId="0" xfId="0" applyFont="1" applyAlignment="1"/>
    <xf numFmtId="0" fontId="1" fillId="4" borderId="0" xfId="0" applyFont="1" applyFill="1" applyAlignment="1"/>
    <xf numFmtId="0" fontId="1" fillId="19" borderId="0" xfId="0" applyFont="1" applyFill="1" applyAlignment="1">
      <alignment horizontal="center"/>
    </xf>
    <xf numFmtId="0" fontId="0"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238124</xdr:colOff>
      <xdr:row>1</xdr:row>
      <xdr:rowOff>0</xdr:rowOff>
    </xdr:from>
    <xdr:ext cx="8258176" cy="6477000"/>
    <xdr:grpSp>
      <xdr:nvGrpSpPr>
        <xdr:cNvPr id="2" name="Shape 2" title="Drawing">
          <a:extLst>
            <a:ext uri="{FF2B5EF4-FFF2-40B4-BE49-F238E27FC236}">
              <a16:creationId xmlns:a16="http://schemas.microsoft.com/office/drawing/2014/main" id="{00000000-0008-0000-0000-000002000000}"/>
            </a:ext>
          </a:extLst>
        </xdr:cNvPr>
        <xdr:cNvGrpSpPr/>
      </xdr:nvGrpSpPr>
      <xdr:grpSpPr>
        <a:xfrm>
          <a:off x="6000749" y="200025"/>
          <a:ext cx="8258176" cy="6477000"/>
          <a:chOff x="1395275" y="314200"/>
          <a:chExt cx="6867600" cy="7080600"/>
        </a:xfrm>
      </xdr:grpSpPr>
      <xdr:sp macro="" textlink="">
        <xdr:nvSpPr>
          <xdr:cNvPr id="3" name="Shape 3">
            <a:extLst>
              <a:ext uri="{FF2B5EF4-FFF2-40B4-BE49-F238E27FC236}">
                <a16:creationId xmlns:a16="http://schemas.microsoft.com/office/drawing/2014/main" id="{00000000-0008-0000-0000-000003000000}"/>
              </a:ext>
            </a:extLst>
          </xdr:cNvPr>
          <xdr:cNvSpPr txBox="1"/>
        </xdr:nvSpPr>
        <xdr:spPr>
          <a:xfrm>
            <a:off x="1395275" y="314200"/>
            <a:ext cx="6867600" cy="70806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Likelihood from 1-5:</a:t>
            </a:r>
            <a:endParaRPr sz="1400"/>
          </a:p>
          <a:p>
            <a:pPr marL="457200" lvl="0" indent="0" algn="l" rtl="0">
              <a:spcBef>
                <a:spcPts val="0"/>
              </a:spcBef>
              <a:spcAft>
                <a:spcPts val="0"/>
              </a:spcAft>
              <a:buNone/>
            </a:pPr>
            <a:r>
              <a:rPr lang="en-US" sz="1400"/>
              <a:t>1: Not likely (P &lt; 20%)</a:t>
            </a:r>
            <a:endParaRPr sz="1400"/>
          </a:p>
          <a:p>
            <a:pPr marL="457200" lvl="0" indent="0" algn="l" rtl="0">
              <a:spcBef>
                <a:spcPts val="0"/>
              </a:spcBef>
              <a:spcAft>
                <a:spcPts val="0"/>
              </a:spcAft>
              <a:buNone/>
            </a:pPr>
            <a:r>
              <a:rPr lang="en-US" sz="1400"/>
              <a:t>2: Low likelihood (20% &lt;= P &lt; 40%)</a:t>
            </a:r>
            <a:endParaRPr sz="1400"/>
          </a:p>
          <a:p>
            <a:pPr marL="457200" lvl="0" indent="0" algn="l" rtl="0">
              <a:spcBef>
                <a:spcPts val="0"/>
              </a:spcBef>
              <a:spcAft>
                <a:spcPts val="0"/>
              </a:spcAft>
              <a:buNone/>
            </a:pPr>
            <a:r>
              <a:rPr lang="en-US" sz="1400"/>
              <a:t>3: Likely (40% &lt;= P &lt; 60%)</a:t>
            </a:r>
            <a:endParaRPr sz="1400"/>
          </a:p>
          <a:p>
            <a:pPr marL="457200" lvl="0" indent="0" algn="l" rtl="0">
              <a:spcBef>
                <a:spcPts val="0"/>
              </a:spcBef>
              <a:spcAft>
                <a:spcPts val="0"/>
              </a:spcAft>
              <a:buNone/>
            </a:pPr>
            <a:r>
              <a:rPr lang="en-US" sz="1400"/>
              <a:t>4: Highly likely (60% &lt;= P &lt; 80%)</a:t>
            </a:r>
            <a:endParaRPr sz="1400"/>
          </a:p>
          <a:p>
            <a:pPr marL="457200" lvl="0" indent="0" algn="l" rtl="0">
              <a:spcBef>
                <a:spcPts val="0"/>
              </a:spcBef>
              <a:spcAft>
                <a:spcPts val="0"/>
              </a:spcAft>
              <a:buNone/>
            </a:pPr>
            <a:r>
              <a:rPr lang="en-US" sz="1400"/>
              <a:t>5: Near certainty (P &gt;= 80%)</a:t>
            </a:r>
            <a:endParaRPr sz="1400"/>
          </a:p>
          <a:p>
            <a:pPr marL="0" lvl="0" indent="0" algn="l" rtl="0">
              <a:spcBef>
                <a:spcPts val="0"/>
              </a:spcBef>
              <a:spcAft>
                <a:spcPts val="0"/>
              </a:spcAft>
              <a:buNone/>
            </a:pPr>
            <a:r>
              <a:rPr lang="en-US" sz="1400"/>
              <a:t>Consequence from 1-5:</a:t>
            </a:r>
            <a:endParaRPr sz="1400"/>
          </a:p>
          <a:p>
            <a:pPr marL="0" lvl="0" indent="0" algn="l" rtl="0">
              <a:spcBef>
                <a:spcPts val="0"/>
              </a:spcBef>
              <a:spcAft>
                <a:spcPts val="0"/>
              </a:spcAft>
              <a:buNone/>
            </a:pPr>
            <a:endParaRPr sz="1400"/>
          </a:p>
          <a:p>
            <a:pPr marL="0" lvl="0" indent="0" algn="l" rtl="0">
              <a:spcBef>
                <a:spcPts val="0"/>
              </a:spcBef>
              <a:spcAft>
                <a:spcPts val="0"/>
              </a:spcAft>
              <a:buNone/>
            </a:pPr>
            <a:endParaRPr sz="1400"/>
          </a:p>
          <a:p>
            <a:pPr marL="0" lvl="0" indent="0" algn="l" rtl="0">
              <a:spcBef>
                <a:spcPts val="0"/>
              </a:spcBef>
              <a:spcAft>
                <a:spcPts val="0"/>
              </a:spcAft>
              <a:buNone/>
            </a:pPr>
            <a:endParaRPr sz="1400"/>
          </a:p>
          <a:p>
            <a:pPr marL="0" lvl="0" indent="0" algn="l" rtl="0">
              <a:spcBef>
                <a:spcPts val="0"/>
              </a:spcBef>
              <a:spcAft>
                <a:spcPts val="0"/>
              </a:spcAft>
              <a:buNone/>
            </a:pPr>
            <a:endParaRPr sz="1400"/>
          </a:p>
          <a:p>
            <a:pPr marL="0" lvl="0" indent="0" algn="l" rtl="0">
              <a:spcBef>
                <a:spcPts val="0"/>
              </a:spcBef>
              <a:spcAft>
                <a:spcPts val="0"/>
              </a:spcAft>
              <a:buNone/>
            </a:pPr>
            <a:endParaRPr sz="1400"/>
          </a:p>
          <a:p>
            <a:pPr marL="0" lvl="0" indent="0" algn="l" rtl="0">
              <a:spcBef>
                <a:spcPts val="0"/>
              </a:spcBef>
              <a:spcAft>
                <a:spcPts val="0"/>
              </a:spcAft>
              <a:buNone/>
            </a:pPr>
            <a:endParaRPr sz="1400"/>
          </a:p>
          <a:p>
            <a:pPr marL="0" lvl="0" indent="0" algn="l" rtl="0">
              <a:spcBef>
                <a:spcPts val="0"/>
              </a:spcBef>
              <a:spcAft>
                <a:spcPts val="0"/>
              </a:spcAft>
              <a:buNone/>
            </a:pPr>
            <a:endParaRPr sz="1400"/>
          </a:p>
          <a:p>
            <a:pPr marL="0" lvl="0" indent="0" algn="l" rtl="0">
              <a:spcBef>
                <a:spcPts val="0"/>
              </a:spcBef>
              <a:spcAft>
                <a:spcPts val="0"/>
              </a:spcAft>
              <a:buNone/>
            </a:pPr>
            <a:endParaRPr sz="1400"/>
          </a:p>
          <a:p>
            <a:pPr marL="0" lvl="0" indent="0" algn="l" rtl="0">
              <a:spcBef>
                <a:spcPts val="0"/>
              </a:spcBef>
              <a:spcAft>
                <a:spcPts val="0"/>
              </a:spcAft>
              <a:buNone/>
            </a:pPr>
            <a:endParaRPr sz="1400"/>
          </a:p>
          <a:p>
            <a:pPr marL="0" lvl="0" indent="0" algn="l" rtl="0">
              <a:spcBef>
                <a:spcPts val="0"/>
              </a:spcBef>
              <a:spcAft>
                <a:spcPts val="0"/>
              </a:spcAft>
              <a:buNone/>
            </a:pPr>
            <a:endParaRPr sz="1400"/>
          </a:p>
          <a:p>
            <a:pPr marL="0" lvl="0" indent="0" algn="l" rtl="0">
              <a:spcBef>
                <a:spcPts val="0"/>
              </a:spcBef>
              <a:spcAft>
                <a:spcPts val="0"/>
              </a:spcAft>
              <a:buNone/>
            </a:pPr>
            <a:endParaRPr sz="1400"/>
          </a:p>
          <a:p>
            <a:pPr marL="0" lvl="0" indent="0" algn="l" rtl="0">
              <a:spcBef>
                <a:spcPts val="0"/>
              </a:spcBef>
              <a:spcAft>
                <a:spcPts val="0"/>
              </a:spcAft>
              <a:buNone/>
            </a:pPr>
            <a:endParaRPr sz="1400"/>
          </a:p>
          <a:p>
            <a:pPr marL="0" lvl="0" indent="0" algn="l" rtl="0">
              <a:spcBef>
                <a:spcPts val="0"/>
              </a:spcBef>
              <a:spcAft>
                <a:spcPts val="0"/>
              </a:spcAft>
              <a:buNone/>
            </a:pPr>
            <a:endParaRPr sz="1400"/>
          </a:p>
          <a:p>
            <a:pPr marL="0" lvl="0" indent="0" algn="l" rtl="0">
              <a:spcBef>
                <a:spcPts val="0"/>
              </a:spcBef>
              <a:spcAft>
                <a:spcPts val="0"/>
              </a:spcAft>
              <a:buNone/>
            </a:pPr>
            <a:endParaRPr sz="1400"/>
          </a:p>
          <a:p>
            <a:pPr marL="0" lvl="0" indent="0" algn="l" rtl="0">
              <a:spcBef>
                <a:spcPts val="0"/>
              </a:spcBef>
              <a:spcAft>
                <a:spcPts val="0"/>
              </a:spcAft>
              <a:buNone/>
            </a:pPr>
            <a:endParaRPr sz="1400"/>
          </a:p>
          <a:p>
            <a:pPr marL="0" lvl="0" indent="0" algn="l" rtl="0">
              <a:spcBef>
                <a:spcPts val="0"/>
              </a:spcBef>
              <a:spcAft>
                <a:spcPts val="0"/>
              </a:spcAft>
              <a:buNone/>
            </a:pPr>
            <a:endParaRPr sz="1400"/>
          </a:p>
          <a:p>
            <a:pPr marL="0" lvl="0" indent="0" algn="l" rtl="0">
              <a:spcBef>
                <a:spcPts val="0"/>
              </a:spcBef>
              <a:spcAft>
                <a:spcPts val="0"/>
              </a:spcAft>
              <a:buNone/>
            </a:pPr>
            <a:endParaRPr sz="1400"/>
          </a:p>
          <a:p>
            <a:pPr marL="0" lvl="0" indent="0" algn="l" rtl="0">
              <a:spcBef>
                <a:spcPts val="0"/>
              </a:spcBef>
              <a:spcAft>
                <a:spcPts val="0"/>
              </a:spcAft>
              <a:buNone/>
            </a:pPr>
            <a:endParaRPr sz="1400"/>
          </a:p>
          <a:p>
            <a:pPr marL="0" lvl="0" indent="0" algn="l" rtl="0">
              <a:spcBef>
                <a:spcPts val="0"/>
              </a:spcBef>
              <a:spcAft>
                <a:spcPts val="0"/>
              </a:spcAft>
              <a:buNone/>
            </a:pPr>
            <a:endParaRPr sz="1400"/>
          </a:p>
          <a:p>
            <a:pPr marL="0" lvl="0" indent="0" algn="l" rtl="0">
              <a:spcBef>
                <a:spcPts val="0"/>
              </a:spcBef>
              <a:spcAft>
                <a:spcPts val="0"/>
              </a:spcAft>
              <a:buNone/>
            </a:pPr>
            <a:endParaRPr sz="1400"/>
          </a:p>
          <a:p>
            <a:pPr marL="0" lvl="0" indent="0" algn="l" rtl="0">
              <a:spcBef>
                <a:spcPts val="0"/>
              </a:spcBef>
              <a:spcAft>
                <a:spcPts val="0"/>
              </a:spcAft>
              <a:buNone/>
            </a:pPr>
            <a:r>
              <a:rPr lang="en-US" sz="1400"/>
              <a:t>Provide simple, basic mitigation/warning where relevant (no details needed), and add likelihood and consequence numbers post-mitigation.</a:t>
            </a:r>
            <a:endParaRPr sz="1400"/>
          </a:p>
          <a:p>
            <a:pPr marL="0" lvl="0" indent="0" algn="l" rtl="0">
              <a:spcBef>
                <a:spcPts val="0"/>
              </a:spcBef>
              <a:spcAft>
                <a:spcPts val="0"/>
              </a:spcAft>
              <a:buNone/>
            </a:pPr>
            <a:r>
              <a:rPr lang="en-US" sz="1400"/>
              <a:t>The numbers are generally only required for basic events, but you can choose to add columns to add likelihood and consequence numbers for the intermediate events if you wish.</a:t>
            </a:r>
            <a:endParaRPr sz="1400"/>
          </a:p>
        </xdr:txBody>
      </xdr:sp>
      <xdr:pic>
        <xdr:nvPicPr>
          <xdr:cNvPr id="4" name="Shape 4">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a:alphaModFix/>
          </a:blip>
          <a:stretch>
            <a:fillRect/>
          </a:stretch>
        </xdr:blipFill>
        <xdr:spPr>
          <a:xfrm>
            <a:off x="1771379" y="2148351"/>
            <a:ext cx="4625732" cy="4194200"/>
          </a:xfrm>
          <a:prstGeom prst="rect">
            <a:avLst/>
          </a:prstGeom>
          <a:noFill/>
          <a:ln>
            <a:noFill/>
          </a:ln>
        </xdr:spPr>
      </xdr:pic>
    </xdr:grpSp>
    <xdr:clientData fLocksWithSheet="0"/>
  </xdr:oneCellAnchor>
  <xdr:oneCellAnchor>
    <xdr:from>
      <xdr:col>0</xdr:col>
      <xdr:colOff>0</xdr:colOff>
      <xdr:row>1</xdr:row>
      <xdr:rowOff>57150</xdr:rowOff>
    </xdr:from>
    <xdr:ext cx="6076950" cy="6200775"/>
    <xdr:grpSp>
      <xdr:nvGrpSpPr>
        <xdr:cNvPr id="5" name="Shape 2" title="Drawing">
          <a:extLst>
            <a:ext uri="{FF2B5EF4-FFF2-40B4-BE49-F238E27FC236}">
              <a16:creationId xmlns:a16="http://schemas.microsoft.com/office/drawing/2014/main" id="{00000000-0008-0000-0000-000005000000}"/>
            </a:ext>
          </a:extLst>
        </xdr:cNvPr>
        <xdr:cNvGrpSpPr/>
      </xdr:nvGrpSpPr>
      <xdr:grpSpPr>
        <a:xfrm>
          <a:off x="0" y="257175"/>
          <a:ext cx="6076950" cy="6200775"/>
          <a:chOff x="986700" y="392025"/>
          <a:chExt cx="7033200" cy="7174849"/>
        </a:xfrm>
      </xdr:grpSpPr>
      <xdr:sp macro="" textlink="">
        <xdr:nvSpPr>
          <xdr:cNvPr id="6" name="Shape 5">
            <a:extLst>
              <a:ext uri="{FF2B5EF4-FFF2-40B4-BE49-F238E27FC236}">
                <a16:creationId xmlns:a16="http://schemas.microsoft.com/office/drawing/2014/main" id="{00000000-0008-0000-0000-000006000000}"/>
              </a:ext>
            </a:extLst>
          </xdr:cNvPr>
          <xdr:cNvSpPr txBox="1"/>
        </xdr:nvSpPr>
        <xdr:spPr>
          <a:xfrm>
            <a:off x="986700" y="392025"/>
            <a:ext cx="7033200" cy="23397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The spreadsheet is designed to be added to both a 5x5 risk matrix and a fault tree. Therefore, the organization is according to the overall event, intermediate event, and the basic event. The overall event refers to a major risk/failure to your overall system, the intermediate event outlines a subsystem of sorts, and the basic event is down to the smallest level. You don’t have to categorize the risks in this way, and only have one overall event with all basic events under it if it makes more sense for your system. For each basic event you input, add an </a:t>
            </a:r>
            <a:r>
              <a:rPr lang="en-US" sz="1400" b="1"/>
              <a:t>O (or) </a:t>
            </a:r>
            <a:r>
              <a:rPr lang="en-US" sz="1400"/>
              <a:t>or </a:t>
            </a:r>
            <a:r>
              <a:rPr lang="en-US" sz="1400" b="1"/>
              <a:t>&amp; (and)</a:t>
            </a:r>
            <a:r>
              <a:rPr lang="en-US" sz="1400"/>
              <a:t> and group each together. Following is a very basic fault tree, and you can google NASA’s basic 5x5 risk matrix if you are not familiar with it:</a:t>
            </a:r>
            <a:endParaRPr sz="1400"/>
          </a:p>
          <a:p>
            <a:pPr marL="0" lvl="0" indent="0" algn="l" rtl="0">
              <a:spcBef>
                <a:spcPts val="0"/>
              </a:spcBef>
              <a:spcAft>
                <a:spcPts val="0"/>
              </a:spcAft>
              <a:buNone/>
            </a:pPr>
            <a:endParaRPr sz="1400"/>
          </a:p>
        </xdr:txBody>
      </xdr:sp>
      <xdr:pic>
        <xdr:nvPicPr>
          <xdr:cNvPr id="7" name="Shape 6">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2">
            <a:alphaModFix/>
          </a:blip>
          <a:stretch>
            <a:fillRect/>
          </a:stretch>
        </xdr:blipFill>
        <xdr:spPr>
          <a:xfrm>
            <a:off x="1694536" y="2870048"/>
            <a:ext cx="5661624" cy="4696826"/>
          </a:xfrm>
          <a:prstGeom prst="rect">
            <a:avLst/>
          </a:prstGeom>
          <a:noFill/>
          <a:ln>
            <a:noFill/>
          </a:ln>
        </xdr:spPr>
      </xdr:pic>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42"/>
  <sheetViews>
    <sheetView tabSelected="1" topLeftCell="A21" workbookViewId="0">
      <selection activeCell="N37" sqref="N37"/>
    </sheetView>
  </sheetViews>
  <sheetFormatPr defaultColWidth="14.42578125" defaultRowHeight="15.75" customHeight="1"/>
  <cols>
    <col min="1" max="1" width="13.5703125" customWidth="1"/>
    <col min="2" max="2" width="16.85546875" customWidth="1"/>
    <col min="3" max="3" width="11.28515625" customWidth="1"/>
    <col min="4" max="4" width="14.28515625" customWidth="1"/>
    <col min="5" max="5" width="13.7109375" customWidth="1"/>
    <col min="6" max="6" width="16.7109375" customWidth="1"/>
    <col min="7" max="7" width="6.7109375" customWidth="1"/>
    <col min="8" max="8" width="22.5703125" customWidth="1"/>
    <col min="9" max="9" width="13.5703125" customWidth="1"/>
    <col min="10" max="10" width="12.42578125" customWidth="1"/>
  </cols>
  <sheetData>
    <row r="1" spans="1:15" ht="15.75" customHeight="1">
      <c r="A1" s="92"/>
      <c r="B1" s="92"/>
      <c r="C1" s="92"/>
      <c r="D1" s="92"/>
      <c r="E1" s="92"/>
      <c r="F1" s="92"/>
      <c r="G1" s="92"/>
      <c r="H1" s="92"/>
      <c r="I1" s="92"/>
      <c r="J1" s="92"/>
      <c r="K1" s="92"/>
      <c r="L1" s="92"/>
      <c r="M1" s="92"/>
      <c r="N1" s="92"/>
      <c r="O1" s="92"/>
    </row>
    <row r="2" spans="1:15" ht="15.75" customHeight="1">
      <c r="A2" s="92"/>
      <c r="B2" s="92"/>
      <c r="C2" s="92"/>
      <c r="D2" s="92"/>
      <c r="E2" s="92"/>
      <c r="F2" s="92"/>
      <c r="G2" s="92"/>
      <c r="H2" s="92"/>
      <c r="I2" s="92"/>
      <c r="J2" s="92"/>
      <c r="K2" s="92"/>
      <c r="L2" s="92"/>
      <c r="M2" s="92"/>
      <c r="N2" s="92"/>
      <c r="O2" s="92"/>
    </row>
    <row r="3" spans="1:15" ht="15.75" customHeight="1">
      <c r="A3" s="92"/>
      <c r="B3" s="92"/>
      <c r="C3" s="92"/>
      <c r="D3" s="92"/>
      <c r="E3" s="92"/>
      <c r="F3" s="92"/>
      <c r="G3" s="92"/>
      <c r="H3" s="92"/>
      <c r="I3" s="92"/>
      <c r="J3" s="92"/>
      <c r="K3" s="92"/>
      <c r="L3" s="92"/>
      <c r="M3" s="92"/>
      <c r="N3" s="92"/>
      <c r="O3" s="92"/>
    </row>
    <row r="4" spans="1:15" ht="15.75" customHeight="1">
      <c r="A4" s="92"/>
      <c r="B4" s="92"/>
      <c r="C4" s="92"/>
      <c r="D4" s="92"/>
      <c r="E4" s="92"/>
      <c r="F4" s="92"/>
      <c r="G4" s="92"/>
      <c r="H4" s="92"/>
      <c r="I4" s="92"/>
      <c r="J4" s="92"/>
      <c r="K4" s="92"/>
      <c r="L4" s="92"/>
      <c r="M4" s="92"/>
      <c r="N4" s="92"/>
      <c r="O4" s="92"/>
    </row>
    <row r="5" spans="1:15" ht="15.75" customHeight="1">
      <c r="A5" s="92"/>
      <c r="B5" s="92"/>
      <c r="C5" s="92"/>
      <c r="D5" s="92"/>
      <c r="E5" s="92"/>
      <c r="F5" s="92"/>
      <c r="G5" s="92"/>
      <c r="H5" s="92"/>
      <c r="I5" s="92"/>
      <c r="J5" s="92"/>
      <c r="K5" s="92"/>
      <c r="L5" s="92"/>
      <c r="M5" s="92"/>
      <c r="N5" s="92"/>
      <c r="O5" s="92"/>
    </row>
    <row r="6" spans="1:15" ht="15.75" customHeight="1">
      <c r="A6" s="92"/>
      <c r="B6" s="92"/>
      <c r="C6" s="92"/>
      <c r="D6" s="92"/>
      <c r="E6" s="92"/>
      <c r="F6" s="92"/>
      <c r="G6" s="92"/>
      <c r="H6" s="92"/>
      <c r="I6" s="92"/>
      <c r="J6" s="92"/>
      <c r="K6" s="92"/>
      <c r="L6" s="92"/>
      <c r="M6" s="92"/>
      <c r="N6" s="92"/>
      <c r="O6" s="92"/>
    </row>
    <row r="7" spans="1:15" ht="15.75" customHeight="1">
      <c r="A7" s="92"/>
      <c r="B7" s="92"/>
      <c r="C7" s="92"/>
      <c r="D7" s="92"/>
      <c r="E7" s="92"/>
      <c r="F7" s="92"/>
      <c r="G7" s="92"/>
      <c r="H7" s="92"/>
      <c r="I7" s="92"/>
      <c r="J7" s="92"/>
      <c r="K7" s="92"/>
      <c r="L7" s="92"/>
      <c r="M7" s="92"/>
      <c r="N7" s="92"/>
      <c r="O7" s="92"/>
    </row>
    <row r="8" spans="1:15" ht="15.75" customHeight="1">
      <c r="A8" s="92"/>
      <c r="B8" s="92"/>
      <c r="C8" s="92"/>
      <c r="D8" s="92"/>
      <c r="E8" s="92"/>
      <c r="F8" s="92"/>
      <c r="G8" s="92"/>
      <c r="H8" s="92"/>
      <c r="I8" s="92"/>
      <c r="J8" s="92"/>
      <c r="K8" s="92"/>
      <c r="L8" s="92"/>
      <c r="M8" s="92"/>
      <c r="N8" s="92"/>
      <c r="O8" s="92"/>
    </row>
    <row r="9" spans="1:15" ht="15.75" customHeight="1">
      <c r="A9" s="92"/>
      <c r="B9" s="92"/>
      <c r="C9" s="92"/>
      <c r="D9" s="92"/>
      <c r="E9" s="92"/>
      <c r="F9" s="92"/>
      <c r="G9" s="92"/>
      <c r="H9" s="92"/>
      <c r="I9" s="92"/>
      <c r="J9" s="92"/>
      <c r="K9" s="92"/>
      <c r="L9" s="92"/>
      <c r="M9" s="92"/>
      <c r="N9" s="92"/>
      <c r="O9" s="92"/>
    </row>
    <row r="10" spans="1:15" ht="15.75" customHeight="1">
      <c r="A10" s="92"/>
      <c r="B10" s="92"/>
      <c r="C10" s="92"/>
      <c r="D10" s="92"/>
      <c r="E10" s="92"/>
      <c r="F10" s="92"/>
      <c r="G10" s="92"/>
      <c r="H10" s="92"/>
      <c r="I10" s="92"/>
      <c r="J10" s="92"/>
      <c r="K10" s="92"/>
      <c r="L10" s="92"/>
      <c r="M10" s="92"/>
      <c r="N10" s="92"/>
      <c r="O10" s="92"/>
    </row>
    <row r="11" spans="1:15" ht="15.75" customHeight="1">
      <c r="A11" s="92"/>
      <c r="B11" s="92"/>
      <c r="C11" s="92"/>
      <c r="D11" s="92"/>
      <c r="E11" s="92"/>
      <c r="F11" s="92"/>
      <c r="G11" s="92"/>
      <c r="H11" s="92"/>
      <c r="I11" s="92"/>
      <c r="J11" s="92"/>
      <c r="K11" s="92"/>
      <c r="L11" s="92"/>
      <c r="M11" s="92"/>
      <c r="N11" s="92"/>
      <c r="O11" s="92"/>
    </row>
    <row r="12" spans="1:15" ht="15.75" customHeight="1">
      <c r="A12" s="92"/>
      <c r="B12" s="92"/>
      <c r="C12" s="92"/>
      <c r="D12" s="92"/>
      <c r="E12" s="92"/>
      <c r="F12" s="92"/>
      <c r="G12" s="92"/>
      <c r="H12" s="92"/>
      <c r="I12" s="92"/>
      <c r="J12" s="92"/>
      <c r="K12" s="92"/>
      <c r="L12" s="92"/>
      <c r="M12" s="92"/>
      <c r="N12" s="92"/>
      <c r="O12" s="92"/>
    </row>
    <row r="13" spans="1:15" ht="15.75" customHeight="1">
      <c r="A13" s="92"/>
      <c r="B13" s="92"/>
      <c r="C13" s="92"/>
      <c r="D13" s="92"/>
      <c r="E13" s="92"/>
      <c r="F13" s="92"/>
      <c r="G13" s="92"/>
      <c r="H13" s="92"/>
      <c r="I13" s="92"/>
      <c r="J13" s="92"/>
      <c r="K13" s="92"/>
      <c r="L13" s="92"/>
      <c r="M13" s="92"/>
      <c r="N13" s="92"/>
      <c r="O13" s="92"/>
    </row>
    <row r="14" spans="1:15" ht="15.75" customHeight="1">
      <c r="A14" s="92"/>
      <c r="B14" s="92"/>
      <c r="C14" s="92"/>
      <c r="D14" s="92"/>
      <c r="E14" s="92"/>
      <c r="F14" s="92"/>
      <c r="G14" s="92"/>
      <c r="H14" s="92"/>
      <c r="I14" s="92"/>
      <c r="J14" s="92"/>
      <c r="K14" s="92"/>
      <c r="L14" s="92"/>
      <c r="M14" s="92"/>
      <c r="N14" s="92"/>
      <c r="O14" s="92"/>
    </row>
    <row r="15" spans="1:15" ht="15.75" customHeight="1">
      <c r="A15" s="92"/>
      <c r="B15" s="92"/>
      <c r="C15" s="92"/>
      <c r="D15" s="92"/>
      <c r="E15" s="92"/>
      <c r="F15" s="92"/>
      <c r="G15" s="92"/>
      <c r="H15" s="92"/>
      <c r="I15" s="92"/>
      <c r="J15" s="92"/>
      <c r="K15" s="92"/>
      <c r="L15" s="92"/>
      <c r="M15" s="92"/>
      <c r="N15" s="92"/>
      <c r="O15" s="92"/>
    </row>
    <row r="16" spans="1:15" ht="15.75" customHeight="1">
      <c r="A16" s="92"/>
      <c r="B16" s="92"/>
      <c r="C16" s="92"/>
      <c r="D16" s="92"/>
      <c r="E16" s="92"/>
      <c r="F16" s="92"/>
      <c r="G16" s="92"/>
      <c r="H16" s="92"/>
      <c r="I16" s="92"/>
      <c r="J16" s="92"/>
      <c r="K16" s="92"/>
      <c r="L16" s="92"/>
      <c r="M16" s="92"/>
      <c r="N16" s="92"/>
      <c r="O16" s="92"/>
    </row>
    <row r="17" spans="1:15" ht="15.75" customHeight="1">
      <c r="A17" s="92"/>
      <c r="B17" s="92"/>
      <c r="C17" s="92"/>
      <c r="D17" s="92"/>
      <c r="E17" s="92"/>
      <c r="F17" s="92"/>
      <c r="G17" s="92"/>
      <c r="H17" s="92"/>
      <c r="I17" s="92"/>
      <c r="J17" s="92"/>
      <c r="K17" s="92"/>
      <c r="L17" s="92"/>
      <c r="M17" s="92"/>
      <c r="N17" s="92"/>
      <c r="O17" s="92"/>
    </row>
    <row r="18" spans="1:15" ht="15.75" customHeight="1">
      <c r="A18" s="92"/>
      <c r="B18" s="92"/>
      <c r="C18" s="92"/>
      <c r="D18" s="92"/>
      <c r="E18" s="92"/>
      <c r="F18" s="92"/>
      <c r="G18" s="92"/>
      <c r="H18" s="92"/>
      <c r="I18" s="92"/>
      <c r="J18" s="92"/>
      <c r="K18" s="92"/>
      <c r="L18" s="92"/>
      <c r="M18" s="92"/>
      <c r="N18" s="92"/>
      <c r="O18" s="92"/>
    </row>
    <row r="19" spans="1:15" ht="15.75" customHeight="1">
      <c r="A19" s="92"/>
      <c r="B19" s="92"/>
      <c r="C19" s="92"/>
      <c r="D19" s="92"/>
      <c r="E19" s="92"/>
      <c r="F19" s="92"/>
      <c r="G19" s="92"/>
      <c r="H19" s="92"/>
      <c r="I19" s="92"/>
      <c r="J19" s="92"/>
      <c r="K19" s="92"/>
      <c r="L19" s="92"/>
      <c r="M19" s="92"/>
      <c r="N19" s="92"/>
      <c r="O19" s="92"/>
    </row>
    <row r="20" spans="1:15" ht="15.75" customHeight="1">
      <c r="A20" s="92"/>
      <c r="B20" s="92"/>
      <c r="C20" s="92"/>
      <c r="D20" s="92"/>
      <c r="E20" s="92"/>
      <c r="F20" s="92"/>
      <c r="G20" s="92"/>
      <c r="H20" s="92"/>
      <c r="I20" s="92"/>
      <c r="J20" s="92"/>
      <c r="K20" s="92"/>
      <c r="L20" s="92"/>
      <c r="M20" s="92"/>
      <c r="N20" s="92"/>
      <c r="O20" s="92"/>
    </row>
    <row r="21" spans="1:15" ht="15.75" customHeight="1">
      <c r="A21" s="92"/>
      <c r="B21" s="92"/>
      <c r="C21" s="92"/>
      <c r="D21" s="92"/>
      <c r="E21" s="92"/>
      <c r="F21" s="92"/>
      <c r="G21" s="92"/>
      <c r="H21" s="92"/>
      <c r="I21" s="92"/>
      <c r="J21" s="92"/>
      <c r="K21" s="92"/>
      <c r="L21" s="92"/>
      <c r="M21" s="92"/>
      <c r="N21" s="92"/>
      <c r="O21" s="92"/>
    </row>
    <row r="22" spans="1:15" ht="15.75" customHeight="1">
      <c r="A22" s="92"/>
      <c r="B22" s="92"/>
      <c r="C22" s="92"/>
      <c r="D22" s="92"/>
      <c r="E22" s="92"/>
      <c r="F22" s="92"/>
      <c r="G22" s="92"/>
      <c r="H22" s="92"/>
      <c r="I22" s="92"/>
      <c r="J22" s="92"/>
      <c r="K22" s="92"/>
      <c r="L22" s="92"/>
      <c r="M22" s="92"/>
      <c r="N22" s="92"/>
      <c r="O22" s="92"/>
    </row>
    <row r="23" spans="1:15" ht="15.75" customHeight="1">
      <c r="A23" s="92"/>
      <c r="B23" s="92"/>
      <c r="C23" s="92"/>
      <c r="D23" s="92"/>
      <c r="E23" s="92"/>
      <c r="F23" s="92"/>
      <c r="G23" s="92"/>
      <c r="H23" s="92"/>
      <c r="I23" s="92"/>
      <c r="J23" s="92"/>
      <c r="K23" s="92"/>
      <c r="L23" s="92"/>
      <c r="M23" s="92"/>
      <c r="N23" s="92"/>
      <c r="O23" s="92"/>
    </row>
    <row r="24" spans="1:15" ht="15.75" customHeight="1">
      <c r="A24" s="92"/>
      <c r="B24" s="92"/>
      <c r="C24" s="92"/>
      <c r="D24" s="92"/>
      <c r="E24" s="92"/>
      <c r="F24" s="92"/>
      <c r="G24" s="92"/>
      <c r="H24" s="92"/>
      <c r="I24" s="92"/>
      <c r="J24" s="92"/>
      <c r="K24" s="92"/>
      <c r="L24" s="92"/>
      <c r="M24" s="92"/>
      <c r="N24" s="92"/>
      <c r="O24" s="92"/>
    </row>
    <row r="25" spans="1:15" ht="15.75" customHeight="1">
      <c r="A25" s="92"/>
      <c r="B25" s="92"/>
      <c r="C25" s="92"/>
      <c r="D25" s="92"/>
      <c r="E25" s="92"/>
      <c r="F25" s="92"/>
      <c r="G25" s="92"/>
      <c r="H25" s="92"/>
      <c r="I25" s="92"/>
      <c r="J25" s="92"/>
      <c r="K25" s="92"/>
      <c r="L25" s="92"/>
      <c r="M25" s="92"/>
      <c r="N25" s="92"/>
      <c r="O25" s="92"/>
    </row>
    <row r="26" spans="1:15" ht="15.75" customHeight="1">
      <c r="A26" s="92"/>
      <c r="B26" s="92"/>
      <c r="C26" s="92"/>
      <c r="D26" s="92"/>
      <c r="E26" s="92"/>
      <c r="F26" s="92"/>
      <c r="G26" s="92"/>
      <c r="H26" s="92"/>
      <c r="I26" s="92"/>
      <c r="J26" s="92"/>
      <c r="K26" s="92"/>
      <c r="L26" s="92"/>
      <c r="M26" s="92"/>
      <c r="N26" s="92"/>
      <c r="O26" s="92"/>
    </row>
    <row r="27" spans="1:15" ht="15.75" customHeight="1">
      <c r="A27" s="92"/>
      <c r="B27" s="92"/>
      <c r="C27" s="92"/>
      <c r="D27" s="92"/>
      <c r="E27" s="92"/>
      <c r="F27" s="92"/>
      <c r="G27" s="92"/>
      <c r="H27" s="92"/>
      <c r="I27" s="92"/>
      <c r="J27" s="92"/>
      <c r="K27" s="92"/>
      <c r="L27" s="92"/>
      <c r="M27" s="92"/>
      <c r="N27" s="92"/>
      <c r="O27" s="92"/>
    </row>
    <row r="28" spans="1:15" ht="15.75" customHeight="1">
      <c r="A28" s="92"/>
      <c r="B28" s="92"/>
      <c r="C28" s="92"/>
      <c r="D28" s="92"/>
      <c r="E28" s="92"/>
      <c r="F28" s="92"/>
      <c r="G28" s="92"/>
      <c r="H28" s="92"/>
      <c r="I28" s="92"/>
      <c r="J28" s="92"/>
      <c r="K28" s="92"/>
      <c r="L28" s="92"/>
      <c r="M28" s="92"/>
      <c r="N28" s="92"/>
      <c r="O28" s="92"/>
    </row>
    <row r="29" spans="1:15" ht="15.75" customHeight="1">
      <c r="A29" s="92"/>
      <c r="B29" s="92"/>
      <c r="C29" s="92"/>
      <c r="D29" s="92"/>
      <c r="E29" s="92"/>
      <c r="F29" s="92"/>
      <c r="G29" s="92"/>
      <c r="H29" s="92"/>
      <c r="I29" s="92"/>
      <c r="J29" s="92"/>
      <c r="K29" s="92"/>
      <c r="L29" s="92"/>
      <c r="M29" s="92"/>
      <c r="N29" s="92"/>
      <c r="O29" s="92"/>
    </row>
    <row r="30" spans="1:15" ht="15.75" customHeight="1">
      <c r="A30" s="92"/>
      <c r="B30" s="92"/>
      <c r="C30" s="92"/>
      <c r="D30" s="92"/>
      <c r="E30" s="92"/>
      <c r="F30" s="92"/>
      <c r="G30" s="92"/>
      <c r="H30" s="92"/>
      <c r="I30" s="92"/>
      <c r="J30" s="92"/>
      <c r="K30" s="92"/>
      <c r="L30" s="92"/>
      <c r="M30" s="92"/>
      <c r="N30" s="92"/>
      <c r="O30" s="92"/>
    </row>
    <row r="31" spans="1:15" ht="15.75" customHeight="1">
      <c r="A31" s="92"/>
      <c r="B31" s="92"/>
      <c r="C31" s="92"/>
      <c r="D31" s="92"/>
      <c r="E31" s="92"/>
      <c r="F31" s="92"/>
      <c r="G31" s="92"/>
      <c r="H31" s="92"/>
      <c r="I31" s="92"/>
      <c r="J31" s="92"/>
      <c r="K31" s="92"/>
      <c r="L31" s="92"/>
      <c r="M31" s="92"/>
      <c r="N31" s="92"/>
      <c r="O31" s="92"/>
    </row>
    <row r="32" spans="1:15" ht="15.75" customHeight="1">
      <c r="A32" s="92"/>
      <c r="B32" s="92"/>
      <c r="C32" s="92"/>
      <c r="D32" s="92"/>
      <c r="E32" s="92"/>
      <c r="F32" s="92"/>
      <c r="G32" s="92"/>
      <c r="H32" s="92"/>
      <c r="I32" s="92"/>
      <c r="J32" s="92"/>
      <c r="K32" s="92"/>
      <c r="L32" s="92"/>
      <c r="M32" s="92"/>
      <c r="N32" s="92"/>
      <c r="O32" s="92"/>
    </row>
    <row r="33" spans="1:15" ht="15.75" customHeight="1">
      <c r="A33" s="92"/>
      <c r="B33" s="92"/>
      <c r="C33" s="92"/>
      <c r="D33" s="92"/>
      <c r="E33" s="92"/>
      <c r="F33" s="92"/>
      <c r="G33" s="92"/>
      <c r="H33" s="92"/>
      <c r="I33" s="92"/>
      <c r="J33" s="92"/>
      <c r="K33" s="92"/>
      <c r="L33" s="92"/>
      <c r="M33" s="92"/>
      <c r="N33" s="92"/>
      <c r="O33" s="92"/>
    </row>
    <row r="34" spans="1:15">
      <c r="G34" s="97"/>
      <c r="H34" s="97"/>
      <c r="I34" s="97"/>
      <c r="J34" s="97"/>
    </row>
    <row r="35" spans="1:15">
      <c r="A35" s="84" t="s">
        <v>0</v>
      </c>
      <c r="B35" s="84" t="s">
        <v>1</v>
      </c>
      <c r="C35" s="84" t="s">
        <v>2</v>
      </c>
      <c r="D35" s="84" t="s">
        <v>3</v>
      </c>
      <c r="E35" s="84" t="s">
        <v>4</v>
      </c>
      <c r="F35" s="84" t="s">
        <v>5</v>
      </c>
      <c r="G35" s="97"/>
      <c r="H35" s="97"/>
      <c r="I35" s="97"/>
      <c r="J35" s="97"/>
    </row>
    <row r="36" spans="1:15">
      <c r="A36" s="2" t="s">
        <v>6</v>
      </c>
      <c r="B36" s="3"/>
      <c r="C36" s="2" t="s">
        <v>6</v>
      </c>
      <c r="D36" s="3"/>
      <c r="E36" s="3"/>
      <c r="F36" s="3"/>
      <c r="G36" s="2" t="s">
        <v>7</v>
      </c>
      <c r="H36" s="2" t="s">
        <v>8</v>
      </c>
      <c r="I36" s="93" t="s">
        <v>9</v>
      </c>
      <c r="J36" s="92"/>
    </row>
    <row r="37" spans="1:15">
      <c r="A37" s="4"/>
      <c r="B37" s="5" t="s">
        <v>10</v>
      </c>
      <c r="C37" s="4"/>
      <c r="D37" s="5" t="s">
        <v>11</v>
      </c>
      <c r="E37" s="5" t="s">
        <v>12</v>
      </c>
      <c r="F37" s="5" t="s">
        <v>13</v>
      </c>
      <c r="G37" s="4"/>
      <c r="H37" s="4"/>
      <c r="I37" s="5" t="s">
        <v>14</v>
      </c>
      <c r="J37" s="5" t="s">
        <v>15</v>
      </c>
    </row>
    <row r="38" spans="1:15">
      <c r="A38" s="1" t="s">
        <v>16</v>
      </c>
      <c r="B38" s="1" t="s">
        <v>17</v>
      </c>
      <c r="C38" s="1" t="s">
        <v>18</v>
      </c>
      <c r="D38" s="1" t="s">
        <v>19</v>
      </c>
      <c r="E38" s="1">
        <v>2</v>
      </c>
      <c r="F38" s="1">
        <v>3</v>
      </c>
      <c r="G38" s="6">
        <f>$E38*$F38</f>
        <v>6</v>
      </c>
      <c r="H38" s="1" t="s">
        <v>20</v>
      </c>
      <c r="I38" s="1">
        <v>1</v>
      </c>
      <c r="J38" s="1">
        <v>3</v>
      </c>
    </row>
    <row r="39" spans="1:15">
      <c r="A39" s="7"/>
      <c r="B39" s="7"/>
      <c r="C39" s="8" t="s">
        <v>21</v>
      </c>
      <c r="D39" s="8" t="s">
        <v>22</v>
      </c>
      <c r="E39" s="8">
        <v>2</v>
      </c>
      <c r="F39" s="8">
        <v>3</v>
      </c>
      <c r="G39" s="7">
        <f>$E39*$F39</f>
        <v>6</v>
      </c>
      <c r="H39" s="8" t="s">
        <v>20</v>
      </c>
      <c r="I39" s="8">
        <v>1</v>
      </c>
      <c r="J39" s="8">
        <v>3</v>
      </c>
    </row>
    <row r="40" spans="1:15">
      <c r="A40" s="8" t="s">
        <v>23</v>
      </c>
      <c r="B40" s="7"/>
      <c r="C40" s="8" t="s">
        <v>24</v>
      </c>
      <c r="D40" s="8" t="s">
        <v>25</v>
      </c>
      <c r="E40" s="8">
        <v>2</v>
      </c>
      <c r="F40" s="8">
        <v>4</v>
      </c>
      <c r="G40" s="7">
        <f>$E40*$F40</f>
        <v>8</v>
      </c>
      <c r="H40" s="8" t="s">
        <v>26</v>
      </c>
      <c r="I40" s="8">
        <v>1</v>
      </c>
      <c r="J40" s="8">
        <v>3</v>
      </c>
    </row>
    <row r="41" spans="1:15">
      <c r="A41" s="1" t="s">
        <v>27</v>
      </c>
      <c r="B41" s="1" t="s">
        <v>28</v>
      </c>
      <c r="C41" s="1" t="s">
        <v>29</v>
      </c>
      <c r="D41" s="1" t="s">
        <v>30</v>
      </c>
      <c r="E41" s="1">
        <v>1</v>
      </c>
      <c r="F41" s="1">
        <v>3</v>
      </c>
      <c r="G41" s="6">
        <f>$E41*$F41</f>
        <v>3</v>
      </c>
      <c r="H41" s="1" t="s">
        <v>26</v>
      </c>
      <c r="I41" s="1">
        <v>1</v>
      </c>
      <c r="J41" s="1">
        <v>2</v>
      </c>
    </row>
    <row r="42" spans="1:15" ht="15.75" customHeight="1">
      <c r="A42" s="7"/>
      <c r="B42" s="7"/>
      <c r="C42" s="8" t="s">
        <v>31</v>
      </c>
      <c r="D42" s="8" t="s">
        <v>32</v>
      </c>
      <c r="E42" s="8">
        <v>2</v>
      </c>
      <c r="F42" s="8">
        <v>3</v>
      </c>
      <c r="G42" s="7">
        <f>$E42*$F42</f>
        <v>6</v>
      </c>
      <c r="H42" s="8" t="s">
        <v>26</v>
      </c>
      <c r="I42" s="8">
        <v>1</v>
      </c>
      <c r="J42" s="8">
        <v>3</v>
      </c>
    </row>
  </sheetData>
  <mergeCells count="3">
    <mergeCell ref="A1:O33"/>
    <mergeCell ref="I36:J36"/>
    <mergeCell ref="G34:J3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49"/>
  <sheetViews>
    <sheetView topLeftCell="A21" workbookViewId="0">
      <selection activeCell="G35" sqref="G35:G49"/>
    </sheetView>
  </sheetViews>
  <sheetFormatPr defaultColWidth="14.42578125" defaultRowHeight="15.75" customHeight="1"/>
  <cols>
    <col min="1" max="1" width="18.85546875" customWidth="1"/>
    <col min="2" max="2" width="29.7109375" customWidth="1"/>
    <col min="4" max="4" width="46.140625" customWidth="1"/>
    <col min="6" max="6" width="16.7109375" customWidth="1"/>
    <col min="8" max="8" width="87" customWidth="1"/>
  </cols>
  <sheetData>
    <row r="1" spans="1:10">
      <c r="A1" s="1" t="s">
        <v>6</v>
      </c>
      <c r="C1" s="1" t="s">
        <v>6</v>
      </c>
      <c r="G1" s="1" t="s">
        <v>7</v>
      </c>
      <c r="H1" s="1" t="s">
        <v>8</v>
      </c>
      <c r="I1" s="94" t="s">
        <v>9</v>
      </c>
      <c r="J1" s="92"/>
    </row>
    <row r="2" spans="1:10">
      <c r="B2" s="1" t="s">
        <v>10</v>
      </c>
      <c r="D2" s="1" t="s">
        <v>11</v>
      </c>
      <c r="E2" s="1" t="s">
        <v>12</v>
      </c>
      <c r="F2" s="1" t="s">
        <v>13</v>
      </c>
      <c r="I2" s="1" t="s">
        <v>14</v>
      </c>
      <c r="J2" s="1" t="s">
        <v>15</v>
      </c>
    </row>
    <row r="3" spans="1:10">
      <c r="A3" s="1" t="s">
        <v>33</v>
      </c>
      <c r="B3" s="1" t="s">
        <v>34</v>
      </c>
      <c r="C3" s="1" t="s">
        <v>35</v>
      </c>
      <c r="D3" s="1" t="s">
        <v>36</v>
      </c>
      <c r="E3" s="1">
        <v>1</v>
      </c>
      <c r="F3" s="1">
        <v>1</v>
      </c>
      <c r="G3" s="6">
        <f t="shared" ref="G3:G49" si="0">$E3*$F3</f>
        <v>1</v>
      </c>
      <c r="H3" s="9" t="s">
        <v>37</v>
      </c>
    </row>
    <row r="4" spans="1:10">
      <c r="C4" s="1" t="s">
        <v>38</v>
      </c>
      <c r="D4" s="1" t="s">
        <v>39</v>
      </c>
      <c r="E4" s="1">
        <v>1</v>
      </c>
      <c r="F4" s="1">
        <v>1</v>
      </c>
      <c r="G4" s="6">
        <f t="shared" si="0"/>
        <v>1</v>
      </c>
      <c r="H4" s="9" t="s">
        <v>40</v>
      </c>
    </row>
    <row r="5" spans="1:10">
      <c r="C5" s="1" t="s">
        <v>41</v>
      </c>
      <c r="D5" s="1" t="s">
        <v>42</v>
      </c>
      <c r="E5" s="1">
        <v>1</v>
      </c>
      <c r="F5" s="1">
        <v>1</v>
      </c>
      <c r="G5" s="6">
        <f t="shared" si="0"/>
        <v>1</v>
      </c>
      <c r="H5" s="9" t="s">
        <v>43</v>
      </c>
    </row>
    <row r="6" spans="1:10">
      <c r="A6" s="1" t="s">
        <v>44</v>
      </c>
      <c r="B6" s="1" t="s">
        <v>45</v>
      </c>
      <c r="C6" s="1" t="s">
        <v>46</v>
      </c>
      <c r="D6" s="1" t="s">
        <v>47</v>
      </c>
      <c r="E6" s="1">
        <v>1</v>
      </c>
      <c r="F6" s="1">
        <v>4</v>
      </c>
      <c r="G6" s="6">
        <f t="shared" si="0"/>
        <v>4</v>
      </c>
      <c r="H6" s="9" t="s">
        <v>48</v>
      </c>
    </row>
    <row r="7" spans="1:10">
      <c r="C7" s="1" t="s">
        <v>49</v>
      </c>
      <c r="D7" s="1" t="s">
        <v>50</v>
      </c>
      <c r="E7" s="1">
        <v>1</v>
      </c>
      <c r="F7" s="1">
        <v>4</v>
      </c>
      <c r="G7" s="6">
        <f t="shared" si="0"/>
        <v>4</v>
      </c>
      <c r="H7" s="9" t="s">
        <v>51</v>
      </c>
    </row>
    <row r="8" spans="1:10">
      <c r="A8" s="1" t="s">
        <v>52</v>
      </c>
      <c r="B8" s="1" t="s">
        <v>53</v>
      </c>
      <c r="G8" s="6">
        <f t="shared" si="0"/>
        <v>0</v>
      </c>
      <c r="H8" s="10"/>
    </row>
    <row r="9" spans="1:10">
      <c r="C9" s="1" t="s">
        <v>54</v>
      </c>
      <c r="D9" s="1" t="s">
        <v>55</v>
      </c>
      <c r="E9" s="1">
        <v>3</v>
      </c>
      <c r="F9" s="1">
        <v>2</v>
      </c>
      <c r="G9" s="6">
        <f t="shared" si="0"/>
        <v>6</v>
      </c>
      <c r="H9" s="9" t="s">
        <v>56</v>
      </c>
    </row>
    <row r="10" spans="1:10">
      <c r="C10" s="1" t="s">
        <v>57</v>
      </c>
      <c r="D10" s="1" t="s">
        <v>58</v>
      </c>
      <c r="E10" s="1">
        <v>1</v>
      </c>
      <c r="F10" s="1">
        <v>4</v>
      </c>
      <c r="G10" s="6">
        <f t="shared" si="0"/>
        <v>4</v>
      </c>
      <c r="H10" s="9" t="s">
        <v>59</v>
      </c>
    </row>
    <row r="11" spans="1:10">
      <c r="C11" s="1" t="s">
        <v>60</v>
      </c>
      <c r="D11" s="1" t="s">
        <v>61</v>
      </c>
      <c r="E11" s="1">
        <v>1</v>
      </c>
      <c r="F11" s="1">
        <v>5</v>
      </c>
      <c r="G11" s="6">
        <f t="shared" si="0"/>
        <v>5</v>
      </c>
      <c r="H11" s="9" t="s">
        <v>62</v>
      </c>
    </row>
    <row r="12" spans="1:10">
      <c r="A12" s="1" t="s">
        <v>63</v>
      </c>
      <c r="B12" s="1" t="s">
        <v>64</v>
      </c>
      <c r="G12" s="6">
        <f t="shared" si="0"/>
        <v>0</v>
      </c>
      <c r="H12" s="10"/>
    </row>
    <row r="13" spans="1:10">
      <c r="C13" s="1" t="s">
        <v>65</v>
      </c>
      <c r="D13" s="1" t="s">
        <v>66</v>
      </c>
      <c r="E13" s="1">
        <v>3</v>
      </c>
      <c r="F13" s="1">
        <v>2</v>
      </c>
      <c r="G13" s="6">
        <f t="shared" si="0"/>
        <v>6</v>
      </c>
      <c r="H13" s="9" t="s">
        <v>67</v>
      </c>
    </row>
    <row r="14" spans="1:10">
      <c r="C14" s="1" t="s">
        <v>68</v>
      </c>
      <c r="D14" s="1" t="s">
        <v>69</v>
      </c>
      <c r="E14" s="1">
        <v>3</v>
      </c>
      <c r="F14" s="1">
        <v>2</v>
      </c>
      <c r="G14" s="6">
        <f t="shared" si="0"/>
        <v>6</v>
      </c>
      <c r="H14" s="9" t="s">
        <v>67</v>
      </c>
    </row>
    <row r="15" spans="1:10">
      <c r="A15" s="1" t="s">
        <v>70</v>
      </c>
      <c r="B15" s="1" t="s">
        <v>71</v>
      </c>
      <c r="G15" s="6">
        <f t="shared" si="0"/>
        <v>0</v>
      </c>
      <c r="H15" s="10"/>
    </row>
    <row r="16" spans="1:10">
      <c r="C16" s="1" t="s">
        <v>72</v>
      </c>
      <c r="D16" s="1" t="s">
        <v>73</v>
      </c>
      <c r="E16" s="1">
        <v>2</v>
      </c>
      <c r="F16" s="1">
        <v>4</v>
      </c>
      <c r="G16" s="6">
        <f t="shared" si="0"/>
        <v>8</v>
      </c>
      <c r="H16" s="9" t="s">
        <v>74</v>
      </c>
    </row>
    <row r="17" spans="1:8">
      <c r="A17" s="1" t="s">
        <v>75</v>
      </c>
      <c r="B17" s="1" t="s">
        <v>76</v>
      </c>
      <c r="G17" s="6">
        <f t="shared" si="0"/>
        <v>0</v>
      </c>
      <c r="H17" s="10"/>
    </row>
    <row r="18" spans="1:8">
      <c r="C18" s="1" t="s">
        <v>77</v>
      </c>
      <c r="D18" s="1" t="s">
        <v>78</v>
      </c>
      <c r="E18" s="1">
        <v>1</v>
      </c>
      <c r="F18" s="1">
        <v>5</v>
      </c>
      <c r="G18" s="6">
        <f t="shared" si="0"/>
        <v>5</v>
      </c>
      <c r="H18" s="9" t="s">
        <v>79</v>
      </c>
    </row>
    <row r="19" spans="1:8">
      <c r="A19" s="1" t="s">
        <v>80</v>
      </c>
      <c r="B19" s="1" t="s">
        <v>81</v>
      </c>
      <c r="G19" s="6">
        <f t="shared" si="0"/>
        <v>0</v>
      </c>
      <c r="H19" s="9"/>
    </row>
    <row r="20" spans="1:8">
      <c r="C20" s="1" t="s">
        <v>82</v>
      </c>
      <c r="D20" s="1" t="s">
        <v>83</v>
      </c>
      <c r="E20" s="1">
        <v>2</v>
      </c>
      <c r="F20" s="1">
        <v>1</v>
      </c>
      <c r="G20" s="6">
        <f t="shared" si="0"/>
        <v>2</v>
      </c>
      <c r="H20" s="9" t="s">
        <v>84</v>
      </c>
    </row>
    <row r="21" spans="1:8">
      <c r="C21" s="1" t="s">
        <v>85</v>
      </c>
      <c r="D21" s="1" t="s">
        <v>86</v>
      </c>
      <c r="E21" s="1">
        <v>1</v>
      </c>
      <c r="F21" s="1">
        <v>3</v>
      </c>
      <c r="G21" s="6">
        <f t="shared" si="0"/>
        <v>3</v>
      </c>
      <c r="H21" s="9" t="s">
        <v>87</v>
      </c>
    </row>
    <row r="22" spans="1:8">
      <c r="C22" s="1" t="s">
        <v>88</v>
      </c>
      <c r="D22" s="1" t="s">
        <v>89</v>
      </c>
      <c r="E22" s="1">
        <v>1</v>
      </c>
      <c r="F22" s="1">
        <v>1</v>
      </c>
      <c r="G22" s="6">
        <f t="shared" si="0"/>
        <v>1</v>
      </c>
      <c r="H22" s="9" t="s">
        <v>90</v>
      </c>
    </row>
    <row r="23" spans="1:8">
      <c r="C23" s="1" t="s">
        <v>91</v>
      </c>
      <c r="D23" s="1" t="s">
        <v>92</v>
      </c>
      <c r="E23" s="1">
        <v>1</v>
      </c>
      <c r="F23" s="1">
        <v>1</v>
      </c>
      <c r="G23" s="6">
        <f t="shared" si="0"/>
        <v>1</v>
      </c>
      <c r="H23" s="9" t="s">
        <v>93</v>
      </c>
    </row>
    <row r="24" spans="1:8">
      <c r="A24" s="1" t="s">
        <v>94</v>
      </c>
      <c r="B24" s="1" t="s">
        <v>95</v>
      </c>
      <c r="C24" s="1" t="s">
        <v>96</v>
      </c>
      <c r="D24" s="1" t="s">
        <v>97</v>
      </c>
      <c r="E24" s="1">
        <v>1</v>
      </c>
      <c r="F24" s="1">
        <v>4</v>
      </c>
      <c r="G24" s="6">
        <f t="shared" si="0"/>
        <v>4</v>
      </c>
      <c r="H24" s="9" t="s">
        <v>98</v>
      </c>
    </row>
    <row r="25" spans="1:8">
      <c r="C25" s="1" t="s">
        <v>99</v>
      </c>
      <c r="D25" s="1" t="s">
        <v>100</v>
      </c>
      <c r="E25" s="1">
        <v>1</v>
      </c>
      <c r="F25" s="1">
        <v>5</v>
      </c>
      <c r="G25" s="6">
        <f t="shared" si="0"/>
        <v>5</v>
      </c>
      <c r="H25" s="9" t="s">
        <v>101</v>
      </c>
    </row>
    <row r="26" spans="1:8">
      <c r="C26" s="1" t="s">
        <v>102</v>
      </c>
      <c r="D26" s="1" t="s">
        <v>103</v>
      </c>
      <c r="E26" s="1">
        <v>1</v>
      </c>
      <c r="F26" s="1">
        <v>4</v>
      </c>
      <c r="G26" s="6">
        <f t="shared" si="0"/>
        <v>4</v>
      </c>
      <c r="H26" s="9" t="s">
        <v>104</v>
      </c>
    </row>
    <row r="27" spans="1:8">
      <c r="A27" s="1" t="s">
        <v>105</v>
      </c>
      <c r="B27" s="1" t="s">
        <v>106</v>
      </c>
      <c r="C27" s="1" t="s">
        <v>107</v>
      </c>
      <c r="D27" s="1" t="s">
        <v>108</v>
      </c>
      <c r="E27" s="1">
        <v>1</v>
      </c>
      <c r="F27" s="1">
        <v>3</v>
      </c>
      <c r="G27" s="6">
        <f t="shared" si="0"/>
        <v>3</v>
      </c>
      <c r="H27" s="9" t="s">
        <v>109</v>
      </c>
    </row>
    <row r="28" spans="1:8">
      <c r="C28" s="1" t="s">
        <v>110</v>
      </c>
      <c r="D28" s="1" t="s">
        <v>111</v>
      </c>
      <c r="E28" s="1">
        <v>1</v>
      </c>
      <c r="F28" s="1">
        <v>3</v>
      </c>
      <c r="G28" s="6">
        <f t="shared" si="0"/>
        <v>3</v>
      </c>
      <c r="H28" s="9" t="s">
        <v>112</v>
      </c>
    </row>
    <row r="29" spans="1:8">
      <c r="C29" s="1" t="s">
        <v>113</v>
      </c>
      <c r="D29" s="1" t="s">
        <v>114</v>
      </c>
      <c r="E29" s="1">
        <v>1</v>
      </c>
      <c r="F29" s="1">
        <v>4</v>
      </c>
      <c r="G29" s="6">
        <f t="shared" si="0"/>
        <v>4</v>
      </c>
      <c r="H29" s="9" t="s">
        <v>115</v>
      </c>
    </row>
    <row r="30" spans="1:8">
      <c r="A30" s="1" t="s">
        <v>116</v>
      </c>
      <c r="B30" s="1" t="s">
        <v>117</v>
      </c>
      <c r="G30" s="6">
        <f t="shared" si="0"/>
        <v>0</v>
      </c>
      <c r="H30" s="10"/>
    </row>
    <row r="31" spans="1:8">
      <c r="C31" s="1" t="s">
        <v>118</v>
      </c>
      <c r="D31" s="1" t="s">
        <v>119</v>
      </c>
      <c r="E31" s="1">
        <v>4</v>
      </c>
      <c r="F31" s="1">
        <v>1</v>
      </c>
      <c r="G31" s="6">
        <f t="shared" si="0"/>
        <v>4</v>
      </c>
      <c r="H31" s="9" t="s">
        <v>120</v>
      </c>
    </row>
    <row r="32" spans="1:8">
      <c r="A32" s="1" t="s">
        <v>121</v>
      </c>
      <c r="B32" s="1" t="s">
        <v>122</v>
      </c>
      <c r="G32" s="6">
        <f t="shared" si="0"/>
        <v>0</v>
      </c>
      <c r="H32" s="10"/>
    </row>
    <row r="33" spans="3:8">
      <c r="C33" s="1" t="s">
        <v>123</v>
      </c>
      <c r="D33" s="1" t="s">
        <v>124</v>
      </c>
      <c r="E33" s="1">
        <v>1</v>
      </c>
      <c r="F33" s="1">
        <v>5</v>
      </c>
      <c r="G33" s="6">
        <f t="shared" si="0"/>
        <v>5</v>
      </c>
      <c r="H33" s="9" t="s">
        <v>125</v>
      </c>
    </row>
    <row r="34" spans="3:8">
      <c r="C34" s="1" t="s">
        <v>126</v>
      </c>
      <c r="D34" s="1" t="s">
        <v>127</v>
      </c>
      <c r="E34" s="1">
        <v>1</v>
      </c>
      <c r="F34" s="1">
        <v>5</v>
      </c>
      <c r="G34" s="6">
        <f t="shared" si="0"/>
        <v>5</v>
      </c>
      <c r="H34" s="9" t="s">
        <v>128</v>
      </c>
    </row>
    <row r="35" spans="3:8">
      <c r="G35" s="6"/>
      <c r="H35" s="10"/>
    </row>
    <row r="36" spans="3:8">
      <c r="G36" s="6"/>
      <c r="H36" s="10"/>
    </row>
    <row r="37" spans="3:8">
      <c r="G37" s="6"/>
    </row>
    <row r="38" spans="3:8">
      <c r="G38" s="6"/>
      <c r="H38" s="10"/>
    </row>
    <row r="39" spans="3:8">
      <c r="G39" s="6"/>
      <c r="H39" s="10"/>
    </row>
    <row r="40" spans="3:8">
      <c r="G40" s="6"/>
    </row>
    <row r="41" spans="3:8">
      <c r="G41" s="6"/>
    </row>
    <row r="42" spans="3:8">
      <c r="G42" s="6"/>
    </row>
    <row r="43" spans="3:8">
      <c r="G43" s="6"/>
    </row>
    <row r="44" spans="3:8">
      <c r="G44" s="6"/>
    </row>
    <row r="45" spans="3:8">
      <c r="G45" s="6"/>
    </row>
    <row r="46" spans="3:8">
      <c r="G46" s="6"/>
    </row>
    <row r="47" spans="3:8">
      <c r="G47" s="6"/>
    </row>
    <row r="48" spans="3:8">
      <c r="G48" s="6"/>
    </row>
    <row r="49" spans="7:7">
      <c r="G49" s="6"/>
    </row>
  </sheetData>
  <mergeCells count="1">
    <mergeCell ref="I1: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8"/>
  <sheetViews>
    <sheetView topLeftCell="A31" workbookViewId="0">
      <selection activeCell="G36" sqref="G36:G47"/>
    </sheetView>
  </sheetViews>
  <sheetFormatPr defaultColWidth="14.42578125" defaultRowHeight="15.75" customHeight="1"/>
  <cols>
    <col min="2" max="2" width="27.140625" customWidth="1"/>
    <col min="4" max="4" width="35.42578125" customWidth="1"/>
    <col min="8" max="8" width="115.7109375" customWidth="1"/>
  </cols>
  <sheetData>
    <row r="1" spans="1:26">
      <c r="A1" s="11" t="s">
        <v>6</v>
      </c>
      <c r="B1" s="12"/>
      <c r="C1" s="11" t="s">
        <v>6</v>
      </c>
      <c r="D1" s="12"/>
      <c r="E1" s="11" t="s">
        <v>14</v>
      </c>
      <c r="F1" s="11" t="s">
        <v>15</v>
      </c>
      <c r="G1" s="11" t="s">
        <v>7</v>
      </c>
      <c r="H1" s="11" t="s">
        <v>8</v>
      </c>
      <c r="I1" s="95" t="s">
        <v>9</v>
      </c>
      <c r="J1" s="92"/>
      <c r="K1" s="12"/>
      <c r="L1" s="12"/>
      <c r="M1" s="12"/>
      <c r="N1" s="12"/>
      <c r="O1" s="12"/>
      <c r="P1" s="12"/>
      <c r="Q1" s="12"/>
      <c r="R1" s="12"/>
      <c r="S1" s="12"/>
      <c r="T1" s="12"/>
      <c r="U1" s="12"/>
      <c r="V1" s="12"/>
      <c r="W1" s="12"/>
      <c r="X1" s="12"/>
      <c r="Y1" s="12"/>
      <c r="Z1" s="12"/>
    </row>
    <row r="2" spans="1:26">
      <c r="A2" s="13"/>
      <c r="B2" s="14" t="s">
        <v>10</v>
      </c>
      <c r="C2" s="13"/>
      <c r="D2" s="14" t="s">
        <v>11</v>
      </c>
      <c r="E2" s="13"/>
      <c r="F2" s="13"/>
      <c r="G2" s="13"/>
      <c r="H2" s="13"/>
      <c r="I2" s="14" t="s">
        <v>14</v>
      </c>
      <c r="J2" s="14" t="s">
        <v>15</v>
      </c>
      <c r="K2" s="13"/>
      <c r="L2" s="13"/>
      <c r="M2" s="13"/>
      <c r="N2" s="13"/>
      <c r="O2" s="13"/>
      <c r="P2" s="13"/>
      <c r="Q2" s="13"/>
      <c r="R2" s="13"/>
      <c r="S2" s="13"/>
      <c r="T2" s="13"/>
      <c r="U2" s="13"/>
      <c r="V2" s="13"/>
      <c r="W2" s="13"/>
      <c r="X2" s="13"/>
      <c r="Y2" s="13"/>
      <c r="Z2" s="13"/>
    </row>
    <row r="3" spans="1:26">
      <c r="A3" s="15" t="s">
        <v>129</v>
      </c>
      <c r="B3" s="11" t="s">
        <v>130</v>
      </c>
      <c r="C3" s="16" t="s">
        <v>131</v>
      </c>
      <c r="D3" s="11" t="s">
        <v>132</v>
      </c>
      <c r="E3" s="11">
        <v>5</v>
      </c>
      <c r="F3" s="11">
        <v>2</v>
      </c>
      <c r="G3" s="12">
        <f t="shared" ref="G3:G26" si="0">$E3*$F3</f>
        <v>10</v>
      </c>
      <c r="H3" s="11" t="s">
        <v>133</v>
      </c>
      <c r="I3" s="12"/>
      <c r="J3" s="12"/>
      <c r="K3" s="12"/>
      <c r="L3" s="12"/>
      <c r="M3" s="12"/>
      <c r="N3" s="12"/>
      <c r="O3" s="12"/>
      <c r="P3" s="12"/>
      <c r="Q3" s="12"/>
      <c r="R3" s="12"/>
      <c r="S3" s="12"/>
      <c r="T3" s="12"/>
      <c r="U3" s="12"/>
      <c r="V3" s="12"/>
      <c r="W3" s="12"/>
      <c r="X3" s="12"/>
      <c r="Y3" s="12"/>
      <c r="Z3" s="12"/>
    </row>
    <row r="4" spans="1:26">
      <c r="A4" s="12"/>
      <c r="B4" s="12"/>
      <c r="C4" s="11" t="s">
        <v>134</v>
      </c>
      <c r="D4" s="11" t="s">
        <v>135</v>
      </c>
      <c r="E4" s="11">
        <v>3</v>
      </c>
      <c r="F4" s="11">
        <v>2</v>
      </c>
      <c r="G4" s="12">
        <f t="shared" si="0"/>
        <v>6</v>
      </c>
      <c r="H4" s="11" t="s">
        <v>136</v>
      </c>
      <c r="I4" s="12"/>
      <c r="J4" s="12"/>
      <c r="K4" s="12"/>
      <c r="L4" s="12"/>
      <c r="M4" s="12"/>
      <c r="N4" s="12"/>
      <c r="O4" s="12"/>
      <c r="P4" s="12"/>
      <c r="Q4" s="12"/>
      <c r="R4" s="12"/>
      <c r="S4" s="12"/>
      <c r="T4" s="12"/>
      <c r="U4" s="12"/>
      <c r="V4" s="12"/>
      <c r="W4" s="12"/>
      <c r="X4" s="12"/>
      <c r="Y4" s="12"/>
      <c r="Z4" s="12"/>
    </row>
    <row r="5" spans="1:26">
      <c r="A5" s="12"/>
      <c r="B5" s="12"/>
      <c r="C5" s="11" t="s">
        <v>137</v>
      </c>
      <c r="D5" s="11" t="s">
        <v>138</v>
      </c>
      <c r="E5" s="11">
        <v>3</v>
      </c>
      <c r="F5" s="11">
        <v>3</v>
      </c>
      <c r="G5" s="12">
        <f t="shared" si="0"/>
        <v>9</v>
      </c>
      <c r="H5" s="11" t="s">
        <v>139</v>
      </c>
      <c r="I5" s="12"/>
      <c r="J5" s="12"/>
      <c r="K5" s="12"/>
      <c r="L5" s="12"/>
      <c r="M5" s="12"/>
      <c r="N5" s="12"/>
      <c r="O5" s="12"/>
      <c r="P5" s="12"/>
      <c r="Q5" s="12"/>
      <c r="R5" s="12"/>
      <c r="S5" s="12"/>
      <c r="T5" s="12"/>
      <c r="U5" s="12"/>
      <c r="V5" s="12"/>
      <c r="W5" s="12"/>
      <c r="X5" s="12"/>
      <c r="Y5" s="12"/>
      <c r="Z5" s="12"/>
    </row>
    <row r="6" spans="1:26">
      <c r="A6" s="13"/>
      <c r="B6" s="13"/>
      <c r="C6" s="17" t="s">
        <v>140</v>
      </c>
      <c r="D6" s="14" t="s">
        <v>141</v>
      </c>
      <c r="E6" s="14">
        <v>4</v>
      </c>
      <c r="F6" s="14">
        <v>2</v>
      </c>
      <c r="G6" s="13">
        <f t="shared" si="0"/>
        <v>8</v>
      </c>
      <c r="H6" s="14" t="s">
        <v>142</v>
      </c>
      <c r="I6" s="13"/>
      <c r="J6" s="13"/>
      <c r="K6" s="13"/>
      <c r="L6" s="13"/>
      <c r="M6" s="13"/>
      <c r="N6" s="13"/>
      <c r="O6" s="13"/>
      <c r="P6" s="13"/>
      <c r="Q6" s="13"/>
      <c r="R6" s="13"/>
      <c r="S6" s="13"/>
      <c r="T6" s="13"/>
      <c r="U6" s="13"/>
      <c r="V6" s="13"/>
      <c r="W6" s="13"/>
      <c r="X6" s="13"/>
      <c r="Y6" s="13"/>
      <c r="Z6" s="13"/>
    </row>
    <row r="7" spans="1:26">
      <c r="A7" s="18" t="s">
        <v>143</v>
      </c>
      <c r="B7" s="14" t="s">
        <v>144</v>
      </c>
      <c r="C7" s="14" t="s">
        <v>145</v>
      </c>
      <c r="D7" s="14" t="s">
        <v>146</v>
      </c>
      <c r="E7" s="14">
        <v>3</v>
      </c>
      <c r="F7" s="14">
        <v>2</v>
      </c>
      <c r="G7" s="13">
        <f t="shared" si="0"/>
        <v>6</v>
      </c>
      <c r="H7" s="14" t="s">
        <v>147</v>
      </c>
      <c r="I7" s="13"/>
      <c r="J7" s="13"/>
      <c r="K7" s="13"/>
      <c r="L7" s="13"/>
      <c r="M7" s="13"/>
      <c r="N7" s="13"/>
      <c r="O7" s="13"/>
      <c r="P7" s="13"/>
      <c r="Q7" s="13"/>
      <c r="R7" s="13"/>
      <c r="S7" s="13"/>
      <c r="T7" s="13"/>
      <c r="U7" s="13"/>
      <c r="V7" s="13"/>
      <c r="W7" s="13"/>
      <c r="X7" s="13"/>
      <c r="Y7" s="13"/>
      <c r="Z7" s="13"/>
    </row>
    <row r="8" spans="1:26">
      <c r="A8" s="19" t="s">
        <v>148</v>
      </c>
      <c r="B8" s="11" t="s">
        <v>149</v>
      </c>
      <c r="C8" s="11" t="s">
        <v>150</v>
      </c>
      <c r="D8" s="11" t="s">
        <v>151</v>
      </c>
      <c r="E8" s="11">
        <v>3</v>
      </c>
      <c r="F8" s="11">
        <v>4</v>
      </c>
      <c r="G8" s="12">
        <f t="shared" si="0"/>
        <v>12</v>
      </c>
      <c r="H8" s="11" t="s">
        <v>152</v>
      </c>
      <c r="I8" s="12"/>
      <c r="J8" s="12"/>
      <c r="K8" s="12"/>
      <c r="L8" s="12"/>
      <c r="M8" s="12"/>
      <c r="N8" s="12"/>
      <c r="O8" s="12"/>
      <c r="P8" s="12"/>
      <c r="Q8" s="12"/>
      <c r="R8" s="12"/>
      <c r="S8" s="12"/>
      <c r="T8" s="12"/>
      <c r="U8" s="12"/>
      <c r="V8" s="12"/>
      <c r="W8" s="12"/>
      <c r="X8" s="12"/>
      <c r="Y8" s="12"/>
      <c r="Z8" s="12"/>
    </row>
    <row r="9" spans="1:26">
      <c r="A9" s="12"/>
      <c r="B9" s="12"/>
      <c r="C9" s="11" t="s">
        <v>153</v>
      </c>
      <c r="D9" s="11" t="s">
        <v>154</v>
      </c>
      <c r="E9" s="11">
        <v>5</v>
      </c>
      <c r="F9" s="11">
        <v>2</v>
      </c>
      <c r="G9" s="12">
        <f t="shared" si="0"/>
        <v>10</v>
      </c>
      <c r="H9" s="11" t="s">
        <v>155</v>
      </c>
      <c r="I9" s="12"/>
      <c r="J9" s="12"/>
      <c r="K9" s="12"/>
      <c r="L9" s="12"/>
      <c r="M9" s="12"/>
      <c r="N9" s="12"/>
      <c r="O9" s="12"/>
      <c r="P9" s="12"/>
      <c r="Q9" s="12"/>
      <c r="R9" s="12"/>
      <c r="S9" s="12"/>
      <c r="T9" s="12"/>
      <c r="U9" s="12"/>
      <c r="V9" s="12"/>
      <c r="W9" s="12"/>
      <c r="X9" s="12"/>
      <c r="Y9" s="12"/>
      <c r="Z9" s="12"/>
    </row>
    <row r="10" spans="1:26">
      <c r="A10" s="13"/>
      <c r="B10" s="13"/>
      <c r="C10" s="14" t="s">
        <v>156</v>
      </c>
      <c r="D10" s="14" t="s">
        <v>157</v>
      </c>
      <c r="E10" s="14">
        <v>2</v>
      </c>
      <c r="F10" s="14">
        <v>2</v>
      </c>
      <c r="G10" s="13">
        <f t="shared" si="0"/>
        <v>4</v>
      </c>
      <c r="H10" s="14" t="s">
        <v>158</v>
      </c>
      <c r="I10" s="13"/>
      <c r="J10" s="13"/>
      <c r="K10" s="13"/>
      <c r="L10" s="13"/>
      <c r="M10" s="13"/>
      <c r="N10" s="13"/>
      <c r="O10" s="13"/>
      <c r="P10" s="13"/>
      <c r="Q10" s="13"/>
      <c r="R10" s="13"/>
      <c r="S10" s="13"/>
      <c r="T10" s="13"/>
      <c r="U10" s="13"/>
      <c r="V10" s="13"/>
      <c r="W10" s="13"/>
      <c r="X10" s="13"/>
      <c r="Y10" s="13"/>
      <c r="Z10" s="13"/>
    </row>
    <row r="11" spans="1:26">
      <c r="A11" s="20" t="s">
        <v>159</v>
      </c>
      <c r="B11" s="11" t="s">
        <v>160</v>
      </c>
      <c r="C11" s="11" t="s">
        <v>161</v>
      </c>
      <c r="D11" s="11" t="s">
        <v>162</v>
      </c>
      <c r="E11" s="11">
        <v>2</v>
      </c>
      <c r="F11" s="11">
        <v>2</v>
      </c>
      <c r="G11" s="12">
        <f t="shared" si="0"/>
        <v>4</v>
      </c>
      <c r="H11" s="11" t="s">
        <v>163</v>
      </c>
      <c r="I11" s="12"/>
      <c r="J11" s="12"/>
      <c r="K11" s="12"/>
      <c r="L11" s="12"/>
      <c r="M11" s="12"/>
      <c r="N11" s="12"/>
      <c r="O11" s="12"/>
      <c r="P11" s="12"/>
      <c r="Q11" s="12"/>
      <c r="R11" s="12"/>
      <c r="S11" s="12"/>
      <c r="T11" s="12"/>
      <c r="U11" s="12"/>
      <c r="V11" s="12"/>
      <c r="W11" s="12"/>
      <c r="X11" s="12"/>
      <c r="Y11" s="12"/>
      <c r="Z11" s="12"/>
    </row>
    <row r="12" spans="1:26">
      <c r="A12" s="12"/>
      <c r="B12" s="12"/>
      <c r="C12" s="11" t="s">
        <v>164</v>
      </c>
      <c r="D12" s="11" t="s">
        <v>165</v>
      </c>
      <c r="E12" s="11">
        <v>2</v>
      </c>
      <c r="F12" s="11">
        <v>2</v>
      </c>
      <c r="G12" s="12">
        <f t="shared" si="0"/>
        <v>4</v>
      </c>
      <c r="H12" s="11" t="s">
        <v>163</v>
      </c>
      <c r="I12" s="12"/>
      <c r="J12" s="12"/>
      <c r="K12" s="12"/>
      <c r="L12" s="12"/>
      <c r="M12" s="12"/>
      <c r="N12" s="12"/>
      <c r="O12" s="12"/>
      <c r="P12" s="12"/>
      <c r="Q12" s="12"/>
      <c r="R12" s="12"/>
      <c r="S12" s="12"/>
      <c r="T12" s="12"/>
      <c r="U12" s="12"/>
      <c r="V12" s="12"/>
      <c r="W12" s="12"/>
      <c r="X12" s="12"/>
      <c r="Y12" s="12"/>
      <c r="Z12" s="12"/>
    </row>
    <row r="13" spans="1:26">
      <c r="A13" s="13"/>
      <c r="B13" s="13"/>
      <c r="C13" s="14" t="s">
        <v>166</v>
      </c>
      <c r="D13" s="14" t="s">
        <v>167</v>
      </c>
      <c r="E13" s="14">
        <v>3</v>
      </c>
      <c r="F13" s="14">
        <v>2</v>
      </c>
      <c r="G13" s="13">
        <f t="shared" si="0"/>
        <v>6</v>
      </c>
      <c r="H13" s="14" t="s">
        <v>168</v>
      </c>
      <c r="I13" s="13"/>
      <c r="J13" s="13"/>
      <c r="K13" s="13"/>
      <c r="L13" s="13"/>
      <c r="M13" s="13"/>
      <c r="N13" s="13"/>
      <c r="O13" s="13"/>
      <c r="P13" s="13"/>
      <c r="Q13" s="13"/>
      <c r="R13" s="13"/>
      <c r="S13" s="13"/>
      <c r="T13" s="13"/>
      <c r="U13" s="13"/>
      <c r="V13" s="13"/>
      <c r="W13" s="13"/>
      <c r="X13" s="13"/>
      <c r="Y13" s="13"/>
      <c r="Z13" s="13"/>
    </row>
    <row r="14" spans="1:26">
      <c r="A14" s="16" t="s">
        <v>169</v>
      </c>
      <c r="B14" s="11" t="s">
        <v>132</v>
      </c>
      <c r="C14" s="11" t="s">
        <v>170</v>
      </c>
      <c r="D14" s="11" t="s">
        <v>171</v>
      </c>
      <c r="E14" s="11">
        <v>1</v>
      </c>
      <c r="F14" s="11">
        <v>2</v>
      </c>
      <c r="G14" s="12">
        <f t="shared" si="0"/>
        <v>2</v>
      </c>
      <c r="H14" s="11" t="s">
        <v>172</v>
      </c>
      <c r="I14" s="12"/>
      <c r="J14" s="12"/>
      <c r="K14" s="12"/>
      <c r="L14" s="12"/>
      <c r="M14" s="12"/>
      <c r="N14" s="12"/>
      <c r="O14" s="12"/>
      <c r="P14" s="12"/>
      <c r="Q14" s="12"/>
      <c r="R14" s="12"/>
      <c r="S14" s="12"/>
      <c r="T14" s="12"/>
      <c r="U14" s="12"/>
      <c r="V14" s="12"/>
      <c r="W14" s="12"/>
      <c r="X14" s="12"/>
      <c r="Y14" s="12"/>
      <c r="Z14" s="12"/>
    </row>
    <row r="15" spans="1:26">
      <c r="A15" s="12"/>
      <c r="B15" s="12"/>
      <c r="C15" s="11" t="s">
        <v>173</v>
      </c>
      <c r="D15" s="11" t="s">
        <v>174</v>
      </c>
      <c r="E15" s="11">
        <v>1</v>
      </c>
      <c r="F15" s="11">
        <v>2</v>
      </c>
      <c r="G15" s="12">
        <f t="shared" si="0"/>
        <v>2</v>
      </c>
      <c r="H15" s="11" t="s">
        <v>175</v>
      </c>
      <c r="I15" s="12"/>
      <c r="J15" s="12"/>
      <c r="K15" s="12"/>
      <c r="L15" s="12"/>
      <c r="M15" s="12"/>
      <c r="N15" s="12"/>
      <c r="O15" s="12"/>
      <c r="P15" s="12"/>
      <c r="Q15" s="12"/>
      <c r="R15" s="12"/>
      <c r="S15" s="12"/>
      <c r="T15" s="12"/>
      <c r="U15" s="12"/>
      <c r="V15" s="12"/>
      <c r="W15" s="12"/>
      <c r="X15" s="12"/>
      <c r="Y15" s="12"/>
      <c r="Z15" s="12"/>
    </row>
    <row r="16" spans="1:26">
      <c r="A16" s="12"/>
      <c r="B16" s="12"/>
      <c r="C16" s="11" t="s">
        <v>176</v>
      </c>
      <c r="D16" s="11" t="s">
        <v>177</v>
      </c>
      <c r="E16" s="11">
        <v>1</v>
      </c>
      <c r="F16" s="11">
        <v>3</v>
      </c>
      <c r="G16" s="12">
        <f t="shared" si="0"/>
        <v>3</v>
      </c>
      <c r="H16" s="11" t="s">
        <v>178</v>
      </c>
      <c r="I16" s="12"/>
      <c r="J16" s="12"/>
      <c r="K16" s="12"/>
      <c r="L16" s="12"/>
      <c r="M16" s="12"/>
      <c r="N16" s="12"/>
      <c r="O16" s="12"/>
      <c r="P16" s="12"/>
      <c r="Q16" s="12"/>
      <c r="R16" s="12"/>
      <c r="S16" s="12"/>
      <c r="T16" s="12"/>
      <c r="U16" s="12"/>
      <c r="V16" s="12"/>
      <c r="W16" s="12"/>
      <c r="X16" s="12"/>
      <c r="Y16" s="12"/>
      <c r="Z16" s="12"/>
    </row>
    <row r="17" spans="1:26">
      <c r="A17" s="12"/>
      <c r="B17" s="12"/>
      <c r="C17" s="11" t="s">
        <v>179</v>
      </c>
      <c r="D17" s="11" t="s">
        <v>180</v>
      </c>
      <c r="E17" s="11">
        <v>3</v>
      </c>
      <c r="F17" s="11">
        <v>2</v>
      </c>
      <c r="G17" s="12">
        <f t="shared" si="0"/>
        <v>6</v>
      </c>
      <c r="H17" s="11" t="s">
        <v>181</v>
      </c>
      <c r="I17" s="12"/>
      <c r="J17" s="12"/>
      <c r="K17" s="12"/>
      <c r="L17" s="12"/>
      <c r="M17" s="12"/>
      <c r="N17" s="12"/>
      <c r="O17" s="12"/>
      <c r="P17" s="12"/>
      <c r="Q17" s="12"/>
      <c r="R17" s="12"/>
      <c r="S17" s="12"/>
      <c r="T17" s="12"/>
      <c r="U17" s="12"/>
      <c r="V17" s="12"/>
      <c r="W17" s="12"/>
      <c r="X17" s="12"/>
      <c r="Y17" s="12"/>
      <c r="Z17" s="12"/>
    </row>
    <row r="18" spans="1:26">
      <c r="A18" s="13"/>
      <c r="B18" s="13"/>
      <c r="C18" s="14" t="s">
        <v>182</v>
      </c>
      <c r="D18" s="14" t="s">
        <v>183</v>
      </c>
      <c r="E18" s="14">
        <v>3</v>
      </c>
      <c r="F18" s="14">
        <v>2</v>
      </c>
      <c r="G18" s="13">
        <f t="shared" si="0"/>
        <v>6</v>
      </c>
      <c r="H18" s="14" t="s">
        <v>184</v>
      </c>
      <c r="I18" s="13"/>
      <c r="J18" s="13"/>
      <c r="K18" s="13"/>
      <c r="L18" s="13"/>
      <c r="M18" s="13"/>
      <c r="N18" s="13"/>
      <c r="O18" s="13"/>
      <c r="P18" s="13"/>
      <c r="Q18" s="13"/>
      <c r="R18" s="13"/>
      <c r="S18" s="13"/>
      <c r="T18" s="13"/>
      <c r="U18" s="13"/>
      <c r="V18" s="13"/>
      <c r="W18" s="13"/>
      <c r="X18" s="13"/>
      <c r="Y18" s="13"/>
      <c r="Z18" s="13"/>
    </row>
    <row r="19" spans="1:26">
      <c r="A19" s="21" t="s">
        <v>185</v>
      </c>
      <c r="B19" s="11" t="s">
        <v>186</v>
      </c>
      <c r="C19" s="22" t="s">
        <v>187</v>
      </c>
      <c r="D19" s="11" t="s">
        <v>188</v>
      </c>
      <c r="E19" s="11">
        <v>2</v>
      </c>
      <c r="F19" s="11">
        <v>2</v>
      </c>
      <c r="G19" s="12">
        <f t="shared" si="0"/>
        <v>4</v>
      </c>
      <c r="H19" s="11" t="s">
        <v>189</v>
      </c>
      <c r="I19" s="12"/>
      <c r="J19" s="12"/>
      <c r="K19" s="12"/>
      <c r="L19" s="12"/>
      <c r="M19" s="12"/>
      <c r="N19" s="12"/>
      <c r="O19" s="12"/>
      <c r="P19" s="12"/>
      <c r="Q19" s="12"/>
      <c r="R19" s="12"/>
      <c r="S19" s="12"/>
      <c r="T19" s="12"/>
      <c r="U19" s="12"/>
      <c r="V19" s="12"/>
      <c r="W19" s="12"/>
      <c r="X19" s="12"/>
      <c r="Y19" s="12"/>
      <c r="Z19" s="12"/>
    </row>
    <row r="20" spans="1:26">
      <c r="A20" s="12"/>
      <c r="B20" s="12"/>
      <c r="C20" s="23" t="s">
        <v>190</v>
      </c>
      <c r="D20" s="11" t="s">
        <v>191</v>
      </c>
      <c r="E20" s="11">
        <v>1</v>
      </c>
      <c r="F20" s="11">
        <v>2</v>
      </c>
      <c r="G20" s="12">
        <f t="shared" si="0"/>
        <v>2</v>
      </c>
      <c r="H20" s="11" t="s">
        <v>192</v>
      </c>
      <c r="I20" s="12"/>
      <c r="J20" s="12"/>
      <c r="K20" s="12"/>
      <c r="L20" s="12"/>
      <c r="M20" s="12"/>
      <c r="N20" s="12"/>
      <c r="O20" s="12"/>
      <c r="P20" s="12"/>
      <c r="Q20" s="12"/>
      <c r="R20" s="12"/>
      <c r="S20" s="12"/>
      <c r="T20" s="12"/>
      <c r="U20" s="12"/>
      <c r="V20" s="12"/>
      <c r="W20" s="12"/>
      <c r="X20" s="12"/>
      <c r="Y20" s="12"/>
      <c r="Z20" s="12"/>
    </row>
    <row r="21" spans="1:26">
      <c r="A21" s="13"/>
      <c r="B21" s="13"/>
      <c r="C21" s="24" t="s">
        <v>193</v>
      </c>
      <c r="D21" s="14" t="s">
        <v>194</v>
      </c>
      <c r="E21" s="14">
        <v>2</v>
      </c>
      <c r="F21" s="14">
        <v>2</v>
      </c>
      <c r="G21" s="13">
        <f t="shared" si="0"/>
        <v>4</v>
      </c>
      <c r="H21" s="14" t="s">
        <v>195</v>
      </c>
      <c r="I21" s="13"/>
      <c r="J21" s="13"/>
      <c r="K21" s="13"/>
      <c r="L21" s="13"/>
      <c r="M21" s="13"/>
      <c r="N21" s="13"/>
      <c r="O21" s="13"/>
      <c r="P21" s="13"/>
      <c r="Q21" s="13"/>
      <c r="R21" s="13"/>
      <c r="S21" s="13"/>
      <c r="T21" s="13"/>
      <c r="U21" s="13"/>
      <c r="V21" s="13"/>
      <c r="W21" s="13"/>
      <c r="X21" s="13"/>
      <c r="Y21" s="13"/>
      <c r="Z21" s="13"/>
    </row>
    <row r="22" spans="1:26">
      <c r="A22" s="22" t="s">
        <v>196</v>
      </c>
      <c r="B22" s="11" t="s">
        <v>188</v>
      </c>
      <c r="C22" s="11" t="s">
        <v>197</v>
      </c>
      <c r="D22" s="11" t="s">
        <v>157</v>
      </c>
      <c r="E22" s="11">
        <v>3</v>
      </c>
      <c r="F22" s="11">
        <v>2</v>
      </c>
      <c r="G22" s="12">
        <f t="shared" si="0"/>
        <v>6</v>
      </c>
      <c r="H22" s="11" t="s">
        <v>198</v>
      </c>
      <c r="I22" s="12"/>
      <c r="J22" s="12"/>
      <c r="K22" s="12"/>
      <c r="L22" s="12"/>
      <c r="M22" s="12"/>
      <c r="N22" s="12"/>
      <c r="O22" s="12"/>
      <c r="P22" s="12"/>
      <c r="Q22" s="12"/>
      <c r="R22" s="12"/>
      <c r="S22" s="12"/>
      <c r="T22" s="12"/>
      <c r="U22" s="12"/>
      <c r="V22" s="12"/>
      <c r="W22" s="12"/>
      <c r="X22" s="12"/>
      <c r="Y22" s="12"/>
      <c r="Z22" s="12"/>
    </row>
    <row r="23" spans="1:26">
      <c r="A23" s="13"/>
      <c r="B23" s="13"/>
      <c r="C23" s="14" t="s">
        <v>199</v>
      </c>
      <c r="D23" s="14" t="s">
        <v>160</v>
      </c>
      <c r="E23" s="14">
        <v>2</v>
      </c>
      <c r="F23" s="14">
        <v>2</v>
      </c>
      <c r="G23" s="13">
        <f t="shared" si="0"/>
        <v>4</v>
      </c>
      <c r="H23" s="14" t="s">
        <v>200</v>
      </c>
      <c r="I23" s="13"/>
      <c r="J23" s="13"/>
      <c r="K23" s="13"/>
      <c r="L23" s="13"/>
      <c r="M23" s="13"/>
      <c r="N23" s="13"/>
      <c r="O23" s="13"/>
      <c r="P23" s="13"/>
      <c r="Q23" s="13"/>
      <c r="R23" s="13"/>
      <c r="S23" s="13"/>
      <c r="T23" s="13"/>
      <c r="U23" s="13"/>
      <c r="V23" s="13"/>
      <c r="W23" s="13"/>
      <c r="X23" s="13"/>
      <c r="Y23" s="13"/>
      <c r="Z23" s="13"/>
    </row>
    <row r="24" spans="1:26">
      <c r="A24" s="23" t="s">
        <v>201</v>
      </c>
      <c r="B24" s="11" t="s">
        <v>191</v>
      </c>
      <c r="C24" s="11" t="s">
        <v>202</v>
      </c>
      <c r="D24" s="11" t="s">
        <v>157</v>
      </c>
      <c r="E24" s="11">
        <v>3</v>
      </c>
      <c r="F24" s="11">
        <v>2</v>
      </c>
      <c r="G24" s="12">
        <f t="shared" si="0"/>
        <v>6</v>
      </c>
      <c r="H24" s="11" t="s">
        <v>203</v>
      </c>
      <c r="I24" s="12"/>
      <c r="J24" s="12"/>
      <c r="K24" s="12"/>
      <c r="L24" s="12"/>
      <c r="M24" s="12"/>
      <c r="N24" s="12"/>
      <c r="O24" s="12"/>
      <c r="P24" s="12"/>
      <c r="Q24" s="12"/>
      <c r="R24" s="12"/>
      <c r="S24" s="12"/>
      <c r="T24" s="12"/>
      <c r="U24" s="12"/>
      <c r="V24" s="12"/>
      <c r="W24" s="12"/>
      <c r="X24" s="12"/>
      <c r="Y24" s="12"/>
      <c r="Z24" s="12"/>
    </row>
    <row r="25" spans="1:26">
      <c r="A25" s="12"/>
      <c r="B25" s="12"/>
      <c r="C25" s="11" t="s">
        <v>204</v>
      </c>
      <c r="D25" s="11" t="s">
        <v>160</v>
      </c>
      <c r="E25" s="11">
        <v>2</v>
      </c>
      <c r="F25" s="11">
        <v>4</v>
      </c>
      <c r="G25" s="12">
        <f t="shared" si="0"/>
        <v>8</v>
      </c>
      <c r="H25" s="11" t="s">
        <v>205</v>
      </c>
      <c r="I25" s="12"/>
      <c r="J25" s="12"/>
      <c r="K25" s="12"/>
      <c r="L25" s="12"/>
      <c r="M25" s="12"/>
      <c r="N25" s="12"/>
      <c r="O25" s="12"/>
      <c r="P25" s="12"/>
      <c r="Q25" s="12"/>
      <c r="R25" s="12"/>
      <c r="S25" s="12"/>
      <c r="T25" s="12"/>
      <c r="U25" s="12"/>
      <c r="V25" s="12"/>
      <c r="W25" s="12"/>
      <c r="X25" s="12"/>
      <c r="Y25" s="12"/>
      <c r="Z25" s="12"/>
    </row>
    <row r="26" spans="1:26">
      <c r="A26" s="13"/>
      <c r="B26" s="13"/>
      <c r="C26" s="14" t="s">
        <v>206</v>
      </c>
      <c r="D26" s="14" t="s">
        <v>207</v>
      </c>
      <c r="E26" s="14">
        <v>2</v>
      </c>
      <c r="F26" s="14">
        <v>1</v>
      </c>
      <c r="G26" s="13">
        <f t="shared" si="0"/>
        <v>2</v>
      </c>
      <c r="H26" s="14" t="s">
        <v>208</v>
      </c>
      <c r="I26" s="13"/>
      <c r="J26" s="13"/>
      <c r="K26" s="13"/>
      <c r="L26" s="13"/>
      <c r="M26" s="13"/>
      <c r="N26" s="13"/>
      <c r="O26" s="13"/>
      <c r="P26" s="13"/>
      <c r="Q26" s="13"/>
      <c r="R26" s="13"/>
      <c r="S26" s="13"/>
      <c r="T26" s="13"/>
      <c r="U26" s="13"/>
      <c r="V26" s="13"/>
      <c r="W26" s="13"/>
      <c r="X26" s="13"/>
      <c r="Y26" s="13"/>
      <c r="Z26" s="13"/>
    </row>
    <row r="27" spans="1:26">
      <c r="A27" s="25" t="s">
        <v>209</v>
      </c>
      <c r="B27" s="11" t="s">
        <v>210</v>
      </c>
      <c r="C27" s="11" t="s">
        <v>211</v>
      </c>
      <c r="D27" s="11" t="s">
        <v>157</v>
      </c>
      <c r="E27" s="11">
        <v>2</v>
      </c>
      <c r="F27" s="11">
        <v>2</v>
      </c>
      <c r="G27" s="11">
        <v>4</v>
      </c>
      <c r="H27" s="11" t="s">
        <v>212</v>
      </c>
      <c r="I27" s="12"/>
      <c r="J27" s="12"/>
      <c r="K27" s="12"/>
      <c r="L27" s="12"/>
      <c r="M27" s="12"/>
      <c r="N27" s="12"/>
      <c r="O27" s="12"/>
      <c r="P27" s="12"/>
      <c r="Q27" s="12"/>
      <c r="R27" s="12"/>
      <c r="S27" s="12"/>
      <c r="T27" s="12"/>
      <c r="U27" s="12"/>
      <c r="V27" s="12"/>
      <c r="W27" s="12"/>
      <c r="X27" s="12"/>
      <c r="Y27" s="12"/>
      <c r="Z27" s="12"/>
    </row>
    <row r="28" spans="1:26">
      <c r="A28" s="12"/>
      <c r="B28" s="11"/>
      <c r="C28" s="11" t="s">
        <v>213</v>
      </c>
      <c r="D28" s="26" t="s">
        <v>214</v>
      </c>
      <c r="E28" s="11">
        <v>1</v>
      </c>
      <c r="F28" s="11">
        <v>2</v>
      </c>
      <c r="G28" s="12">
        <f t="shared" ref="G28:G47" si="1">$E28*$F28</f>
        <v>2</v>
      </c>
      <c r="H28" s="11" t="s">
        <v>215</v>
      </c>
      <c r="I28" s="12"/>
      <c r="J28" s="12"/>
      <c r="K28" s="12"/>
      <c r="L28" s="12"/>
      <c r="M28" s="12"/>
      <c r="N28" s="12"/>
      <c r="O28" s="12"/>
      <c r="P28" s="12"/>
      <c r="Q28" s="12"/>
      <c r="R28" s="12"/>
      <c r="S28" s="12"/>
      <c r="T28" s="12"/>
      <c r="U28" s="12"/>
      <c r="V28" s="12"/>
      <c r="W28" s="12"/>
      <c r="X28" s="12"/>
      <c r="Y28" s="12"/>
      <c r="Z28" s="12"/>
    </row>
    <row r="29" spans="1:26">
      <c r="A29" s="27" t="s">
        <v>216</v>
      </c>
      <c r="B29" s="27" t="s">
        <v>217</v>
      </c>
      <c r="C29" s="27" t="s">
        <v>218</v>
      </c>
      <c r="D29" s="27" t="s">
        <v>219</v>
      </c>
      <c r="E29" s="27">
        <v>1</v>
      </c>
      <c r="F29" s="27">
        <v>2</v>
      </c>
      <c r="G29" s="28">
        <f t="shared" si="1"/>
        <v>2</v>
      </c>
      <c r="H29" s="27" t="s">
        <v>220</v>
      </c>
      <c r="I29" s="28"/>
      <c r="J29" s="28"/>
      <c r="K29" s="28"/>
      <c r="L29" s="28"/>
      <c r="M29" s="28"/>
      <c r="N29" s="28"/>
      <c r="O29" s="28"/>
      <c r="P29" s="28"/>
      <c r="Q29" s="28"/>
      <c r="R29" s="28"/>
      <c r="S29" s="28"/>
      <c r="T29" s="28"/>
      <c r="U29" s="28"/>
      <c r="V29" s="28"/>
      <c r="W29" s="28"/>
      <c r="X29" s="28"/>
      <c r="Y29" s="28"/>
      <c r="Z29" s="28"/>
    </row>
    <row r="30" spans="1:26">
      <c r="A30" s="12"/>
      <c r="B30" s="12"/>
      <c r="C30" s="11" t="s">
        <v>221</v>
      </c>
      <c r="D30" s="11" t="s">
        <v>222</v>
      </c>
      <c r="E30" s="11">
        <v>2</v>
      </c>
      <c r="F30" s="11">
        <v>4</v>
      </c>
      <c r="G30" s="12">
        <f t="shared" si="1"/>
        <v>8</v>
      </c>
      <c r="H30" s="11" t="s">
        <v>223</v>
      </c>
      <c r="I30" s="12"/>
      <c r="J30" s="12"/>
      <c r="K30" s="12"/>
      <c r="L30" s="12"/>
      <c r="M30" s="12"/>
      <c r="N30" s="12"/>
      <c r="O30" s="12"/>
      <c r="P30" s="12"/>
      <c r="Q30" s="12"/>
      <c r="R30" s="12"/>
      <c r="S30" s="12"/>
      <c r="T30" s="12"/>
      <c r="U30" s="12"/>
      <c r="V30" s="12"/>
      <c r="W30" s="12"/>
      <c r="X30" s="12"/>
      <c r="Y30" s="12"/>
      <c r="Z30" s="12"/>
    </row>
    <row r="31" spans="1:26">
      <c r="A31" s="12"/>
      <c r="B31" s="12"/>
      <c r="C31" s="11" t="s">
        <v>224</v>
      </c>
      <c r="D31" s="11" t="s">
        <v>225</v>
      </c>
      <c r="E31" s="11">
        <v>1</v>
      </c>
      <c r="F31" s="11">
        <v>4</v>
      </c>
      <c r="G31" s="12">
        <f t="shared" si="1"/>
        <v>4</v>
      </c>
      <c r="H31" s="11" t="s">
        <v>226</v>
      </c>
      <c r="I31" s="12"/>
      <c r="J31" s="12"/>
      <c r="K31" s="12"/>
      <c r="L31" s="12"/>
      <c r="M31" s="12"/>
      <c r="N31" s="12"/>
      <c r="O31" s="12"/>
      <c r="P31" s="12"/>
      <c r="Q31" s="12"/>
      <c r="R31" s="12"/>
      <c r="S31" s="12"/>
      <c r="T31" s="12"/>
      <c r="U31" s="12"/>
      <c r="V31" s="12"/>
      <c r="W31" s="12"/>
      <c r="X31" s="12"/>
      <c r="Y31" s="12"/>
      <c r="Z31" s="12"/>
    </row>
    <row r="32" spans="1:26">
      <c r="A32" s="12"/>
      <c r="B32" s="12"/>
      <c r="C32" s="11" t="s">
        <v>227</v>
      </c>
      <c r="D32" s="11" t="s">
        <v>160</v>
      </c>
      <c r="E32" s="11">
        <v>2</v>
      </c>
      <c r="F32" s="11">
        <v>2</v>
      </c>
      <c r="G32" s="12">
        <f t="shared" si="1"/>
        <v>4</v>
      </c>
      <c r="H32" s="11" t="s">
        <v>228</v>
      </c>
      <c r="I32" s="12"/>
      <c r="J32" s="12"/>
      <c r="K32" s="12"/>
      <c r="L32" s="12"/>
      <c r="M32" s="12"/>
      <c r="N32" s="12"/>
      <c r="O32" s="12"/>
      <c r="P32" s="12"/>
      <c r="Q32" s="12"/>
      <c r="R32" s="12"/>
      <c r="S32" s="12"/>
      <c r="T32" s="12"/>
      <c r="U32" s="12"/>
      <c r="V32" s="12"/>
      <c r="W32" s="12"/>
      <c r="X32" s="12"/>
      <c r="Y32" s="12"/>
      <c r="Z32" s="12"/>
    </row>
    <row r="33" spans="1:26">
      <c r="A33" s="12"/>
      <c r="B33" s="12"/>
      <c r="C33" s="11" t="s">
        <v>229</v>
      </c>
      <c r="D33" s="11" t="s">
        <v>230</v>
      </c>
      <c r="E33" s="11">
        <v>1</v>
      </c>
      <c r="F33" s="11">
        <v>5</v>
      </c>
      <c r="G33" s="12">
        <f t="shared" si="1"/>
        <v>5</v>
      </c>
      <c r="H33" s="11" t="s">
        <v>231</v>
      </c>
      <c r="I33" s="12"/>
      <c r="J33" s="12"/>
      <c r="K33" s="12"/>
      <c r="L33" s="12"/>
      <c r="M33" s="12"/>
      <c r="N33" s="12"/>
      <c r="O33" s="12"/>
      <c r="P33" s="12"/>
      <c r="Q33" s="12"/>
      <c r="R33" s="12"/>
      <c r="S33" s="12"/>
      <c r="T33" s="12"/>
      <c r="U33" s="12"/>
      <c r="V33" s="12"/>
      <c r="W33" s="12"/>
      <c r="X33" s="12"/>
      <c r="Y33" s="12"/>
      <c r="Z33" s="12"/>
    </row>
    <row r="34" spans="1:26">
      <c r="A34" s="12"/>
      <c r="B34" s="12"/>
      <c r="C34" s="11" t="s">
        <v>232</v>
      </c>
      <c r="D34" s="11" t="s">
        <v>233</v>
      </c>
      <c r="E34" s="11">
        <v>2</v>
      </c>
      <c r="F34" s="11">
        <v>3</v>
      </c>
      <c r="G34" s="12">
        <f t="shared" si="1"/>
        <v>6</v>
      </c>
      <c r="H34" s="11" t="s">
        <v>234</v>
      </c>
      <c r="I34" s="12"/>
      <c r="J34" s="12"/>
      <c r="K34" s="12"/>
      <c r="L34" s="12"/>
      <c r="M34" s="12"/>
      <c r="N34" s="12"/>
      <c r="O34" s="12"/>
      <c r="P34" s="12"/>
      <c r="Q34" s="12"/>
      <c r="R34" s="12"/>
      <c r="S34" s="12"/>
      <c r="T34" s="12"/>
      <c r="U34" s="12"/>
      <c r="V34" s="12"/>
      <c r="W34" s="12"/>
      <c r="X34" s="12"/>
      <c r="Y34" s="12"/>
      <c r="Z34" s="12"/>
    </row>
    <row r="35" spans="1:26">
      <c r="A35" s="12"/>
      <c r="B35" s="12"/>
      <c r="C35" s="11" t="s">
        <v>235</v>
      </c>
      <c r="D35" s="11" t="s">
        <v>236</v>
      </c>
      <c r="E35" s="11">
        <v>2</v>
      </c>
      <c r="F35" s="11">
        <v>3</v>
      </c>
      <c r="G35" s="12">
        <f t="shared" si="1"/>
        <v>6</v>
      </c>
      <c r="H35" s="11" t="s">
        <v>237</v>
      </c>
      <c r="I35" s="12"/>
      <c r="J35" s="12"/>
      <c r="K35" s="12"/>
      <c r="L35" s="12"/>
      <c r="M35" s="12"/>
      <c r="N35" s="12"/>
      <c r="O35" s="12"/>
      <c r="P35" s="12"/>
      <c r="Q35" s="12"/>
      <c r="R35" s="12"/>
      <c r="S35" s="12"/>
      <c r="T35" s="12"/>
      <c r="U35" s="12"/>
      <c r="V35" s="12"/>
      <c r="W35" s="12"/>
      <c r="X35" s="12"/>
      <c r="Y35" s="12"/>
      <c r="Z35" s="12"/>
    </row>
    <row r="36" spans="1:2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sheetData>
  <mergeCells count="1">
    <mergeCell ref="I1:J1"/>
  </mergeCells>
  <conditionalFormatting sqref="G3:G28">
    <cfRule type="colorScale" priority="1">
      <colorScale>
        <cfvo type="min"/>
        <cfvo type="max"/>
        <color rgb="FFD9D9D9"/>
        <color rgb="FFA61C00"/>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003"/>
  <sheetViews>
    <sheetView topLeftCell="A18" workbookViewId="0">
      <selection activeCell="G18" sqref="G18:G52"/>
    </sheetView>
  </sheetViews>
  <sheetFormatPr defaultColWidth="14.42578125" defaultRowHeight="15.75" customHeight="1"/>
  <cols>
    <col min="2" max="2" width="26.42578125" customWidth="1"/>
    <col min="4" max="4" width="32.42578125" customWidth="1"/>
    <col min="8" max="8" width="56.85546875" customWidth="1"/>
  </cols>
  <sheetData>
    <row r="1" spans="1:11">
      <c r="A1" s="1" t="s">
        <v>6</v>
      </c>
      <c r="C1" s="1" t="s">
        <v>6</v>
      </c>
      <c r="G1" s="1" t="s">
        <v>7</v>
      </c>
      <c r="H1" s="9" t="s">
        <v>8</v>
      </c>
      <c r="I1" s="94" t="s">
        <v>9</v>
      </c>
      <c r="J1" s="92"/>
    </row>
    <row r="2" spans="1:11">
      <c r="B2" s="1" t="s">
        <v>10</v>
      </c>
      <c r="D2" s="1" t="s">
        <v>11</v>
      </c>
      <c r="E2" s="1" t="s">
        <v>14</v>
      </c>
      <c r="F2" s="1" t="s">
        <v>15</v>
      </c>
      <c r="H2" s="10"/>
      <c r="I2" s="1" t="s">
        <v>14</v>
      </c>
      <c r="J2" s="1" t="s">
        <v>15</v>
      </c>
    </row>
    <row r="3" spans="1:11">
      <c r="A3" s="1" t="s">
        <v>238</v>
      </c>
      <c r="B3" s="1" t="s">
        <v>239</v>
      </c>
      <c r="C3" s="1" t="s">
        <v>240</v>
      </c>
      <c r="D3" s="1" t="s">
        <v>241</v>
      </c>
      <c r="E3" s="1">
        <v>1</v>
      </c>
      <c r="F3" s="1">
        <v>3</v>
      </c>
      <c r="G3" s="6">
        <f t="shared" ref="G3:G4" si="0">$E3*$F3</f>
        <v>3</v>
      </c>
      <c r="H3" s="9" t="s">
        <v>242</v>
      </c>
      <c r="I3" s="1">
        <v>1</v>
      </c>
      <c r="J3" s="1">
        <v>3</v>
      </c>
      <c r="K3" s="1" t="s">
        <v>240</v>
      </c>
    </row>
    <row r="4" spans="1:11">
      <c r="C4" s="1" t="s">
        <v>243</v>
      </c>
      <c r="D4" s="1" t="s">
        <v>244</v>
      </c>
      <c r="E4" s="1">
        <v>2</v>
      </c>
      <c r="F4" s="1">
        <v>3</v>
      </c>
      <c r="G4" s="6">
        <f t="shared" si="0"/>
        <v>6</v>
      </c>
      <c r="H4" s="9" t="s">
        <v>245</v>
      </c>
      <c r="I4" s="1">
        <v>1</v>
      </c>
      <c r="J4" s="1">
        <v>3</v>
      </c>
      <c r="K4" s="1" t="s">
        <v>243</v>
      </c>
    </row>
    <row r="5" spans="1:11">
      <c r="A5" s="1"/>
      <c r="B5" s="1"/>
      <c r="C5" s="1" t="s">
        <v>246</v>
      </c>
      <c r="H5" s="10"/>
      <c r="K5" s="1" t="s">
        <v>246</v>
      </c>
    </row>
    <row r="6" spans="1:11">
      <c r="A6" s="1" t="s">
        <v>247</v>
      </c>
      <c r="B6" s="1" t="s">
        <v>248</v>
      </c>
      <c r="C6" s="1" t="s">
        <v>249</v>
      </c>
      <c r="D6" s="1" t="s">
        <v>250</v>
      </c>
      <c r="E6" s="1">
        <v>1</v>
      </c>
      <c r="F6" s="1">
        <v>4</v>
      </c>
      <c r="G6" s="6">
        <f t="shared" ref="G6:G7" si="1">$E6*$F6</f>
        <v>4</v>
      </c>
      <c r="H6" s="9" t="s">
        <v>251</v>
      </c>
      <c r="I6" s="1">
        <v>1</v>
      </c>
      <c r="J6" s="1">
        <v>4</v>
      </c>
      <c r="K6" s="1" t="s">
        <v>249</v>
      </c>
    </row>
    <row r="7" spans="1:11">
      <c r="C7" s="29" t="s">
        <v>252</v>
      </c>
      <c r="D7" s="1" t="s">
        <v>253</v>
      </c>
      <c r="E7" s="1">
        <v>2</v>
      </c>
      <c r="F7" s="1">
        <v>3</v>
      </c>
      <c r="G7" s="6">
        <f t="shared" si="1"/>
        <v>6</v>
      </c>
      <c r="H7" s="30" t="s">
        <v>254</v>
      </c>
      <c r="I7" s="1">
        <v>1</v>
      </c>
      <c r="J7" s="1">
        <v>4</v>
      </c>
      <c r="K7" s="1" t="s">
        <v>252</v>
      </c>
    </row>
    <row r="8" spans="1:11">
      <c r="A8" s="1"/>
      <c r="B8" s="1"/>
      <c r="C8" s="29" t="s">
        <v>255</v>
      </c>
      <c r="D8" s="1" t="s">
        <v>256</v>
      </c>
      <c r="E8" s="1">
        <v>1</v>
      </c>
      <c r="F8" s="1">
        <v>2</v>
      </c>
      <c r="H8" s="10"/>
      <c r="K8" s="1" t="s">
        <v>255</v>
      </c>
    </row>
    <row r="9" spans="1:11">
      <c r="A9" s="1"/>
      <c r="B9" s="1"/>
      <c r="C9" s="1" t="s">
        <v>257</v>
      </c>
      <c r="D9" s="1" t="s">
        <v>258</v>
      </c>
      <c r="E9" s="1">
        <v>1</v>
      </c>
      <c r="F9" s="1">
        <v>4</v>
      </c>
      <c r="H9" s="9" t="s">
        <v>259</v>
      </c>
      <c r="I9" s="1">
        <v>1</v>
      </c>
      <c r="J9" s="1">
        <v>4</v>
      </c>
      <c r="K9" s="1" t="s">
        <v>257</v>
      </c>
    </row>
    <row r="10" spans="1:11">
      <c r="A10" s="1" t="s">
        <v>260</v>
      </c>
      <c r="B10" s="1" t="s">
        <v>261</v>
      </c>
      <c r="C10" s="1" t="s">
        <v>262</v>
      </c>
      <c r="D10" s="1" t="s">
        <v>263</v>
      </c>
      <c r="E10" s="1">
        <v>1</v>
      </c>
      <c r="F10" s="1">
        <v>3</v>
      </c>
      <c r="G10" s="6">
        <f t="shared" ref="G10:G52" si="2">$E10*$F10</f>
        <v>3</v>
      </c>
      <c r="H10" s="9" t="s">
        <v>264</v>
      </c>
      <c r="I10" s="1">
        <v>1</v>
      </c>
      <c r="J10" s="1">
        <v>1</v>
      </c>
      <c r="K10" s="1" t="s">
        <v>262</v>
      </c>
    </row>
    <row r="11" spans="1:11">
      <c r="C11" s="1" t="s">
        <v>265</v>
      </c>
      <c r="D11" s="1" t="s">
        <v>266</v>
      </c>
      <c r="E11" s="1">
        <v>1</v>
      </c>
      <c r="F11" s="1">
        <v>4</v>
      </c>
      <c r="G11" s="6">
        <f t="shared" si="2"/>
        <v>4</v>
      </c>
      <c r="H11" s="10"/>
      <c r="K11" s="1" t="s">
        <v>265</v>
      </c>
    </row>
    <row r="12" spans="1:11">
      <c r="A12" s="1" t="s">
        <v>267</v>
      </c>
      <c r="B12" s="1" t="s">
        <v>268</v>
      </c>
      <c r="C12" s="1" t="s">
        <v>269</v>
      </c>
      <c r="D12" s="1" t="s">
        <v>270</v>
      </c>
      <c r="E12" s="1">
        <v>2</v>
      </c>
      <c r="F12" s="1">
        <v>2</v>
      </c>
      <c r="G12" s="6">
        <f t="shared" si="2"/>
        <v>4</v>
      </c>
      <c r="H12" s="10"/>
      <c r="K12" s="1" t="s">
        <v>269</v>
      </c>
    </row>
    <row r="13" spans="1:11">
      <c r="G13" s="6">
        <f t="shared" si="2"/>
        <v>0</v>
      </c>
      <c r="H13" s="10"/>
    </row>
    <row r="14" spans="1:11">
      <c r="A14" s="1" t="s">
        <v>271</v>
      </c>
      <c r="B14" s="1" t="s">
        <v>272</v>
      </c>
      <c r="C14" s="1" t="s">
        <v>273</v>
      </c>
      <c r="D14" s="1" t="s">
        <v>274</v>
      </c>
      <c r="E14" s="1">
        <v>1</v>
      </c>
      <c r="F14" s="1">
        <v>3</v>
      </c>
      <c r="G14" s="6">
        <f t="shared" si="2"/>
        <v>3</v>
      </c>
      <c r="H14" s="9" t="s">
        <v>275</v>
      </c>
      <c r="I14" s="1">
        <v>1</v>
      </c>
      <c r="J14" s="1">
        <v>3</v>
      </c>
      <c r="K14" s="1" t="s">
        <v>273</v>
      </c>
    </row>
    <row r="15" spans="1:11">
      <c r="C15" s="1" t="s">
        <v>276</v>
      </c>
      <c r="D15" s="31" t="s">
        <v>277</v>
      </c>
      <c r="E15" s="1">
        <v>1</v>
      </c>
      <c r="F15" s="1">
        <v>3</v>
      </c>
      <c r="G15" s="6">
        <f t="shared" si="2"/>
        <v>3</v>
      </c>
      <c r="H15" s="9" t="s">
        <v>275</v>
      </c>
      <c r="I15" s="1">
        <v>1</v>
      </c>
      <c r="J15" s="1">
        <v>3</v>
      </c>
      <c r="K15" s="1" t="s">
        <v>276</v>
      </c>
    </row>
    <row r="16" spans="1:11">
      <c r="A16" s="1" t="s">
        <v>278</v>
      </c>
      <c r="B16" s="1" t="s">
        <v>279</v>
      </c>
      <c r="C16" s="1" t="s">
        <v>280</v>
      </c>
      <c r="D16" s="1" t="s">
        <v>281</v>
      </c>
      <c r="E16" s="1">
        <v>1</v>
      </c>
      <c r="F16" s="1">
        <v>4</v>
      </c>
      <c r="G16" s="6">
        <f t="shared" si="2"/>
        <v>4</v>
      </c>
      <c r="H16" s="9" t="s">
        <v>282</v>
      </c>
      <c r="I16" s="1">
        <v>1</v>
      </c>
      <c r="J16" s="1">
        <v>4</v>
      </c>
      <c r="K16" s="1" t="s">
        <v>280</v>
      </c>
    </row>
    <row r="17" spans="3:11">
      <c r="C17" s="1" t="s">
        <v>283</v>
      </c>
      <c r="D17" s="1" t="s">
        <v>284</v>
      </c>
      <c r="E17" s="1">
        <v>1</v>
      </c>
      <c r="F17" s="1">
        <v>1</v>
      </c>
      <c r="G17" s="6">
        <f t="shared" si="2"/>
        <v>1</v>
      </c>
      <c r="H17" s="10"/>
      <c r="K17" s="1" t="s">
        <v>283</v>
      </c>
    </row>
    <row r="18" spans="3:11">
      <c r="G18" s="6"/>
      <c r="H18" s="10"/>
    </row>
    <row r="19" spans="3:11">
      <c r="G19" s="6"/>
      <c r="H19" s="10"/>
    </row>
    <row r="20" spans="3:11">
      <c r="G20" s="6"/>
      <c r="H20" s="10"/>
    </row>
    <row r="21" spans="3:11">
      <c r="G21" s="6"/>
      <c r="H21" s="10"/>
    </row>
    <row r="22" spans="3:11">
      <c r="G22" s="6"/>
      <c r="H22" s="10"/>
    </row>
    <row r="23" spans="3:11">
      <c r="G23" s="6"/>
      <c r="H23" s="10"/>
    </row>
    <row r="24" spans="3:11">
      <c r="G24" s="6"/>
      <c r="H24" s="10"/>
    </row>
    <row r="25" spans="3:11">
      <c r="G25" s="6"/>
      <c r="H25" s="10"/>
    </row>
    <row r="26" spans="3:11">
      <c r="G26" s="6"/>
      <c r="H26" s="10"/>
    </row>
    <row r="27" spans="3:11">
      <c r="G27" s="6"/>
      <c r="H27" s="10"/>
    </row>
    <row r="28" spans="3:11">
      <c r="G28" s="6"/>
      <c r="H28" s="10"/>
    </row>
    <row r="29" spans="3:11">
      <c r="G29" s="6"/>
      <c r="H29" s="10"/>
    </row>
    <row r="30" spans="3:11">
      <c r="G30" s="6"/>
      <c r="H30" s="10"/>
    </row>
    <row r="31" spans="3:11">
      <c r="G31" s="6"/>
      <c r="H31" s="10"/>
    </row>
    <row r="32" spans="3:11">
      <c r="G32" s="6"/>
      <c r="H32" s="10"/>
    </row>
    <row r="33" spans="7:8">
      <c r="G33" s="6"/>
      <c r="H33" s="10"/>
    </row>
    <row r="34" spans="7:8">
      <c r="G34" s="6"/>
      <c r="H34" s="10"/>
    </row>
    <row r="35" spans="7:8">
      <c r="G35" s="6"/>
      <c r="H35" s="10"/>
    </row>
    <row r="36" spans="7:8">
      <c r="G36" s="6"/>
      <c r="H36" s="10"/>
    </row>
    <row r="37" spans="7:8">
      <c r="G37" s="6"/>
      <c r="H37" s="10"/>
    </row>
    <row r="38" spans="7:8">
      <c r="G38" s="6"/>
      <c r="H38" s="10"/>
    </row>
    <row r="39" spans="7:8">
      <c r="G39" s="6"/>
      <c r="H39" s="10"/>
    </row>
    <row r="40" spans="7:8">
      <c r="G40" s="6"/>
      <c r="H40" s="10"/>
    </row>
    <row r="41" spans="7:8">
      <c r="G41" s="6"/>
      <c r="H41" s="10"/>
    </row>
    <row r="42" spans="7:8">
      <c r="G42" s="6"/>
      <c r="H42" s="10"/>
    </row>
    <row r="43" spans="7:8">
      <c r="G43" s="6"/>
      <c r="H43" s="10"/>
    </row>
    <row r="44" spans="7:8">
      <c r="G44" s="6"/>
      <c r="H44" s="10"/>
    </row>
    <row r="45" spans="7:8">
      <c r="G45" s="6"/>
      <c r="H45" s="10"/>
    </row>
    <row r="46" spans="7:8">
      <c r="G46" s="6"/>
      <c r="H46" s="10"/>
    </row>
    <row r="47" spans="7:8">
      <c r="G47" s="6"/>
      <c r="H47" s="10"/>
    </row>
    <row r="48" spans="7:8">
      <c r="G48" s="6"/>
      <c r="H48" s="10"/>
    </row>
    <row r="49" spans="7:8">
      <c r="G49" s="6"/>
      <c r="H49" s="10"/>
    </row>
    <row r="50" spans="7:8">
      <c r="G50" s="6"/>
      <c r="H50" s="10"/>
    </row>
    <row r="51" spans="7:8">
      <c r="G51" s="6"/>
      <c r="H51" s="10"/>
    </row>
    <row r="52" spans="7:8">
      <c r="G52" s="6"/>
      <c r="H52" s="10"/>
    </row>
    <row r="53" spans="7:8">
      <c r="H53" s="10"/>
    </row>
    <row r="54" spans="7:8">
      <c r="H54" s="10"/>
    </row>
    <row r="55" spans="7:8">
      <c r="H55" s="10"/>
    </row>
    <row r="56" spans="7:8">
      <c r="H56" s="10"/>
    </row>
    <row r="57" spans="7:8">
      <c r="H57" s="10"/>
    </row>
    <row r="58" spans="7:8">
      <c r="H58" s="10"/>
    </row>
    <row r="59" spans="7:8">
      <c r="H59" s="10"/>
    </row>
    <row r="60" spans="7:8">
      <c r="H60" s="10"/>
    </row>
    <row r="61" spans="7:8">
      <c r="H61" s="10"/>
    </row>
    <row r="62" spans="7:8">
      <c r="H62" s="10"/>
    </row>
    <row r="63" spans="7:8">
      <c r="H63" s="10"/>
    </row>
    <row r="64" spans="7:8">
      <c r="H64" s="10"/>
    </row>
    <row r="65" spans="8:8">
      <c r="H65" s="10"/>
    </row>
    <row r="66" spans="8:8">
      <c r="H66" s="10"/>
    </row>
    <row r="67" spans="8:8">
      <c r="H67" s="10"/>
    </row>
    <row r="68" spans="8:8">
      <c r="H68" s="10"/>
    </row>
    <row r="69" spans="8:8">
      <c r="H69" s="10"/>
    </row>
    <row r="70" spans="8:8">
      <c r="H70" s="10"/>
    </row>
    <row r="71" spans="8:8">
      <c r="H71" s="10"/>
    </row>
    <row r="72" spans="8:8">
      <c r="H72" s="10"/>
    </row>
    <row r="73" spans="8:8">
      <c r="H73" s="10"/>
    </row>
    <row r="74" spans="8:8">
      <c r="H74" s="10"/>
    </row>
    <row r="75" spans="8:8">
      <c r="H75" s="10"/>
    </row>
    <row r="76" spans="8:8">
      <c r="H76" s="10"/>
    </row>
    <row r="77" spans="8:8">
      <c r="H77" s="10"/>
    </row>
    <row r="78" spans="8:8">
      <c r="H78" s="10"/>
    </row>
    <row r="79" spans="8:8">
      <c r="H79" s="10"/>
    </row>
    <row r="80" spans="8:8">
      <c r="H80" s="10"/>
    </row>
    <row r="81" spans="8:8">
      <c r="H81" s="10"/>
    </row>
    <row r="82" spans="8:8">
      <c r="H82" s="10"/>
    </row>
    <row r="83" spans="8:8">
      <c r="H83" s="10"/>
    </row>
    <row r="84" spans="8:8">
      <c r="H84" s="10"/>
    </row>
    <row r="85" spans="8:8">
      <c r="H85" s="10"/>
    </row>
    <row r="86" spans="8:8">
      <c r="H86" s="10"/>
    </row>
    <row r="87" spans="8:8">
      <c r="H87" s="10"/>
    </row>
    <row r="88" spans="8:8">
      <c r="H88" s="10"/>
    </row>
    <row r="89" spans="8:8">
      <c r="H89" s="10"/>
    </row>
    <row r="90" spans="8:8">
      <c r="H90" s="10"/>
    </row>
    <row r="91" spans="8:8">
      <c r="H91" s="10"/>
    </row>
    <row r="92" spans="8:8">
      <c r="H92" s="10"/>
    </row>
    <row r="93" spans="8:8">
      <c r="H93" s="10"/>
    </row>
    <row r="94" spans="8:8">
      <c r="H94" s="10"/>
    </row>
    <row r="95" spans="8:8">
      <c r="H95" s="10"/>
    </row>
    <row r="96" spans="8:8">
      <c r="H96" s="10"/>
    </row>
    <row r="97" spans="8:8">
      <c r="H97" s="10"/>
    </row>
    <row r="98" spans="8:8">
      <c r="H98" s="10"/>
    </row>
    <row r="99" spans="8:8">
      <c r="H99" s="10"/>
    </row>
    <row r="100" spans="8:8">
      <c r="H100" s="10"/>
    </row>
    <row r="101" spans="8:8">
      <c r="H101" s="10"/>
    </row>
    <row r="102" spans="8:8">
      <c r="H102" s="10"/>
    </row>
    <row r="103" spans="8:8">
      <c r="H103" s="10"/>
    </row>
    <row r="104" spans="8:8">
      <c r="H104" s="10"/>
    </row>
    <row r="105" spans="8:8">
      <c r="H105" s="10"/>
    </row>
    <row r="106" spans="8:8">
      <c r="H106" s="10"/>
    </row>
    <row r="107" spans="8:8">
      <c r="H107" s="10"/>
    </row>
    <row r="108" spans="8:8">
      <c r="H108" s="10"/>
    </row>
    <row r="109" spans="8:8">
      <c r="H109" s="10"/>
    </row>
    <row r="110" spans="8:8">
      <c r="H110" s="10"/>
    </row>
    <row r="111" spans="8:8">
      <c r="H111" s="10"/>
    </row>
    <row r="112" spans="8:8">
      <c r="H112" s="10"/>
    </row>
    <row r="113" spans="8:8">
      <c r="H113" s="10"/>
    </row>
    <row r="114" spans="8:8">
      <c r="H114" s="10"/>
    </row>
    <row r="115" spans="8:8">
      <c r="H115" s="10"/>
    </row>
    <row r="116" spans="8:8">
      <c r="H116" s="10"/>
    </row>
    <row r="117" spans="8:8">
      <c r="H117" s="10"/>
    </row>
    <row r="118" spans="8:8">
      <c r="H118" s="10"/>
    </row>
    <row r="119" spans="8:8">
      <c r="H119" s="10"/>
    </row>
    <row r="120" spans="8:8">
      <c r="H120" s="10"/>
    </row>
    <row r="121" spans="8:8">
      <c r="H121" s="10"/>
    </row>
    <row r="122" spans="8:8">
      <c r="H122" s="10"/>
    </row>
    <row r="123" spans="8:8">
      <c r="H123" s="10"/>
    </row>
    <row r="124" spans="8:8">
      <c r="H124" s="10"/>
    </row>
    <row r="125" spans="8:8">
      <c r="H125" s="10"/>
    </row>
    <row r="126" spans="8:8">
      <c r="H126" s="10"/>
    </row>
    <row r="127" spans="8:8">
      <c r="H127" s="10"/>
    </row>
    <row r="128" spans="8:8">
      <c r="H128" s="10"/>
    </row>
    <row r="129" spans="8:8">
      <c r="H129" s="10"/>
    </row>
    <row r="130" spans="8:8">
      <c r="H130" s="10"/>
    </row>
    <row r="131" spans="8:8">
      <c r="H131" s="10"/>
    </row>
    <row r="132" spans="8:8">
      <c r="H132" s="10"/>
    </row>
    <row r="133" spans="8:8">
      <c r="H133" s="10"/>
    </row>
    <row r="134" spans="8:8">
      <c r="H134" s="10"/>
    </row>
    <row r="135" spans="8:8">
      <c r="H135" s="10"/>
    </row>
    <row r="136" spans="8:8">
      <c r="H136" s="10"/>
    </row>
    <row r="137" spans="8:8">
      <c r="H137" s="10"/>
    </row>
    <row r="138" spans="8:8">
      <c r="H138" s="10"/>
    </row>
    <row r="139" spans="8:8">
      <c r="H139" s="10"/>
    </row>
    <row r="140" spans="8:8">
      <c r="H140" s="10"/>
    </row>
    <row r="141" spans="8:8">
      <c r="H141" s="10"/>
    </row>
    <row r="142" spans="8:8">
      <c r="H142" s="10"/>
    </row>
    <row r="143" spans="8:8">
      <c r="H143" s="10"/>
    </row>
    <row r="144" spans="8:8">
      <c r="H144" s="10"/>
    </row>
    <row r="145" spans="8:8">
      <c r="H145" s="10"/>
    </row>
    <row r="146" spans="8:8">
      <c r="H146" s="10"/>
    </row>
    <row r="147" spans="8:8">
      <c r="H147" s="10"/>
    </row>
    <row r="148" spans="8:8">
      <c r="H148" s="10"/>
    </row>
    <row r="149" spans="8:8">
      <c r="H149" s="10"/>
    </row>
    <row r="150" spans="8:8">
      <c r="H150" s="10"/>
    </row>
    <row r="151" spans="8:8">
      <c r="H151" s="10"/>
    </row>
    <row r="152" spans="8:8">
      <c r="H152" s="10"/>
    </row>
    <row r="153" spans="8:8">
      <c r="H153" s="10"/>
    </row>
    <row r="154" spans="8:8">
      <c r="H154" s="10"/>
    </row>
    <row r="155" spans="8:8">
      <c r="H155" s="10"/>
    </row>
    <row r="156" spans="8:8">
      <c r="H156" s="10"/>
    </row>
    <row r="157" spans="8:8">
      <c r="H157" s="10"/>
    </row>
    <row r="158" spans="8:8">
      <c r="H158" s="10"/>
    </row>
    <row r="159" spans="8:8">
      <c r="H159" s="10"/>
    </row>
    <row r="160" spans="8:8">
      <c r="H160" s="10"/>
    </row>
    <row r="161" spans="8:8">
      <c r="H161" s="10"/>
    </row>
    <row r="162" spans="8:8">
      <c r="H162" s="10"/>
    </row>
    <row r="163" spans="8:8">
      <c r="H163" s="10"/>
    </row>
    <row r="164" spans="8:8">
      <c r="H164" s="10"/>
    </row>
    <row r="165" spans="8:8">
      <c r="H165" s="10"/>
    </row>
    <row r="166" spans="8:8">
      <c r="H166" s="10"/>
    </row>
    <row r="167" spans="8:8">
      <c r="H167" s="10"/>
    </row>
    <row r="168" spans="8:8">
      <c r="H168" s="10"/>
    </row>
    <row r="169" spans="8:8">
      <c r="H169" s="10"/>
    </row>
    <row r="170" spans="8:8">
      <c r="H170" s="10"/>
    </row>
    <row r="171" spans="8:8">
      <c r="H171" s="10"/>
    </row>
    <row r="172" spans="8:8">
      <c r="H172" s="10"/>
    </row>
    <row r="173" spans="8:8">
      <c r="H173" s="10"/>
    </row>
    <row r="174" spans="8:8">
      <c r="H174" s="10"/>
    </row>
    <row r="175" spans="8:8">
      <c r="H175" s="10"/>
    </row>
    <row r="176" spans="8:8">
      <c r="H176" s="10"/>
    </row>
    <row r="177" spans="8:8">
      <c r="H177" s="10"/>
    </row>
    <row r="178" spans="8:8">
      <c r="H178" s="10"/>
    </row>
    <row r="179" spans="8:8">
      <c r="H179" s="10"/>
    </row>
    <row r="180" spans="8:8">
      <c r="H180" s="10"/>
    </row>
    <row r="181" spans="8:8">
      <c r="H181" s="10"/>
    </row>
    <row r="182" spans="8:8">
      <c r="H182" s="10"/>
    </row>
    <row r="183" spans="8:8">
      <c r="H183" s="10"/>
    </row>
    <row r="184" spans="8:8">
      <c r="H184" s="10"/>
    </row>
    <row r="185" spans="8:8">
      <c r="H185" s="10"/>
    </row>
    <row r="186" spans="8:8">
      <c r="H186" s="10"/>
    </row>
    <row r="187" spans="8:8">
      <c r="H187" s="10"/>
    </row>
    <row r="188" spans="8:8">
      <c r="H188" s="10"/>
    </row>
    <row r="189" spans="8:8">
      <c r="H189" s="10"/>
    </row>
    <row r="190" spans="8:8">
      <c r="H190" s="10"/>
    </row>
    <row r="191" spans="8:8">
      <c r="H191" s="10"/>
    </row>
    <row r="192" spans="8:8">
      <c r="H192" s="10"/>
    </row>
    <row r="193" spans="8:8">
      <c r="H193" s="10"/>
    </row>
    <row r="194" spans="8:8">
      <c r="H194" s="10"/>
    </row>
    <row r="195" spans="8:8">
      <c r="H195" s="10"/>
    </row>
    <row r="196" spans="8:8">
      <c r="H196" s="10"/>
    </row>
    <row r="197" spans="8:8">
      <c r="H197" s="10"/>
    </row>
    <row r="198" spans="8:8">
      <c r="H198" s="10"/>
    </row>
    <row r="199" spans="8:8">
      <c r="H199" s="10"/>
    </row>
    <row r="200" spans="8:8">
      <c r="H200" s="10"/>
    </row>
    <row r="201" spans="8:8">
      <c r="H201" s="10"/>
    </row>
    <row r="202" spans="8:8">
      <c r="H202" s="10"/>
    </row>
    <row r="203" spans="8:8">
      <c r="H203" s="10"/>
    </row>
    <row r="204" spans="8:8">
      <c r="H204" s="10"/>
    </row>
    <row r="205" spans="8:8">
      <c r="H205" s="10"/>
    </row>
    <row r="206" spans="8:8">
      <c r="H206" s="10"/>
    </row>
    <row r="207" spans="8:8">
      <c r="H207" s="10"/>
    </row>
    <row r="208" spans="8:8">
      <c r="H208" s="10"/>
    </row>
    <row r="209" spans="8:8">
      <c r="H209" s="10"/>
    </row>
    <row r="210" spans="8:8">
      <c r="H210" s="10"/>
    </row>
    <row r="211" spans="8:8">
      <c r="H211" s="10"/>
    </row>
    <row r="212" spans="8:8">
      <c r="H212" s="10"/>
    </row>
    <row r="213" spans="8:8">
      <c r="H213" s="10"/>
    </row>
    <row r="214" spans="8:8">
      <c r="H214" s="10"/>
    </row>
    <row r="215" spans="8:8">
      <c r="H215" s="10"/>
    </row>
    <row r="216" spans="8:8">
      <c r="H216" s="10"/>
    </row>
    <row r="217" spans="8:8">
      <c r="H217" s="10"/>
    </row>
    <row r="218" spans="8:8">
      <c r="H218" s="10"/>
    </row>
    <row r="219" spans="8:8">
      <c r="H219" s="10"/>
    </row>
    <row r="220" spans="8:8">
      <c r="H220" s="10"/>
    </row>
    <row r="221" spans="8:8">
      <c r="H221" s="10"/>
    </row>
    <row r="222" spans="8:8">
      <c r="H222" s="10"/>
    </row>
    <row r="223" spans="8:8">
      <c r="H223" s="10"/>
    </row>
    <row r="224" spans="8:8">
      <c r="H224" s="10"/>
    </row>
    <row r="225" spans="8:8">
      <c r="H225" s="10"/>
    </row>
    <row r="226" spans="8:8">
      <c r="H226" s="10"/>
    </row>
    <row r="227" spans="8:8">
      <c r="H227" s="10"/>
    </row>
    <row r="228" spans="8:8">
      <c r="H228" s="10"/>
    </row>
    <row r="229" spans="8:8">
      <c r="H229" s="10"/>
    </row>
    <row r="230" spans="8:8">
      <c r="H230" s="10"/>
    </row>
    <row r="231" spans="8:8">
      <c r="H231" s="10"/>
    </row>
    <row r="232" spans="8:8">
      <c r="H232" s="10"/>
    </row>
    <row r="233" spans="8:8">
      <c r="H233" s="10"/>
    </row>
    <row r="234" spans="8:8">
      <c r="H234" s="10"/>
    </row>
    <row r="235" spans="8:8">
      <c r="H235" s="10"/>
    </row>
    <row r="236" spans="8:8">
      <c r="H236" s="10"/>
    </row>
    <row r="237" spans="8:8">
      <c r="H237" s="10"/>
    </row>
    <row r="238" spans="8:8">
      <c r="H238" s="10"/>
    </row>
    <row r="239" spans="8:8">
      <c r="H239" s="10"/>
    </row>
    <row r="240" spans="8:8">
      <c r="H240" s="10"/>
    </row>
    <row r="241" spans="8:8">
      <c r="H241" s="10"/>
    </row>
    <row r="242" spans="8:8">
      <c r="H242" s="10"/>
    </row>
    <row r="243" spans="8:8">
      <c r="H243" s="10"/>
    </row>
    <row r="244" spans="8:8">
      <c r="H244" s="10"/>
    </row>
    <row r="245" spans="8:8">
      <c r="H245" s="10"/>
    </row>
    <row r="246" spans="8:8">
      <c r="H246" s="10"/>
    </row>
    <row r="247" spans="8:8">
      <c r="H247" s="10"/>
    </row>
    <row r="248" spans="8:8">
      <c r="H248" s="10"/>
    </row>
    <row r="249" spans="8:8">
      <c r="H249" s="10"/>
    </row>
    <row r="250" spans="8:8">
      <c r="H250" s="10"/>
    </row>
    <row r="251" spans="8:8">
      <c r="H251" s="10"/>
    </row>
    <row r="252" spans="8:8">
      <c r="H252" s="10"/>
    </row>
    <row r="253" spans="8:8">
      <c r="H253" s="10"/>
    </row>
    <row r="254" spans="8:8">
      <c r="H254" s="10"/>
    </row>
    <row r="255" spans="8:8">
      <c r="H255" s="10"/>
    </row>
    <row r="256" spans="8:8">
      <c r="H256" s="10"/>
    </row>
    <row r="257" spans="8:8">
      <c r="H257" s="10"/>
    </row>
    <row r="258" spans="8:8">
      <c r="H258" s="10"/>
    </row>
    <row r="259" spans="8:8">
      <c r="H259" s="10"/>
    </row>
    <row r="260" spans="8:8">
      <c r="H260" s="10"/>
    </row>
    <row r="261" spans="8:8">
      <c r="H261" s="10"/>
    </row>
    <row r="262" spans="8:8">
      <c r="H262" s="10"/>
    </row>
    <row r="263" spans="8:8">
      <c r="H263" s="10"/>
    </row>
    <row r="264" spans="8:8">
      <c r="H264" s="10"/>
    </row>
    <row r="265" spans="8:8">
      <c r="H265" s="10"/>
    </row>
    <row r="266" spans="8:8">
      <c r="H266" s="10"/>
    </row>
    <row r="267" spans="8:8">
      <c r="H267" s="10"/>
    </row>
    <row r="268" spans="8:8">
      <c r="H268" s="10"/>
    </row>
    <row r="269" spans="8:8">
      <c r="H269" s="10"/>
    </row>
    <row r="270" spans="8:8">
      <c r="H270" s="10"/>
    </row>
    <row r="271" spans="8:8">
      <c r="H271" s="10"/>
    </row>
    <row r="272" spans="8:8">
      <c r="H272" s="10"/>
    </row>
    <row r="273" spans="8:8">
      <c r="H273" s="10"/>
    </row>
    <row r="274" spans="8:8">
      <c r="H274" s="10"/>
    </row>
    <row r="275" spans="8:8">
      <c r="H275" s="10"/>
    </row>
    <row r="276" spans="8:8">
      <c r="H276" s="10"/>
    </row>
    <row r="277" spans="8:8">
      <c r="H277" s="10"/>
    </row>
    <row r="278" spans="8:8">
      <c r="H278" s="10"/>
    </row>
    <row r="279" spans="8:8">
      <c r="H279" s="10"/>
    </row>
    <row r="280" spans="8:8">
      <c r="H280" s="10"/>
    </row>
    <row r="281" spans="8:8">
      <c r="H281" s="10"/>
    </row>
    <row r="282" spans="8:8">
      <c r="H282" s="10"/>
    </row>
    <row r="283" spans="8:8">
      <c r="H283" s="10"/>
    </row>
    <row r="284" spans="8:8">
      <c r="H284" s="10"/>
    </row>
    <row r="285" spans="8:8">
      <c r="H285" s="10"/>
    </row>
    <row r="286" spans="8:8">
      <c r="H286" s="10"/>
    </row>
    <row r="287" spans="8:8">
      <c r="H287" s="10"/>
    </row>
    <row r="288" spans="8:8">
      <c r="H288" s="10"/>
    </row>
    <row r="289" spans="8:8">
      <c r="H289" s="10"/>
    </row>
    <row r="290" spans="8:8">
      <c r="H290" s="10"/>
    </row>
    <row r="291" spans="8:8">
      <c r="H291" s="10"/>
    </row>
    <row r="292" spans="8:8">
      <c r="H292" s="10"/>
    </row>
    <row r="293" spans="8:8">
      <c r="H293" s="10"/>
    </row>
    <row r="294" spans="8:8">
      <c r="H294" s="10"/>
    </row>
    <row r="295" spans="8:8">
      <c r="H295" s="10"/>
    </row>
    <row r="296" spans="8:8">
      <c r="H296" s="10"/>
    </row>
    <row r="297" spans="8:8">
      <c r="H297" s="10"/>
    </row>
    <row r="298" spans="8:8">
      <c r="H298" s="10"/>
    </row>
    <row r="299" spans="8:8">
      <c r="H299" s="10"/>
    </row>
    <row r="300" spans="8:8">
      <c r="H300" s="10"/>
    </row>
    <row r="301" spans="8:8">
      <c r="H301" s="10"/>
    </row>
    <row r="302" spans="8:8">
      <c r="H302" s="10"/>
    </row>
    <row r="303" spans="8:8">
      <c r="H303" s="10"/>
    </row>
    <row r="304" spans="8:8">
      <c r="H304" s="10"/>
    </row>
    <row r="305" spans="8:8">
      <c r="H305" s="10"/>
    </row>
    <row r="306" spans="8:8">
      <c r="H306" s="10"/>
    </row>
    <row r="307" spans="8:8">
      <c r="H307" s="10"/>
    </row>
    <row r="308" spans="8:8">
      <c r="H308" s="10"/>
    </row>
    <row r="309" spans="8:8">
      <c r="H309" s="10"/>
    </row>
    <row r="310" spans="8:8">
      <c r="H310" s="10"/>
    </row>
    <row r="311" spans="8:8">
      <c r="H311" s="10"/>
    </row>
    <row r="312" spans="8:8">
      <c r="H312" s="10"/>
    </row>
    <row r="313" spans="8:8">
      <c r="H313" s="10"/>
    </row>
    <row r="314" spans="8:8">
      <c r="H314" s="10"/>
    </row>
    <row r="315" spans="8:8">
      <c r="H315" s="10"/>
    </row>
    <row r="316" spans="8:8">
      <c r="H316" s="10"/>
    </row>
    <row r="317" spans="8:8">
      <c r="H317" s="10"/>
    </row>
    <row r="318" spans="8:8">
      <c r="H318" s="10"/>
    </row>
    <row r="319" spans="8:8">
      <c r="H319" s="10"/>
    </row>
    <row r="320" spans="8:8">
      <c r="H320" s="10"/>
    </row>
    <row r="321" spans="8:8">
      <c r="H321" s="10"/>
    </row>
    <row r="322" spans="8:8">
      <c r="H322" s="10"/>
    </row>
    <row r="323" spans="8:8">
      <c r="H323" s="10"/>
    </row>
    <row r="324" spans="8:8">
      <c r="H324" s="10"/>
    </row>
    <row r="325" spans="8:8">
      <c r="H325" s="10"/>
    </row>
    <row r="326" spans="8:8">
      <c r="H326" s="10"/>
    </row>
    <row r="327" spans="8:8">
      <c r="H327" s="10"/>
    </row>
    <row r="328" spans="8:8">
      <c r="H328" s="10"/>
    </row>
    <row r="329" spans="8:8">
      <c r="H329" s="10"/>
    </row>
    <row r="330" spans="8:8">
      <c r="H330" s="10"/>
    </row>
    <row r="331" spans="8:8">
      <c r="H331" s="10"/>
    </row>
    <row r="332" spans="8:8">
      <c r="H332" s="10"/>
    </row>
    <row r="333" spans="8:8">
      <c r="H333" s="10"/>
    </row>
    <row r="334" spans="8:8">
      <c r="H334" s="10"/>
    </row>
    <row r="335" spans="8:8">
      <c r="H335" s="10"/>
    </row>
    <row r="336" spans="8:8">
      <c r="H336" s="10"/>
    </row>
    <row r="337" spans="8:8">
      <c r="H337" s="10"/>
    </row>
    <row r="338" spans="8:8">
      <c r="H338" s="10"/>
    </row>
    <row r="339" spans="8:8">
      <c r="H339" s="10"/>
    </row>
    <row r="340" spans="8:8">
      <c r="H340" s="10"/>
    </row>
    <row r="341" spans="8:8">
      <c r="H341" s="10"/>
    </row>
    <row r="342" spans="8:8">
      <c r="H342" s="10"/>
    </row>
    <row r="343" spans="8:8">
      <c r="H343" s="10"/>
    </row>
    <row r="344" spans="8:8">
      <c r="H344" s="10"/>
    </row>
    <row r="345" spans="8:8">
      <c r="H345" s="10"/>
    </row>
    <row r="346" spans="8:8">
      <c r="H346" s="10"/>
    </row>
    <row r="347" spans="8:8">
      <c r="H347" s="10"/>
    </row>
    <row r="348" spans="8:8">
      <c r="H348" s="10"/>
    </row>
    <row r="349" spans="8:8">
      <c r="H349" s="10"/>
    </row>
    <row r="350" spans="8:8">
      <c r="H350" s="10"/>
    </row>
    <row r="351" spans="8:8">
      <c r="H351" s="10"/>
    </row>
    <row r="352" spans="8:8">
      <c r="H352" s="10"/>
    </row>
    <row r="353" spans="8:8">
      <c r="H353" s="10"/>
    </row>
    <row r="354" spans="8:8">
      <c r="H354" s="10"/>
    </row>
    <row r="355" spans="8:8">
      <c r="H355" s="10"/>
    </row>
    <row r="356" spans="8:8">
      <c r="H356" s="10"/>
    </row>
    <row r="357" spans="8:8">
      <c r="H357" s="10"/>
    </row>
    <row r="358" spans="8:8">
      <c r="H358" s="10"/>
    </row>
    <row r="359" spans="8:8">
      <c r="H359" s="10"/>
    </row>
    <row r="360" spans="8:8">
      <c r="H360" s="10"/>
    </row>
    <row r="361" spans="8:8">
      <c r="H361" s="10"/>
    </row>
    <row r="362" spans="8:8">
      <c r="H362" s="10"/>
    </row>
    <row r="363" spans="8:8">
      <c r="H363" s="10"/>
    </row>
    <row r="364" spans="8:8">
      <c r="H364" s="10"/>
    </row>
    <row r="365" spans="8:8">
      <c r="H365" s="10"/>
    </row>
    <row r="366" spans="8:8">
      <c r="H366" s="10"/>
    </row>
    <row r="367" spans="8:8">
      <c r="H367" s="10"/>
    </row>
    <row r="368" spans="8:8">
      <c r="H368" s="10"/>
    </row>
    <row r="369" spans="8:8">
      <c r="H369" s="10"/>
    </row>
    <row r="370" spans="8:8">
      <c r="H370" s="10"/>
    </row>
    <row r="371" spans="8:8">
      <c r="H371" s="10"/>
    </row>
    <row r="372" spans="8:8">
      <c r="H372" s="10"/>
    </row>
    <row r="373" spans="8:8">
      <c r="H373" s="10"/>
    </row>
    <row r="374" spans="8:8">
      <c r="H374" s="10"/>
    </row>
    <row r="375" spans="8:8">
      <c r="H375" s="10"/>
    </row>
    <row r="376" spans="8:8">
      <c r="H376" s="10"/>
    </row>
    <row r="377" spans="8:8">
      <c r="H377" s="10"/>
    </row>
    <row r="378" spans="8:8">
      <c r="H378" s="10"/>
    </row>
    <row r="379" spans="8:8">
      <c r="H379" s="10"/>
    </row>
    <row r="380" spans="8:8">
      <c r="H380" s="10"/>
    </row>
    <row r="381" spans="8:8">
      <c r="H381" s="10"/>
    </row>
    <row r="382" spans="8:8">
      <c r="H382" s="10"/>
    </row>
    <row r="383" spans="8:8">
      <c r="H383" s="10"/>
    </row>
    <row r="384" spans="8:8">
      <c r="H384" s="10"/>
    </row>
    <row r="385" spans="8:8">
      <c r="H385" s="10"/>
    </row>
    <row r="386" spans="8:8">
      <c r="H386" s="10"/>
    </row>
    <row r="387" spans="8:8">
      <c r="H387" s="10"/>
    </row>
    <row r="388" spans="8:8">
      <c r="H388" s="10"/>
    </row>
    <row r="389" spans="8:8">
      <c r="H389" s="10"/>
    </row>
    <row r="390" spans="8:8">
      <c r="H390" s="10"/>
    </row>
    <row r="391" spans="8:8">
      <c r="H391" s="10"/>
    </row>
    <row r="392" spans="8:8">
      <c r="H392" s="10"/>
    </row>
    <row r="393" spans="8:8">
      <c r="H393" s="10"/>
    </row>
    <row r="394" spans="8:8">
      <c r="H394" s="10"/>
    </row>
    <row r="395" spans="8:8">
      <c r="H395" s="10"/>
    </row>
    <row r="396" spans="8:8">
      <c r="H396" s="10"/>
    </row>
    <row r="397" spans="8:8">
      <c r="H397" s="10"/>
    </row>
    <row r="398" spans="8:8">
      <c r="H398" s="10"/>
    </row>
    <row r="399" spans="8:8">
      <c r="H399" s="10"/>
    </row>
    <row r="400" spans="8:8">
      <c r="H400" s="10"/>
    </row>
    <row r="401" spans="8:8">
      <c r="H401" s="10"/>
    </row>
    <row r="402" spans="8:8">
      <c r="H402" s="10"/>
    </row>
    <row r="403" spans="8:8">
      <c r="H403" s="10"/>
    </row>
    <row r="404" spans="8:8">
      <c r="H404" s="10"/>
    </row>
    <row r="405" spans="8:8">
      <c r="H405" s="10"/>
    </row>
    <row r="406" spans="8:8">
      <c r="H406" s="10"/>
    </row>
    <row r="407" spans="8:8">
      <c r="H407" s="10"/>
    </row>
    <row r="408" spans="8:8">
      <c r="H408" s="10"/>
    </row>
    <row r="409" spans="8:8">
      <c r="H409" s="10"/>
    </row>
    <row r="410" spans="8:8">
      <c r="H410" s="10"/>
    </row>
    <row r="411" spans="8:8">
      <c r="H411" s="10"/>
    </row>
    <row r="412" spans="8:8">
      <c r="H412" s="10"/>
    </row>
    <row r="413" spans="8:8">
      <c r="H413" s="10"/>
    </row>
    <row r="414" spans="8:8">
      <c r="H414" s="10"/>
    </row>
    <row r="415" spans="8:8">
      <c r="H415" s="10"/>
    </row>
    <row r="416" spans="8:8">
      <c r="H416" s="10"/>
    </row>
    <row r="417" spans="8:8">
      <c r="H417" s="10"/>
    </row>
    <row r="418" spans="8:8">
      <c r="H418" s="10"/>
    </row>
    <row r="419" spans="8:8">
      <c r="H419" s="10"/>
    </row>
    <row r="420" spans="8:8">
      <c r="H420" s="10"/>
    </row>
    <row r="421" spans="8:8">
      <c r="H421" s="10"/>
    </row>
    <row r="422" spans="8:8">
      <c r="H422" s="10"/>
    </row>
    <row r="423" spans="8:8">
      <c r="H423" s="10"/>
    </row>
    <row r="424" spans="8:8">
      <c r="H424" s="10"/>
    </row>
    <row r="425" spans="8:8">
      <c r="H425" s="10"/>
    </row>
    <row r="426" spans="8:8">
      <c r="H426" s="10"/>
    </row>
    <row r="427" spans="8:8">
      <c r="H427" s="10"/>
    </row>
    <row r="428" spans="8:8">
      <c r="H428" s="10"/>
    </row>
    <row r="429" spans="8:8">
      <c r="H429" s="10"/>
    </row>
    <row r="430" spans="8:8">
      <c r="H430" s="10"/>
    </row>
    <row r="431" spans="8:8">
      <c r="H431" s="10"/>
    </row>
    <row r="432" spans="8:8">
      <c r="H432" s="10"/>
    </row>
    <row r="433" spans="8:8">
      <c r="H433" s="10"/>
    </row>
    <row r="434" spans="8:8">
      <c r="H434" s="10"/>
    </row>
    <row r="435" spans="8:8">
      <c r="H435" s="10"/>
    </row>
    <row r="436" spans="8:8">
      <c r="H436" s="10"/>
    </row>
    <row r="437" spans="8:8">
      <c r="H437" s="10"/>
    </row>
    <row r="438" spans="8:8">
      <c r="H438" s="10"/>
    </row>
    <row r="439" spans="8:8">
      <c r="H439" s="10"/>
    </row>
    <row r="440" spans="8:8">
      <c r="H440" s="10"/>
    </row>
    <row r="441" spans="8:8">
      <c r="H441" s="10"/>
    </row>
    <row r="442" spans="8:8">
      <c r="H442" s="10"/>
    </row>
    <row r="443" spans="8:8">
      <c r="H443" s="10"/>
    </row>
    <row r="444" spans="8:8">
      <c r="H444" s="10"/>
    </row>
    <row r="445" spans="8:8">
      <c r="H445" s="10"/>
    </row>
    <row r="446" spans="8:8">
      <c r="H446" s="10"/>
    </row>
    <row r="447" spans="8:8">
      <c r="H447" s="10"/>
    </row>
    <row r="448" spans="8:8">
      <c r="H448" s="10"/>
    </row>
    <row r="449" spans="8:8">
      <c r="H449" s="10"/>
    </row>
    <row r="450" spans="8:8">
      <c r="H450" s="10"/>
    </row>
    <row r="451" spans="8:8">
      <c r="H451" s="10"/>
    </row>
    <row r="452" spans="8:8">
      <c r="H452" s="10"/>
    </row>
    <row r="453" spans="8:8">
      <c r="H453" s="10"/>
    </row>
    <row r="454" spans="8:8">
      <c r="H454" s="10"/>
    </row>
    <row r="455" spans="8:8">
      <c r="H455" s="10"/>
    </row>
    <row r="456" spans="8:8">
      <c r="H456" s="10"/>
    </row>
    <row r="457" spans="8:8">
      <c r="H457" s="10"/>
    </row>
    <row r="458" spans="8:8">
      <c r="H458" s="10"/>
    </row>
    <row r="459" spans="8:8">
      <c r="H459" s="10"/>
    </row>
    <row r="460" spans="8:8">
      <c r="H460" s="10"/>
    </row>
    <row r="461" spans="8:8">
      <c r="H461" s="10"/>
    </row>
    <row r="462" spans="8:8">
      <c r="H462" s="10"/>
    </row>
    <row r="463" spans="8:8">
      <c r="H463" s="10"/>
    </row>
    <row r="464" spans="8:8">
      <c r="H464" s="10"/>
    </row>
    <row r="465" spans="8:8">
      <c r="H465" s="10"/>
    </row>
    <row r="466" spans="8:8">
      <c r="H466" s="10"/>
    </row>
    <row r="467" spans="8:8">
      <c r="H467" s="10"/>
    </row>
    <row r="468" spans="8:8">
      <c r="H468" s="10"/>
    </row>
    <row r="469" spans="8:8">
      <c r="H469" s="10"/>
    </row>
    <row r="470" spans="8:8">
      <c r="H470" s="10"/>
    </row>
    <row r="471" spans="8:8">
      <c r="H471" s="10"/>
    </row>
    <row r="472" spans="8:8">
      <c r="H472" s="10"/>
    </row>
    <row r="473" spans="8:8">
      <c r="H473" s="10"/>
    </row>
    <row r="474" spans="8:8">
      <c r="H474" s="10"/>
    </row>
    <row r="475" spans="8:8">
      <c r="H475" s="10"/>
    </row>
    <row r="476" spans="8:8">
      <c r="H476" s="10"/>
    </row>
    <row r="477" spans="8:8">
      <c r="H477" s="10"/>
    </row>
    <row r="478" spans="8:8">
      <c r="H478" s="10"/>
    </row>
    <row r="479" spans="8:8">
      <c r="H479" s="10"/>
    </row>
    <row r="480" spans="8:8">
      <c r="H480" s="10"/>
    </row>
    <row r="481" spans="8:8">
      <c r="H481" s="10"/>
    </row>
    <row r="482" spans="8:8">
      <c r="H482" s="10"/>
    </row>
    <row r="483" spans="8:8">
      <c r="H483" s="10"/>
    </row>
    <row r="484" spans="8:8">
      <c r="H484" s="10"/>
    </row>
    <row r="485" spans="8:8">
      <c r="H485" s="10"/>
    </row>
    <row r="486" spans="8:8">
      <c r="H486" s="10"/>
    </row>
    <row r="487" spans="8:8">
      <c r="H487" s="10"/>
    </row>
    <row r="488" spans="8:8">
      <c r="H488" s="10"/>
    </row>
    <row r="489" spans="8:8">
      <c r="H489" s="10"/>
    </row>
    <row r="490" spans="8:8">
      <c r="H490" s="10"/>
    </row>
    <row r="491" spans="8:8">
      <c r="H491" s="10"/>
    </row>
    <row r="492" spans="8:8">
      <c r="H492" s="10"/>
    </row>
    <row r="493" spans="8:8">
      <c r="H493" s="10"/>
    </row>
    <row r="494" spans="8:8">
      <c r="H494" s="10"/>
    </row>
    <row r="495" spans="8:8">
      <c r="H495" s="10"/>
    </row>
    <row r="496" spans="8:8">
      <c r="H496" s="10"/>
    </row>
    <row r="497" spans="8:8">
      <c r="H497" s="10"/>
    </row>
    <row r="498" spans="8:8">
      <c r="H498" s="10"/>
    </row>
    <row r="499" spans="8:8">
      <c r="H499" s="10"/>
    </row>
    <row r="500" spans="8:8">
      <c r="H500" s="10"/>
    </row>
    <row r="501" spans="8:8">
      <c r="H501" s="10"/>
    </row>
    <row r="502" spans="8:8">
      <c r="H502" s="10"/>
    </row>
    <row r="503" spans="8:8">
      <c r="H503" s="10"/>
    </row>
    <row r="504" spans="8:8">
      <c r="H504" s="10"/>
    </row>
    <row r="505" spans="8:8">
      <c r="H505" s="10"/>
    </row>
    <row r="506" spans="8:8">
      <c r="H506" s="10"/>
    </row>
    <row r="507" spans="8:8">
      <c r="H507" s="10"/>
    </row>
    <row r="508" spans="8:8">
      <c r="H508" s="10"/>
    </row>
    <row r="509" spans="8:8">
      <c r="H509" s="10"/>
    </row>
    <row r="510" spans="8:8">
      <c r="H510" s="10"/>
    </row>
    <row r="511" spans="8:8">
      <c r="H511" s="10"/>
    </row>
    <row r="512" spans="8:8">
      <c r="H512" s="10"/>
    </row>
    <row r="513" spans="8:8">
      <c r="H513" s="10"/>
    </row>
    <row r="514" spans="8:8">
      <c r="H514" s="10"/>
    </row>
    <row r="515" spans="8:8">
      <c r="H515" s="10"/>
    </row>
    <row r="516" spans="8:8">
      <c r="H516" s="10"/>
    </row>
    <row r="517" spans="8:8">
      <c r="H517" s="10"/>
    </row>
    <row r="518" spans="8:8">
      <c r="H518" s="10"/>
    </row>
    <row r="519" spans="8:8">
      <c r="H519" s="10"/>
    </row>
    <row r="520" spans="8:8">
      <c r="H520" s="10"/>
    </row>
    <row r="521" spans="8:8">
      <c r="H521" s="10"/>
    </row>
    <row r="522" spans="8:8">
      <c r="H522" s="10"/>
    </row>
    <row r="523" spans="8:8">
      <c r="H523" s="10"/>
    </row>
    <row r="524" spans="8:8">
      <c r="H524" s="10"/>
    </row>
    <row r="525" spans="8:8">
      <c r="H525" s="10"/>
    </row>
    <row r="526" spans="8:8">
      <c r="H526" s="10"/>
    </row>
    <row r="527" spans="8:8">
      <c r="H527" s="10"/>
    </row>
    <row r="528" spans="8:8">
      <c r="H528" s="10"/>
    </row>
    <row r="529" spans="8:8">
      <c r="H529" s="10"/>
    </row>
    <row r="530" spans="8:8">
      <c r="H530" s="10"/>
    </row>
    <row r="531" spans="8:8">
      <c r="H531" s="10"/>
    </row>
    <row r="532" spans="8:8">
      <c r="H532" s="10"/>
    </row>
    <row r="533" spans="8:8">
      <c r="H533" s="10"/>
    </row>
    <row r="534" spans="8:8">
      <c r="H534" s="10"/>
    </row>
    <row r="535" spans="8:8">
      <c r="H535" s="10"/>
    </row>
    <row r="536" spans="8:8">
      <c r="H536" s="10"/>
    </row>
    <row r="537" spans="8:8">
      <c r="H537" s="10"/>
    </row>
    <row r="538" spans="8:8">
      <c r="H538" s="10"/>
    </row>
    <row r="539" spans="8:8">
      <c r="H539" s="10"/>
    </row>
    <row r="540" spans="8:8">
      <c r="H540" s="10"/>
    </row>
    <row r="541" spans="8:8">
      <c r="H541" s="10"/>
    </row>
    <row r="542" spans="8:8">
      <c r="H542" s="10"/>
    </row>
    <row r="543" spans="8:8">
      <c r="H543" s="10"/>
    </row>
    <row r="544" spans="8:8">
      <c r="H544" s="10"/>
    </row>
    <row r="545" spans="8:8">
      <c r="H545" s="10"/>
    </row>
    <row r="546" spans="8:8">
      <c r="H546" s="10"/>
    </row>
    <row r="547" spans="8:8">
      <c r="H547" s="10"/>
    </row>
    <row r="548" spans="8:8">
      <c r="H548" s="10"/>
    </row>
    <row r="549" spans="8:8">
      <c r="H549" s="10"/>
    </row>
    <row r="550" spans="8:8">
      <c r="H550" s="10"/>
    </row>
    <row r="551" spans="8:8">
      <c r="H551" s="10"/>
    </row>
    <row r="552" spans="8:8">
      <c r="H552" s="10"/>
    </row>
    <row r="553" spans="8:8">
      <c r="H553" s="10"/>
    </row>
    <row r="554" spans="8:8">
      <c r="H554" s="10"/>
    </row>
    <row r="555" spans="8:8">
      <c r="H555" s="10"/>
    </row>
    <row r="556" spans="8:8">
      <c r="H556" s="10"/>
    </row>
    <row r="557" spans="8:8">
      <c r="H557" s="10"/>
    </row>
    <row r="558" spans="8:8">
      <c r="H558" s="10"/>
    </row>
    <row r="559" spans="8:8">
      <c r="H559" s="10"/>
    </row>
    <row r="560" spans="8:8">
      <c r="H560" s="10"/>
    </row>
    <row r="561" spans="8:8">
      <c r="H561" s="10"/>
    </row>
    <row r="562" spans="8:8">
      <c r="H562" s="10"/>
    </row>
    <row r="563" spans="8:8">
      <c r="H563" s="10"/>
    </row>
    <row r="564" spans="8:8">
      <c r="H564" s="10"/>
    </row>
    <row r="565" spans="8:8">
      <c r="H565" s="10"/>
    </row>
    <row r="566" spans="8:8">
      <c r="H566" s="10"/>
    </row>
    <row r="567" spans="8:8">
      <c r="H567" s="10"/>
    </row>
    <row r="568" spans="8:8">
      <c r="H568" s="10"/>
    </row>
    <row r="569" spans="8:8">
      <c r="H569" s="10"/>
    </row>
    <row r="570" spans="8:8">
      <c r="H570" s="10"/>
    </row>
    <row r="571" spans="8:8">
      <c r="H571" s="10"/>
    </row>
    <row r="572" spans="8:8">
      <c r="H572" s="10"/>
    </row>
    <row r="573" spans="8:8">
      <c r="H573" s="10"/>
    </row>
    <row r="574" spans="8:8">
      <c r="H574" s="10"/>
    </row>
    <row r="575" spans="8:8">
      <c r="H575" s="10"/>
    </row>
    <row r="576" spans="8:8">
      <c r="H576" s="10"/>
    </row>
    <row r="577" spans="8:8">
      <c r="H577" s="10"/>
    </row>
    <row r="578" spans="8:8">
      <c r="H578" s="10"/>
    </row>
    <row r="579" spans="8:8">
      <c r="H579" s="10"/>
    </row>
    <row r="580" spans="8:8">
      <c r="H580" s="10"/>
    </row>
    <row r="581" spans="8:8">
      <c r="H581" s="10"/>
    </row>
    <row r="582" spans="8:8">
      <c r="H582" s="10"/>
    </row>
    <row r="583" spans="8:8">
      <c r="H583" s="10"/>
    </row>
    <row r="584" spans="8:8">
      <c r="H584" s="10"/>
    </row>
    <row r="585" spans="8:8">
      <c r="H585" s="10"/>
    </row>
    <row r="586" spans="8:8">
      <c r="H586" s="10"/>
    </row>
    <row r="587" spans="8:8">
      <c r="H587" s="10"/>
    </row>
    <row r="588" spans="8:8">
      <c r="H588" s="10"/>
    </row>
    <row r="589" spans="8:8">
      <c r="H589" s="10"/>
    </row>
    <row r="590" spans="8:8">
      <c r="H590" s="10"/>
    </row>
    <row r="591" spans="8:8">
      <c r="H591" s="10"/>
    </row>
    <row r="592" spans="8:8">
      <c r="H592" s="10"/>
    </row>
    <row r="593" spans="8:8">
      <c r="H593" s="10"/>
    </row>
    <row r="594" spans="8:8">
      <c r="H594" s="10"/>
    </row>
    <row r="595" spans="8:8">
      <c r="H595" s="10"/>
    </row>
    <row r="596" spans="8:8">
      <c r="H596" s="10"/>
    </row>
    <row r="597" spans="8:8">
      <c r="H597" s="10"/>
    </row>
    <row r="598" spans="8:8">
      <c r="H598" s="10"/>
    </row>
    <row r="599" spans="8:8">
      <c r="H599" s="10"/>
    </row>
    <row r="600" spans="8:8">
      <c r="H600" s="10"/>
    </row>
    <row r="601" spans="8:8">
      <c r="H601" s="10"/>
    </row>
    <row r="602" spans="8:8">
      <c r="H602" s="10"/>
    </row>
    <row r="603" spans="8:8">
      <c r="H603" s="10"/>
    </row>
    <row r="604" spans="8:8">
      <c r="H604" s="10"/>
    </row>
    <row r="605" spans="8:8">
      <c r="H605" s="10"/>
    </row>
    <row r="606" spans="8:8">
      <c r="H606" s="10"/>
    </row>
    <row r="607" spans="8:8">
      <c r="H607" s="10"/>
    </row>
    <row r="608" spans="8:8">
      <c r="H608" s="10"/>
    </row>
    <row r="609" spans="8:8">
      <c r="H609" s="10"/>
    </row>
    <row r="610" spans="8:8">
      <c r="H610" s="10"/>
    </row>
    <row r="611" spans="8:8">
      <c r="H611" s="10"/>
    </row>
    <row r="612" spans="8:8">
      <c r="H612" s="10"/>
    </row>
    <row r="613" spans="8:8">
      <c r="H613" s="10"/>
    </row>
    <row r="614" spans="8:8">
      <c r="H614" s="10"/>
    </row>
    <row r="615" spans="8:8">
      <c r="H615" s="10"/>
    </row>
    <row r="616" spans="8:8">
      <c r="H616" s="10"/>
    </row>
    <row r="617" spans="8:8">
      <c r="H617" s="10"/>
    </row>
    <row r="618" spans="8:8">
      <c r="H618" s="10"/>
    </row>
    <row r="619" spans="8:8">
      <c r="H619" s="10"/>
    </row>
    <row r="620" spans="8:8">
      <c r="H620" s="10"/>
    </row>
    <row r="621" spans="8:8">
      <c r="H621" s="10"/>
    </row>
    <row r="622" spans="8:8">
      <c r="H622" s="10"/>
    </row>
    <row r="623" spans="8:8">
      <c r="H623" s="10"/>
    </row>
    <row r="624" spans="8:8">
      <c r="H624" s="10"/>
    </row>
    <row r="625" spans="8:8">
      <c r="H625" s="10"/>
    </row>
    <row r="626" spans="8:8">
      <c r="H626" s="10"/>
    </row>
    <row r="627" spans="8:8">
      <c r="H627" s="10"/>
    </row>
    <row r="628" spans="8:8">
      <c r="H628" s="10"/>
    </row>
    <row r="629" spans="8:8">
      <c r="H629" s="10"/>
    </row>
    <row r="630" spans="8:8">
      <c r="H630" s="10"/>
    </row>
    <row r="631" spans="8:8">
      <c r="H631" s="10"/>
    </row>
    <row r="632" spans="8:8">
      <c r="H632" s="10"/>
    </row>
    <row r="633" spans="8:8">
      <c r="H633" s="10"/>
    </row>
    <row r="634" spans="8:8">
      <c r="H634" s="10"/>
    </row>
    <row r="635" spans="8:8">
      <c r="H635" s="10"/>
    </row>
    <row r="636" spans="8:8">
      <c r="H636" s="10"/>
    </row>
    <row r="637" spans="8:8">
      <c r="H637" s="10"/>
    </row>
    <row r="638" spans="8:8">
      <c r="H638" s="10"/>
    </row>
    <row r="639" spans="8:8">
      <c r="H639" s="10"/>
    </row>
    <row r="640" spans="8:8">
      <c r="H640" s="10"/>
    </row>
    <row r="641" spans="8:8">
      <c r="H641" s="10"/>
    </row>
    <row r="642" spans="8:8">
      <c r="H642" s="10"/>
    </row>
    <row r="643" spans="8:8">
      <c r="H643" s="10"/>
    </row>
    <row r="644" spans="8:8">
      <c r="H644" s="10"/>
    </row>
    <row r="645" spans="8:8">
      <c r="H645" s="10"/>
    </row>
    <row r="646" spans="8:8">
      <c r="H646" s="10"/>
    </row>
    <row r="647" spans="8:8">
      <c r="H647" s="10"/>
    </row>
    <row r="648" spans="8:8">
      <c r="H648" s="10"/>
    </row>
    <row r="649" spans="8:8">
      <c r="H649" s="10"/>
    </row>
    <row r="650" spans="8:8">
      <c r="H650" s="10"/>
    </row>
    <row r="651" spans="8:8">
      <c r="H651" s="10"/>
    </row>
    <row r="652" spans="8:8">
      <c r="H652" s="10"/>
    </row>
    <row r="653" spans="8:8">
      <c r="H653" s="10"/>
    </row>
    <row r="654" spans="8:8">
      <c r="H654" s="10"/>
    </row>
    <row r="655" spans="8:8">
      <c r="H655" s="10"/>
    </row>
    <row r="656" spans="8:8">
      <c r="H656" s="10"/>
    </row>
    <row r="657" spans="8:8">
      <c r="H657" s="10"/>
    </row>
    <row r="658" spans="8:8">
      <c r="H658" s="10"/>
    </row>
    <row r="659" spans="8:8">
      <c r="H659" s="10"/>
    </row>
    <row r="660" spans="8:8">
      <c r="H660" s="10"/>
    </row>
    <row r="661" spans="8:8">
      <c r="H661" s="10"/>
    </row>
    <row r="662" spans="8:8">
      <c r="H662" s="10"/>
    </row>
    <row r="663" spans="8:8">
      <c r="H663" s="10"/>
    </row>
    <row r="664" spans="8:8">
      <c r="H664" s="10"/>
    </row>
    <row r="665" spans="8:8">
      <c r="H665" s="10"/>
    </row>
    <row r="666" spans="8:8">
      <c r="H666" s="10"/>
    </row>
    <row r="667" spans="8:8">
      <c r="H667" s="10"/>
    </row>
    <row r="668" spans="8:8">
      <c r="H668" s="10"/>
    </row>
    <row r="669" spans="8:8">
      <c r="H669" s="10"/>
    </row>
    <row r="670" spans="8:8">
      <c r="H670" s="10"/>
    </row>
    <row r="671" spans="8:8">
      <c r="H671" s="10"/>
    </row>
    <row r="672" spans="8:8">
      <c r="H672" s="10"/>
    </row>
    <row r="673" spans="8:8">
      <c r="H673" s="10"/>
    </row>
    <row r="674" spans="8:8">
      <c r="H674" s="10"/>
    </row>
    <row r="675" spans="8:8">
      <c r="H675" s="10"/>
    </row>
    <row r="676" spans="8:8">
      <c r="H676" s="10"/>
    </row>
    <row r="677" spans="8:8">
      <c r="H677" s="10"/>
    </row>
    <row r="678" spans="8:8">
      <c r="H678" s="10"/>
    </row>
    <row r="679" spans="8:8">
      <c r="H679" s="10"/>
    </row>
    <row r="680" spans="8:8">
      <c r="H680" s="10"/>
    </row>
    <row r="681" spans="8:8">
      <c r="H681" s="10"/>
    </row>
    <row r="682" spans="8:8">
      <c r="H682" s="10"/>
    </row>
    <row r="683" spans="8:8">
      <c r="H683" s="10"/>
    </row>
    <row r="684" spans="8:8">
      <c r="H684" s="10"/>
    </row>
    <row r="685" spans="8:8">
      <c r="H685" s="10"/>
    </row>
    <row r="686" spans="8:8">
      <c r="H686" s="10"/>
    </row>
    <row r="687" spans="8:8">
      <c r="H687" s="10"/>
    </row>
    <row r="688" spans="8:8">
      <c r="H688" s="10"/>
    </row>
    <row r="689" spans="8:8">
      <c r="H689" s="10"/>
    </row>
    <row r="690" spans="8:8">
      <c r="H690" s="10"/>
    </row>
    <row r="691" spans="8:8">
      <c r="H691" s="10"/>
    </row>
    <row r="692" spans="8:8">
      <c r="H692" s="10"/>
    </row>
    <row r="693" spans="8:8">
      <c r="H693" s="10"/>
    </row>
    <row r="694" spans="8:8">
      <c r="H694" s="10"/>
    </row>
    <row r="695" spans="8:8">
      <c r="H695" s="10"/>
    </row>
    <row r="696" spans="8:8">
      <c r="H696" s="10"/>
    </row>
    <row r="697" spans="8:8">
      <c r="H697" s="10"/>
    </row>
    <row r="698" spans="8:8">
      <c r="H698" s="10"/>
    </row>
    <row r="699" spans="8:8">
      <c r="H699" s="10"/>
    </row>
    <row r="700" spans="8:8">
      <c r="H700" s="10"/>
    </row>
    <row r="701" spans="8:8">
      <c r="H701" s="10"/>
    </row>
    <row r="702" spans="8:8">
      <c r="H702" s="10"/>
    </row>
    <row r="703" spans="8:8">
      <c r="H703" s="10"/>
    </row>
    <row r="704" spans="8:8">
      <c r="H704" s="10"/>
    </row>
    <row r="705" spans="8:8">
      <c r="H705" s="10"/>
    </row>
    <row r="706" spans="8:8">
      <c r="H706" s="10"/>
    </row>
    <row r="707" spans="8:8">
      <c r="H707" s="10"/>
    </row>
    <row r="708" spans="8:8">
      <c r="H708" s="10"/>
    </row>
    <row r="709" spans="8:8">
      <c r="H709" s="10"/>
    </row>
    <row r="710" spans="8:8">
      <c r="H710" s="10"/>
    </row>
    <row r="711" spans="8:8">
      <c r="H711" s="10"/>
    </row>
    <row r="712" spans="8:8">
      <c r="H712" s="10"/>
    </row>
    <row r="713" spans="8:8">
      <c r="H713" s="10"/>
    </row>
    <row r="714" spans="8:8">
      <c r="H714" s="10"/>
    </row>
    <row r="715" spans="8:8">
      <c r="H715" s="10"/>
    </row>
    <row r="716" spans="8:8">
      <c r="H716" s="10"/>
    </row>
    <row r="717" spans="8:8">
      <c r="H717" s="10"/>
    </row>
    <row r="718" spans="8:8">
      <c r="H718" s="10"/>
    </row>
    <row r="719" spans="8:8">
      <c r="H719" s="10"/>
    </row>
    <row r="720" spans="8:8">
      <c r="H720" s="10"/>
    </row>
    <row r="721" spans="8:8">
      <c r="H721" s="10"/>
    </row>
    <row r="722" spans="8:8">
      <c r="H722" s="10"/>
    </row>
    <row r="723" spans="8:8">
      <c r="H723" s="10"/>
    </row>
    <row r="724" spans="8:8">
      <c r="H724" s="10"/>
    </row>
    <row r="725" spans="8:8">
      <c r="H725" s="10"/>
    </row>
    <row r="726" spans="8:8">
      <c r="H726" s="10"/>
    </row>
    <row r="727" spans="8:8">
      <c r="H727" s="10"/>
    </row>
    <row r="728" spans="8:8">
      <c r="H728" s="10"/>
    </row>
    <row r="729" spans="8:8">
      <c r="H729" s="10"/>
    </row>
    <row r="730" spans="8:8">
      <c r="H730" s="10"/>
    </row>
    <row r="731" spans="8:8">
      <c r="H731" s="10"/>
    </row>
    <row r="732" spans="8:8">
      <c r="H732" s="10"/>
    </row>
    <row r="733" spans="8:8">
      <c r="H733" s="10"/>
    </row>
    <row r="734" spans="8:8">
      <c r="H734" s="10"/>
    </row>
    <row r="735" spans="8:8">
      <c r="H735" s="10"/>
    </row>
    <row r="736" spans="8:8">
      <c r="H736" s="10"/>
    </row>
    <row r="737" spans="8:8">
      <c r="H737" s="10"/>
    </row>
    <row r="738" spans="8:8">
      <c r="H738" s="10"/>
    </row>
    <row r="739" spans="8:8">
      <c r="H739" s="10"/>
    </row>
    <row r="740" spans="8:8">
      <c r="H740" s="10"/>
    </row>
    <row r="741" spans="8:8">
      <c r="H741" s="10"/>
    </row>
    <row r="742" spans="8:8">
      <c r="H742" s="10"/>
    </row>
    <row r="743" spans="8:8">
      <c r="H743" s="10"/>
    </row>
    <row r="744" spans="8:8">
      <c r="H744" s="10"/>
    </row>
    <row r="745" spans="8:8">
      <c r="H745" s="10"/>
    </row>
    <row r="746" spans="8:8">
      <c r="H746" s="10"/>
    </row>
    <row r="747" spans="8:8">
      <c r="H747" s="10"/>
    </row>
    <row r="748" spans="8:8">
      <c r="H748" s="10"/>
    </row>
    <row r="749" spans="8:8">
      <c r="H749" s="10"/>
    </row>
    <row r="750" spans="8:8">
      <c r="H750" s="10"/>
    </row>
    <row r="751" spans="8:8">
      <c r="H751" s="10"/>
    </row>
    <row r="752" spans="8:8">
      <c r="H752" s="10"/>
    </row>
    <row r="753" spans="8:8">
      <c r="H753" s="10"/>
    </row>
    <row r="754" spans="8:8">
      <c r="H754" s="10"/>
    </row>
    <row r="755" spans="8:8">
      <c r="H755" s="10"/>
    </row>
    <row r="756" spans="8:8">
      <c r="H756" s="10"/>
    </row>
    <row r="757" spans="8:8">
      <c r="H757" s="10"/>
    </row>
    <row r="758" spans="8:8">
      <c r="H758" s="10"/>
    </row>
    <row r="759" spans="8:8">
      <c r="H759" s="10"/>
    </row>
    <row r="760" spans="8:8">
      <c r="H760" s="10"/>
    </row>
    <row r="761" spans="8:8">
      <c r="H761" s="10"/>
    </row>
    <row r="762" spans="8:8">
      <c r="H762" s="10"/>
    </row>
    <row r="763" spans="8:8">
      <c r="H763" s="10"/>
    </row>
    <row r="764" spans="8:8">
      <c r="H764" s="10"/>
    </row>
    <row r="765" spans="8:8">
      <c r="H765" s="10"/>
    </row>
    <row r="766" spans="8:8">
      <c r="H766" s="10"/>
    </row>
    <row r="767" spans="8:8">
      <c r="H767" s="10"/>
    </row>
    <row r="768" spans="8:8">
      <c r="H768" s="10"/>
    </row>
    <row r="769" spans="8:8">
      <c r="H769" s="10"/>
    </row>
    <row r="770" spans="8:8">
      <c r="H770" s="10"/>
    </row>
    <row r="771" spans="8:8">
      <c r="H771" s="10"/>
    </row>
    <row r="772" spans="8:8">
      <c r="H772" s="10"/>
    </row>
    <row r="773" spans="8:8">
      <c r="H773" s="10"/>
    </row>
    <row r="774" spans="8:8">
      <c r="H774" s="10"/>
    </row>
    <row r="775" spans="8:8">
      <c r="H775" s="10"/>
    </row>
    <row r="776" spans="8:8">
      <c r="H776" s="10"/>
    </row>
    <row r="777" spans="8:8">
      <c r="H777" s="10"/>
    </row>
    <row r="778" spans="8:8">
      <c r="H778" s="10"/>
    </row>
    <row r="779" spans="8:8">
      <c r="H779" s="10"/>
    </row>
    <row r="780" spans="8:8">
      <c r="H780" s="10"/>
    </row>
    <row r="781" spans="8:8">
      <c r="H781" s="10"/>
    </row>
    <row r="782" spans="8:8">
      <c r="H782" s="10"/>
    </row>
    <row r="783" spans="8:8">
      <c r="H783" s="10"/>
    </row>
    <row r="784" spans="8:8">
      <c r="H784" s="10"/>
    </row>
    <row r="785" spans="8:8">
      <c r="H785" s="10"/>
    </row>
    <row r="786" spans="8:8">
      <c r="H786" s="10"/>
    </row>
    <row r="787" spans="8:8">
      <c r="H787" s="10"/>
    </row>
    <row r="788" spans="8:8">
      <c r="H788" s="10"/>
    </row>
    <row r="789" spans="8:8">
      <c r="H789" s="10"/>
    </row>
    <row r="790" spans="8:8">
      <c r="H790" s="10"/>
    </row>
    <row r="791" spans="8:8">
      <c r="H791" s="10"/>
    </row>
    <row r="792" spans="8:8">
      <c r="H792" s="10"/>
    </row>
    <row r="793" spans="8:8">
      <c r="H793" s="10"/>
    </row>
    <row r="794" spans="8:8">
      <c r="H794" s="10"/>
    </row>
    <row r="795" spans="8:8">
      <c r="H795" s="10"/>
    </row>
    <row r="796" spans="8:8">
      <c r="H796" s="10"/>
    </row>
    <row r="797" spans="8:8">
      <c r="H797" s="10"/>
    </row>
    <row r="798" spans="8:8">
      <c r="H798" s="10"/>
    </row>
    <row r="799" spans="8:8">
      <c r="H799" s="10"/>
    </row>
    <row r="800" spans="8:8">
      <c r="H800" s="10"/>
    </row>
    <row r="801" spans="8:8">
      <c r="H801" s="10"/>
    </row>
    <row r="802" spans="8:8">
      <c r="H802" s="10"/>
    </row>
    <row r="803" spans="8:8">
      <c r="H803" s="10"/>
    </row>
    <row r="804" spans="8:8">
      <c r="H804" s="10"/>
    </row>
    <row r="805" spans="8:8">
      <c r="H805" s="10"/>
    </row>
    <row r="806" spans="8:8">
      <c r="H806" s="10"/>
    </row>
    <row r="807" spans="8:8">
      <c r="H807" s="10"/>
    </row>
    <row r="808" spans="8:8">
      <c r="H808" s="10"/>
    </row>
    <row r="809" spans="8:8">
      <c r="H809" s="10"/>
    </row>
    <row r="810" spans="8:8">
      <c r="H810" s="10"/>
    </row>
    <row r="811" spans="8:8">
      <c r="H811" s="10"/>
    </row>
    <row r="812" spans="8:8">
      <c r="H812" s="10"/>
    </row>
    <row r="813" spans="8:8">
      <c r="H813" s="10"/>
    </row>
    <row r="814" spans="8:8">
      <c r="H814" s="10"/>
    </row>
    <row r="815" spans="8:8">
      <c r="H815" s="10"/>
    </row>
    <row r="816" spans="8:8">
      <c r="H816" s="10"/>
    </row>
    <row r="817" spans="8:8">
      <c r="H817" s="10"/>
    </row>
    <row r="818" spans="8:8">
      <c r="H818" s="10"/>
    </row>
    <row r="819" spans="8:8">
      <c r="H819" s="10"/>
    </row>
    <row r="820" spans="8:8">
      <c r="H820" s="10"/>
    </row>
    <row r="821" spans="8:8">
      <c r="H821" s="10"/>
    </row>
    <row r="822" spans="8:8">
      <c r="H822" s="10"/>
    </row>
    <row r="823" spans="8:8">
      <c r="H823" s="10"/>
    </row>
    <row r="824" spans="8:8">
      <c r="H824" s="10"/>
    </row>
    <row r="825" spans="8:8">
      <c r="H825" s="10"/>
    </row>
    <row r="826" spans="8:8">
      <c r="H826" s="10"/>
    </row>
    <row r="827" spans="8:8">
      <c r="H827" s="10"/>
    </row>
    <row r="828" spans="8:8">
      <c r="H828" s="10"/>
    </row>
    <row r="829" spans="8:8">
      <c r="H829" s="10"/>
    </row>
    <row r="830" spans="8:8">
      <c r="H830" s="10"/>
    </row>
    <row r="831" spans="8:8">
      <c r="H831" s="10"/>
    </row>
    <row r="832" spans="8:8">
      <c r="H832" s="10"/>
    </row>
    <row r="833" spans="8:8">
      <c r="H833" s="10"/>
    </row>
    <row r="834" spans="8:8">
      <c r="H834" s="10"/>
    </row>
    <row r="835" spans="8:8">
      <c r="H835" s="10"/>
    </row>
    <row r="836" spans="8:8">
      <c r="H836" s="10"/>
    </row>
    <row r="837" spans="8:8">
      <c r="H837" s="10"/>
    </row>
    <row r="838" spans="8:8">
      <c r="H838" s="10"/>
    </row>
    <row r="839" spans="8:8">
      <c r="H839" s="10"/>
    </row>
    <row r="840" spans="8:8">
      <c r="H840" s="10"/>
    </row>
    <row r="841" spans="8:8">
      <c r="H841" s="10"/>
    </row>
    <row r="842" spans="8:8">
      <c r="H842" s="10"/>
    </row>
    <row r="843" spans="8:8">
      <c r="H843" s="10"/>
    </row>
    <row r="844" spans="8:8">
      <c r="H844" s="10"/>
    </row>
    <row r="845" spans="8:8">
      <c r="H845" s="10"/>
    </row>
    <row r="846" spans="8:8">
      <c r="H846" s="10"/>
    </row>
    <row r="847" spans="8:8">
      <c r="H847" s="10"/>
    </row>
    <row r="848" spans="8:8">
      <c r="H848" s="10"/>
    </row>
    <row r="849" spans="8:8">
      <c r="H849" s="10"/>
    </row>
    <row r="850" spans="8:8">
      <c r="H850" s="10"/>
    </row>
    <row r="851" spans="8:8">
      <c r="H851" s="10"/>
    </row>
    <row r="852" spans="8:8">
      <c r="H852" s="10"/>
    </row>
    <row r="853" spans="8:8">
      <c r="H853" s="10"/>
    </row>
    <row r="854" spans="8:8">
      <c r="H854" s="10"/>
    </row>
    <row r="855" spans="8:8">
      <c r="H855" s="10"/>
    </row>
    <row r="856" spans="8:8">
      <c r="H856" s="10"/>
    </row>
    <row r="857" spans="8:8">
      <c r="H857" s="10"/>
    </row>
    <row r="858" spans="8:8">
      <c r="H858" s="10"/>
    </row>
    <row r="859" spans="8:8">
      <c r="H859" s="10"/>
    </row>
    <row r="860" spans="8:8">
      <c r="H860" s="10"/>
    </row>
    <row r="861" spans="8:8">
      <c r="H861" s="10"/>
    </row>
    <row r="862" spans="8:8">
      <c r="H862" s="10"/>
    </row>
    <row r="863" spans="8:8">
      <c r="H863" s="10"/>
    </row>
    <row r="864" spans="8:8">
      <c r="H864" s="10"/>
    </row>
    <row r="865" spans="8:8">
      <c r="H865" s="10"/>
    </row>
    <row r="866" spans="8:8">
      <c r="H866" s="10"/>
    </row>
    <row r="867" spans="8:8">
      <c r="H867" s="10"/>
    </row>
    <row r="868" spans="8:8">
      <c r="H868" s="10"/>
    </row>
    <row r="869" spans="8:8">
      <c r="H869" s="10"/>
    </row>
    <row r="870" spans="8:8">
      <c r="H870" s="10"/>
    </row>
    <row r="871" spans="8:8">
      <c r="H871" s="10"/>
    </row>
    <row r="872" spans="8:8">
      <c r="H872" s="10"/>
    </row>
    <row r="873" spans="8:8">
      <c r="H873" s="10"/>
    </row>
    <row r="874" spans="8:8">
      <c r="H874" s="10"/>
    </row>
    <row r="875" spans="8:8">
      <c r="H875" s="10"/>
    </row>
    <row r="876" spans="8:8">
      <c r="H876" s="10"/>
    </row>
    <row r="877" spans="8:8">
      <c r="H877" s="10"/>
    </row>
    <row r="878" spans="8:8">
      <c r="H878" s="10"/>
    </row>
    <row r="879" spans="8:8">
      <c r="H879" s="10"/>
    </row>
    <row r="880" spans="8:8">
      <c r="H880" s="10"/>
    </row>
    <row r="881" spans="8:8">
      <c r="H881" s="10"/>
    </row>
    <row r="882" spans="8:8">
      <c r="H882" s="10"/>
    </row>
    <row r="883" spans="8:8">
      <c r="H883" s="10"/>
    </row>
    <row r="884" spans="8:8">
      <c r="H884" s="10"/>
    </row>
    <row r="885" spans="8:8">
      <c r="H885" s="10"/>
    </row>
    <row r="886" spans="8:8">
      <c r="H886" s="10"/>
    </row>
    <row r="887" spans="8:8">
      <c r="H887" s="10"/>
    </row>
    <row r="888" spans="8:8">
      <c r="H888" s="10"/>
    </row>
    <row r="889" spans="8:8">
      <c r="H889" s="10"/>
    </row>
    <row r="890" spans="8:8">
      <c r="H890" s="10"/>
    </row>
    <row r="891" spans="8:8">
      <c r="H891" s="10"/>
    </row>
    <row r="892" spans="8:8">
      <c r="H892" s="10"/>
    </row>
    <row r="893" spans="8:8">
      <c r="H893" s="10"/>
    </row>
    <row r="894" spans="8:8">
      <c r="H894" s="10"/>
    </row>
    <row r="895" spans="8:8">
      <c r="H895" s="10"/>
    </row>
    <row r="896" spans="8:8">
      <c r="H896" s="10"/>
    </row>
    <row r="897" spans="8:8">
      <c r="H897" s="10"/>
    </row>
    <row r="898" spans="8:8">
      <c r="H898" s="10"/>
    </row>
    <row r="899" spans="8:8">
      <c r="H899" s="10"/>
    </row>
    <row r="900" spans="8:8">
      <c r="H900" s="10"/>
    </row>
    <row r="901" spans="8:8">
      <c r="H901" s="10"/>
    </row>
    <row r="902" spans="8:8">
      <c r="H902" s="10"/>
    </row>
    <row r="903" spans="8:8">
      <c r="H903" s="10"/>
    </row>
    <row r="904" spans="8:8">
      <c r="H904" s="10"/>
    </row>
    <row r="905" spans="8:8">
      <c r="H905" s="10"/>
    </row>
    <row r="906" spans="8:8">
      <c r="H906" s="10"/>
    </row>
    <row r="907" spans="8:8">
      <c r="H907" s="10"/>
    </row>
    <row r="908" spans="8:8">
      <c r="H908" s="10"/>
    </row>
    <row r="909" spans="8:8">
      <c r="H909" s="10"/>
    </row>
    <row r="910" spans="8:8">
      <c r="H910" s="10"/>
    </row>
    <row r="911" spans="8:8">
      <c r="H911" s="10"/>
    </row>
    <row r="912" spans="8:8">
      <c r="H912" s="10"/>
    </row>
    <row r="913" spans="8:8">
      <c r="H913" s="10"/>
    </row>
    <row r="914" spans="8:8">
      <c r="H914" s="10"/>
    </row>
    <row r="915" spans="8:8">
      <c r="H915" s="10"/>
    </row>
    <row r="916" spans="8:8">
      <c r="H916" s="10"/>
    </row>
    <row r="917" spans="8:8">
      <c r="H917" s="10"/>
    </row>
    <row r="918" spans="8:8">
      <c r="H918" s="10"/>
    </row>
    <row r="919" spans="8:8">
      <c r="H919" s="10"/>
    </row>
    <row r="920" spans="8:8">
      <c r="H920" s="10"/>
    </row>
    <row r="921" spans="8:8">
      <c r="H921" s="10"/>
    </row>
    <row r="922" spans="8:8">
      <c r="H922" s="10"/>
    </row>
    <row r="923" spans="8:8">
      <c r="H923" s="10"/>
    </row>
    <row r="924" spans="8:8">
      <c r="H924" s="10"/>
    </row>
    <row r="925" spans="8:8">
      <c r="H925" s="10"/>
    </row>
    <row r="926" spans="8:8">
      <c r="H926" s="10"/>
    </row>
    <row r="927" spans="8:8">
      <c r="H927" s="10"/>
    </row>
    <row r="928" spans="8:8">
      <c r="H928" s="10"/>
    </row>
    <row r="929" spans="8:8">
      <c r="H929" s="10"/>
    </row>
    <row r="930" spans="8:8">
      <c r="H930" s="10"/>
    </row>
    <row r="931" spans="8:8">
      <c r="H931" s="10"/>
    </row>
    <row r="932" spans="8:8">
      <c r="H932" s="10"/>
    </row>
    <row r="933" spans="8:8">
      <c r="H933" s="10"/>
    </row>
    <row r="934" spans="8:8">
      <c r="H934" s="10"/>
    </row>
    <row r="935" spans="8:8">
      <c r="H935" s="10"/>
    </row>
    <row r="936" spans="8:8">
      <c r="H936" s="10"/>
    </row>
    <row r="937" spans="8:8">
      <c r="H937" s="10"/>
    </row>
    <row r="938" spans="8:8">
      <c r="H938" s="10"/>
    </row>
    <row r="939" spans="8:8">
      <c r="H939" s="10"/>
    </row>
    <row r="940" spans="8:8">
      <c r="H940" s="10"/>
    </row>
    <row r="941" spans="8:8">
      <c r="H941" s="10"/>
    </row>
    <row r="942" spans="8:8">
      <c r="H942" s="10"/>
    </row>
    <row r="943" spans="8:8">
      <c r="H943" s="10"/>
    </row>
    <row r="944" spans="8:8">
      <c r="H944" s="10"/>
    </row>
    <row r="945" spans="8:8">
      <c r="H945" s="10"/>
    </row>
    <row r="946" spans="8:8">
      <c r="H946" s="10"/>
    </row>
    <row r="947" spans="8:8">
      <c r="H947" s="10"/>
    </row>
    <row r="948" spans="8:8">
      <c r="H948" s="10"/>
    </row>
    <row r="949" spans="8:8">
      <c r="H949" s="10"/>
    </row>
    <row r="950" spans="8:8">
      <c r="H950" s="10"/>
    </row>
    <row r="951" spans="8:8">
      <c r="H951" s="10"/>
    </row>
    <row r="952" spans="8:8">
      <c r="H952" s="10"/>
    </row>
    <row r="953" spans="8:8">
      <c r="H953" s="10"/>
    </row>
    <row r="954" spans="8:8">
      <c r="H954" s="10"/>
    </row>
    <row r="955" spans="8:8">
      <c r="H955" s="10"/>
    </row>
    <row r="956" spans="8:8">
      <c r="H956" s="10"/>
    </row>
    <row r="957" spans="8:8">
      <c r="H957" s="10"/>
    </row>
    <row r="958" spans="8:8">
      <c r="H958" s="10"/>
    </row>
    <row r="959" spans="8:8">
      <c r="H959" s="10"/>
    </row>
    <row r="960" spans="8:8">
      <c r="H960" s="10"/>
    </row>
    <row r="961" spans="8:8">
      <c r="H961" s="10"/>
    </row>
    <row r="962" spans="8:8">
      <c r="H962" s="10"/>
    </row>
    <row r="963" spans="8:8">
      <c r="H963" s="10"/>
    </row>
    <row r="964" spans="8:8">
      <c r="H964" s="10"/>
    </row>
    <row r="965" spans="8:8">
      <c r="H965" s="10"/>
    </row>
    <row r="966" spans="8:8">
      <c r="H966" s="10"/>
    </row>
    <row r="967" spans="8:8">
      <c r="H967" s="10"/>
    </row>
    <row r="968" spans="8:8">
      <c r="H968" s="10"/>
    </row>
    <row r="969" spans="8:8">
      <c r="H969" s="10"/>
    </row>
    <row r="970" spans="8:8">
      <c r="H970" s="10"/>
    </row>
    <row r="971" spans="8:8">
      <c r="H971" s="10"/>
    </row>
    <row r="972" spans="8:8">
      <c r="H972" s="10"/>
    </row>
    <row r="973" spans="8:8">
      <c r="H973" s="10"/>
    </row>
    <row r="974" spans="8:8">
      <c r="H974" s="10"/>
    </row>
    <row r="975" spans="8:8">
      <c r="H975" s="10"/>
    </row>
    <row r="976" spans="8:8">
      <c r="H976" s="10"/>
    </row>
    <row r="977" spans="8:8">
      <c r="H977" s="10"/>
    </row>
    <row r="978" spans="8:8">
      <c r="H978" s="10"/>
    </row>
    <row r="979" spans="8:8">
      <c r="H979" s="10"/>
    </row>
    <row r="980" spans="8:8">
      <c r="H980" s="10"/>
    </row>
    <row r="981" spans="8:8">
      <c r="H981" s="10"/>
    </row>
    <row r="982" spans="8:8">
      <c r="H982" s="10"/>
    </row>
    <row r="983" spans="8:8">
      <c r="H983" s="10"/>
    </row>
    <row r="984" spans="8:8">
      <c r="H984" s="10"/>
    </row>
    <row r="985" spans="8:8">
      <c r="H985" s="10"/>
    </row>
    <row r="986" spans="8:8">
      <c r="H986" s="10"/>
    </row>
    <row r="987" spans="8:8">
      <c r="H987" s="10"/>
    </row>
    <row r="988" spans="8:8">
      <c r="H988" s="10"/>
    </row>
    <row r="989" spans="8:8">
      <c r="H989" s="10"/>
    </row>
    <row r="990" spans="8:8">
      <c r="H990" s="10"/>
    </row>
    <row r="991" spans="8:8">
      <c r="H991" s="10"/>
    </row>
    <row r="992" spans="8:8">
      <c r="H992" s="10"/>
    </row>
    <row r="993" spans="8:8">
      <c r="H993" s="10"/>
    </row>
    <row r="994" spans="8:8">
      <c r="H994" s="10"/>
    </row>
    <row r="995" spans="8:8">
      <c r="H995" s="10"/>
    </row>
    <row r="996" spans="8:8">
      <c r="H996" s="10"/>
    </row>
    <row r="997" spans="8:8">
      <c r="H997" s="10"/>
    </row>
    <row r="998" spans="8:8">
      <c r="H998" s="10"/>
    </row>
    <row r="999" spans="8:8">
      <c r="H999" s="10"/>
    </row>
    <row r="1000" spans="8:8">
      <c r="H1000" s="10"/>
    </row>
    <row r="1001" spans="8:8">
      <c r="H1001" s="10"/>
    </row>
    <row r="1002" spans="8:8">
      <c r="H1002" s="10"/>
    </row>
    <row r="1003" spans="8:8">
      <c r="H1003" s="10"/>
    </row>
  </sheetData>
  <mergeCells count="1">
    <mergeCell ref="I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49"/>
  <sheetViews>
    <sheetView topLeftCell="A15" workbookViewId="0">
      <selection activeCell="G18" sqref="G18:G49"/>
    </sheetView>
  </sheetViews>
  <sheetFormatPr defaultColWidth="14.42578125" defaultRowHeight="15.75" customHeight="1"/>
  <cols>
    <col min="2" max="2" width="28.5703125" customWidth="1"/>
    <col min="4" max="4" width="22.42578125" customWidth="1"/>
    <col min="8" max="8" width="51.5703125" customWidth="1"/>
  </cols>
  <sheetData>
    <row r="1" spans="1:11">
      <c r="A1" s="1" t="s">
        <v>6</v>
      </c>
      <c r="C1" s="1" t="s">
        <v>6</v>
      </c>
      <c r="E1" s="1" t="s">
        <v>14</v>
      </c>
      <c r="F1" s="1" t="s">
        <v>15</v>
      </c>
      <c r="G1" s="1" t="s">
        <v>7</v>
      </c>
      <c r="H1" s="1" t="s">
        <v>8</v>
      </c>
      <c r="I1" s="94" t="s">
        <v>9</v>
      </c>
      <c r="J1" s="92"/>
    </row>
    <row r="2" spans="1:11">
      <c r="B2" s="1" t="s">
        <v>10</v>
      </c>
      <c r="D2" s="1" t="s">
        <v>11</v>
      </c>
      <c r="I2" s="1" t="s">
        <v>14</v>
      </c>
      <c r="J2" s="1" t="s">
        <v>15</v>
      </c>
    </row>
    <row r="3" spans="1:11">
      <c r="A3" s="1" t="s">
        <v>285</v>
      </c>
      <c r="B3" s="1" t="s">
        <v>286</v>
      </c>
      <c r="C3" s="1" t="s">
        <v>287</v>
      </c>
      <c r="D3" s="1" t="s">
        <v>42</v>
      </c>
      <c r="E3" s="1">
        <v>1</v>
      </c>
      <c r="F3" s="1">
        <v>1</v>
      </c>
      <c r="G3" s="6">
        <f t="shared" ref="G3:G49" si="0">$E3*$F3</f>
        <v>1</v>
      </c>
      <c r="H3" s="1" t="s">
        <v>288</v>
      </c>
      <c r="I3" s="1">
        <v>1</v>
      </c>
      <c r="J3" s="1">
        <v>1</v>
      </c>
      <c r="K3" s="1" t="s">
        <v>287</v>
      </c>
    </row>
    <row r="4" spans="1:11">
      <c r="C4" s="1" t="s">
        <v>289</v>
      </c>
      <c r="D4" s="1" t="s">
        <v>36</v>
      </c>
      <c r="E4" s="1">
        <v>1</v>
      </c>
      <c r="F4" s="1">
        <v>1</v>
      </c>
      <c r="G4" s="6">
        <f t="shared" si="0"/>
        <v>1</v>
      </c>
      <c r="H4" s="1" t="s">
        <v>290</v>
      </c>
      <c r="I4" s="1">
        <v>1</v>
      </c>
      <c r="J4" s="1">
        <v>1</v>
      </c>
      <c r="K4" s="1" t="s">
        <v>289</v>
      </c>
    </row>
    <row r="5" spans="1:11">
      <c r="A5" s="1" t="s">
        <v>291</v>
      </c>
      <c r="B5" s="1" t="s">
        <v>292</v>
      </c>
      <c r="C5" s="1" t="s">
        <v>293</v>
      </c>
      <c r="D5" s="1" t="s">
        <v>294</v>
      </c>
      <c r="E5" s="1">
        <v>1</v>
      </c>
      <c r="F5" s="1">
        <v>2</v>
      </c>
      <c r="G5" s="6">
        <f t="shared" si="0"/>
        <v>2</v>
      </c>
      <c r="H5" s="1" t="s">
        <v>295</v>
      </c>
      <c r="I5" s="1">
        <v>1</v>
      </c>
      <c r="J5" s="1">
        <v>2</v>
      </c>
      <c r="K5" s="1" t="s">
        <v>293</v>
      </c>
    </row>
    <row r="6" spans="1:11">
      <c r="C6" s="1" t="s">
        <v>296</v>
      </c>
      <c r="D6" s="1" t="s">
        <v>297</v>
      </c>
      <c r="E6" s="1">
        <v>1</v>
      </c>
      <c r="F6" s="1">
        <v>2</v>
      </c>
      <c r="G6" s="6">
        <f t="shared" si="0"/>
        <v>2</v>
      </c>
      <c r="H6" s="1" t="s">
        <v>295</v>
      </c>
      <c r="I6" s="1">
        <v>1</v>
      </c>
      <c r="J6" s="1">
        <v>2</v>
      </c>
      <c r="K6" s="1" t="s">
        <v>296</v>
      </c>
    </row>
    <row r="7" spans="1:11">
      <c r="C7" s="1" t="s">
        <v>298</v>
      </c>
      <c r="D7" s="1" t="s">
        <v>299</v>
      </c>
      <c r="E7" s="1">
        <v>2</v>
      </c>
      <c r="F7" s="1">
        <v>3</v>
      </c>
      <c r="G7" s="6">
        <f t="shared" si="0"/>
        <v>6</v>
      </c>
      <c r="H7" s="1" t="s">
        <v>300</v>
      </c>
      <c r="I7" s="1">
        <v>1</v>
      </c>
      <c r="J7" s="1">
        <v>3</v>
      </c>
      <c r="K7" s="1" t="s">
        <v>298</v>
      </c>
    </row>
    <row r="8" spans="1:11">
      <c r="A8" s="1" t="s">
        <v>301</v>
      </c>
      <c r="B8" s="1" t="s">
        <v>302</v>
      </c>
      <c r="C8" s="1" t="s">
        <v>303</v>
      </c>
      <c r="D8" s="1" t="s">
        <v>304</v>
      </c>
      <c r="E8" s="1">
        <v>1</v>
      </c>
      <c r="F8" s="1">
        <v>4</v>
      </c>
      <c r="G8" s="6">
        <f t="shared" si="0"/>
        <v>4</v>
      </c>
      <c r="H8" s="1" t="s">
        <v>305</v>
      </c>
      <c r="I8" s="1">
        <v>1</v>
      </c>
      <c r="J8" s="1">
        <v>4</v>
      </c>
      <c r="K8" s="1" t="s">
        <v>303</v>
      </c>
    </row>
    <row r="9" spans="1:11">
      <c r="C9" s="1" t="s">
        <v>306</v>
      </c>
      <c r="D9" s="1" t="s">
        <v>307</v>
      </c>
      <c r="E9" s="1">
        <v>1</v>
      </c>
      <c r="F9" s="1">
        <v>1</v>
      </c>
      <c r="G9" s="6">
        <f t="shared" si="0"/>
        <v>1</v>
      </c>
      <c r="H9" s="1" t="s">
        <v>308</v>
      </c>
      <c r="I9" s="1">
        <v>1</v>
      </c>
      <c r="J9" s="1">
        <v>1</v>
      </c>
      <c r="K9" s="1" t="s">
        <v>306</v>
      </c>
    </row>
    <row r="10" spans="1:11">
      <c r="C10" s="1" t="s">
        <v>309</v>
      </c>
      <c r="D10" s="1" t="s">
        <v>310</v>
      </c>
      <c r="E10" s="1">
        <v>1</v>
      </c>
      <c r="F10" s="1">
        <v>4</v>
      </c>
      <c r="G10" s="6">
        <f t="shared" si="0"/>
        <v>4</v>
      </c>
      <c r="H10" s="1" t="s">
        <v>311</v>
      </c>
      <c r="I10" s="1">
        <v>1</v>
      </c>
      <c r="J10" s="1">
        <v>2</v>
      </c>
      <c r="K10" s="1" t="s">
        <v>309</v>
      </c>
    </row>
    <row r="11" spans="1:11">
      <c r="A11" s="1" t="s">
        <v>312</v>
      </c>
      <c r="B11" s="1" t="s">
        <v>313</v>
      </c>
      <c r="C11" s="1" t="s">
        <v>314</v>
      </c>
      <c r="D11" s="1" t="s">
        <v>304</v>
      </c>
      <c r="E11" s="1">
        <v>2</v>
      </c>
      <c r="F11" s="1">
        <v>4</v>
      </c>
      <c r="G11" s="6">
        <f t="shared" si="0"/>
        <v>8</v>
      </c>
      <c r="H11" s="1" t="s">
        <v>315</v>
      </c>
      <c r="I11" s="1">
        <v>1</v>
      </c>
      <c r="J11" s="1">
        <v>4</v>
      </c>
      <c r="K11" s="1" t="s">
        <v>314</v>
      </c>
    </row>
    <row r="12" spans="1:11">
      <c r="C12" s="1" t="s">
        <v>316</v>
      </c>
      <c r="D12" s="1" t="s">
        <v>167</v>
      </c>
      <c r="E12" s="1">
        <v>1</v>
      </c>
      <c r="F12" s="1">
        <v>3</v>
      </c>
      <c r="G12" s="6">
        <f t="shared" si="0"/>
        <v>3</v>
      </c>
      <c r="H12" s="1" t="s">
        <v>317</v>
      </c>
      <c r="I12" s="1">
        <v>1</v>
      </c>
      <c r="J12" s="1">
        <v>2</v>
      </c>
      <c r="K12" s="1" t="s">
        <v>316</v>
      </c>
    </row>
    <row r="13" spans="1:11">
      <c r="C13" s="1" t="s">
        <v>318</v>
      </c>
      <c r="D13" s="1" t="s">
        <v>319</v>
      </c>
      <c r="E13" s="1">
        <v>2</v>
      </c>
      <c r="F13" s="1">
        <v>2</v>
      </c>
      <c r="G13" s="6">
        <f t="shared" si="0"/>
        <v>4</v>
      </c>
      <c r="H13" s="1" t="s">
        <v>320</v>
      </c>
      <c r="I13" s="1">
        <v>1</v>
      </c>
      <c r="J13" s="1">
        <v>2</v>
      </c>
      <c r="K13" s="1" t="s">
        <v>318</v>
      </c>
    </row>
    <row r="14" spans="1:11">
      <c r="C14" s="1" t="s">
        <v>321</v>
      </c>
      <c r="D14" s="1" t="s">
        <v>322</v>
      </c>
      <c r="E14" s="1">
        <v>1</v>
      </c>
      <c r="F14" s="1">
        <v>3</v>
      </c>
      <c r="G14" s="6">
        <f t="shared" si="0"/>
        <v>3</v>
      </c>
      <c r="H14" s="1" t="s">
        <v>323</v>
      </c>
      <c r="I14" s="1">
        <v>1</v>
      </c>
      <c r="J14" s="1">
        <v>2</v>
      </c>
      <c r="K14" s="1" t="s">
        <v>321</v>
      </c>
    </row>
    <row r="15" spans="1:11">
      <c r="A15" s="1" t="s">
        <v>324</v>
      </c>
      <c r="B15" s="1" t="s">
        <v>325</v>
      </c>
      <c r="C15" s="1" t="s">
        <v>326</v>
      </c>
      <c r="D15" s="1" t="s">
        <v>327</v>
      </c>
      <c r="E15" s="1">
        <v>1</v>
      </c>
      <c r="F15" s="1">
        <v>2</v>
      </c>
      <c r="G15" s="6">
        <f t="shared" si="0"/>
        <v>2</v>
      </c>
      <c r="H15" s="1" t="s">
        <v>328</v>
      </c>
      <c r="I15" s="1">
        <v>1</v>
      </c>
      <c r="J15" s="1">
        <v>2</v>
      </c>
      <c r="K15" s="1" t="s">
        <v>326</v>
      </c>
    </row>
    <row r="16" spans="1:11">
      <c r="C16" s="1" t="s">
        <v>329</v>
      </c>
      <c r="D16" s="1" t="s">
        <v>330</v>
      </c>
      <c r="E16" s="1">
        <v>1</v>
      </c>
      <c r="F16" s="1">
        <v>2</v>
      </c>
      <c r="G16" s="6">
        <f t="shared" si="0"/>
        <v>2</v>
      </c>
      <c r="H16" s="1" t="s">
        <v>331</v>
      </c>
      <c r="I16" s="1">
        <v>1</v>
      </c>
      <c r="J16" s="1">
        <v>2</v>
      </c>
      <c r="K16" s="1" t="s">
        <v>329</v>
      </c>
    </row>
    <row r="17" spans="3:11">
      <c r="C17" s="1" t="s">
        <v>332</v>
      </c>
      <c r="D17" s="1" t="s">
        <v>333</v>
      </c>
      <c r="E17" s="1">
        <v>1</v>
      </c>
      <c r="F17" s="1">
        <v>1</v>
      </c>
      <c r="G17" s="6">
        <f t="shared" si="0"/>
        <v>1</v>
      </c>
      <c r="H17" s="1" t="s">
        <v>334</v>
      </c>
      <c r="I17" s="1">
        <v>1</v>
      </c>
      <c r="J17" s="1">
        <v>1</v>
      </c>
      <c r="K17" s="1" t="s">
        <v>332</v>
      </c>
    </row>
    <row r="18" spans="3:11">
      <c r="G18" s="6"/>
    </row>
    <row r="19" spans="3:11">
      <c r="G19" s="6"/>
    </row>
    <row r="20" spans="3:11">
      <c r="G20" s="6"/>
    </row>
    <row r="21" spans="3:11">
      <c r="G21" s="6"/>
    </row>
    <row r="22" spans="3:11">
      <c r="G22" s="6"/>
    </row>
    <row r="23" spans="3:11">
      <c r="G23" s="6"/>
    </row>
    <row r="24" spans="3:11">
      <c r="G24" s="6"/>
    </row>
    <row r="25" spans="3:11">
      <c r="G25" s="6"/>
    </row>
    <row r="26" spans="3:11">
      <c r="G26" s="6"/>
    </row>
    <row r="27" spans="3:11">
      <c r="G27" s="6"/>
    </row>
    <row r="28" spans="3:11">
      <c r="G28" s="6"/>
    </row>
    <row r="29" spans="3:11">
      <c r="G29" s="6"/>
    </row>
    <row r="30" spans="3:11">
      <c r="G30" s="6"/>
    </row>
    <row r="31" spans="3:11">
      <c r="G31" s="6"/>
    </row>
    <row r="32" spans="3:11">
      <c r="G32" s="6"/>
    </row>
    <row r="33" spans="7:7">
      <c r="G33" s="6"/>
    </row>
    <row r="34" spans="7:7">
      <c r="G34" s="6"/>
    </row>
    <row r="35" spans="7:7">
      <c r="G35" s="6"/>
    </row>
    <row r="36" spans="7:7">
      <c r="G36" s="6"/>
    </row>
    <row r="37" spans="7:7">
      <c r="G37" s="6"/>
    </row>
    <row r="38" spans="7:7">
      <c r="G38" s="6"/>
    </row>
    <row r="39" spans="7:7">
      <c r="G39" s="6"/>
    </row>
    <row r="40" spans="7:7">
      <c r="G40" s="6"/>
    </row>
    <row r="41" spans="7:7">
      <c r="G41" s="6"/>
    </row>
    <row r="42" spans="7:7">
      <c r="G42" s="6"/>
    </row>
    <row r="43" spans="7:7">
      <c r="G43" s="6"/>
    </row>
    <row r="44" spans="7:7">
      <c r="G44" s="6"/>
    </row>
    <row r="45" spans="7:7">
      <c r="G45" s="6"/>
    </row>
    <row r="46" spans="7:7">
      <c r="G46" s="6"/>
    </row>
    <row r="47" spans="7:7">
      <c r="G47" s="6"/>
    </row>
    <row r="48" spans="7:7">
      <c r="G48" s="6"/>
    </row>
    <row r="49" spans="7:7">
      <c r="G49" s="6"/>
    </row>
  </sheetData>
  <mergeCells count="1">
    <mergeCell ref="I1:J1"/>
  </mergeCells>
  <conditionalFormatting sqref="G3:G17">
    <cfRule type="colorScale" priority="1">
      <colorScale>
        <cfvo type="min"/>
        <cfvo type="max"/>
        <color rgb="FFD9D9D9"/>
        <color rgb="FFCC4125"/>
      </colorScale>
    </cfRule>
  </conditionalFormatting>
  <conditionalFormatting sqref="J3:J17">
    <cfRule type="colorScale" priority="2">
      <colorScale>
        <cfvo type="min"/>
        <cfvo type="max"/>
        <color rgb="FFD9D9D9"/>
        <color rgb="FFCC4125"/>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60"/>
  <sheetViews>
    <sheetView topLeftCell="A26" workbookViewId="0">
      <selection activeCell="I34" sqref="I34:I60"/>
    </sheetView>
  </sheetViews>
  <sheetFormatPr defaultColWidth="14.42578125" defaultRowHeight="15.75" customHeight="1"/>
  <cols>
    <col min="2" max="2" width="52.42578125" customWidth="1"/>
    <col min="3" max="3" width="9.7109375" customWidth="1"/>
    <col min="4" max="4" width="12.85546875" customWidth="1"/>
    <col min="6" max="6" width="56.140625" customWidth="1"/>
    <col min="7" max="7" width="9.7109375" customWidth="1"/>
    <col min="8" max="8" width="12.85546875" customWidth="1"/>
    <col min="10" max="10" width="109.140625" customWidth="1"/>
  </cols>
  <sheetData>
    <row r="1" spans="1:28">
      <c r="A1" s="1" t="s">
        <v>6</v>
      </c>
      <c r="C1" s="1" t="s">
        <v>14</v>
      </c>
      <c r="D1" s="1" t="s">
        <v>15</v>
      </c>
      <c r="E1" s="1" t="s">
        <v>6</v>
      </c>
      <c r="J1" s="1" t="s">
        <v>8</v>
      </c>
      <c r="K1" s="94" t="s">
        <v>9</v>
      </c>
      <c r="L1" s="92"/>
    </row>
    <row r="2" spans="1:28">
      <c r="B2" s="1" t="s">
        <v>10</v>
      </c>
      <c r="F2" s="1" t="s">
        <v>11</v>
      </c>
      <c r="G2" s="1" t="s">
        <v>14</v>
      </c>
      <c r="H2" s="1" t="s">
        <v>15</v>
      </c>
      <c r="I2" s="1" t="s">
        <v>7</v>
      </c>
      <c r="K2" s="1" t="s">
        <v>14</v>
      </c>
      <c r="L2" s="1" t="s">
        <v>15</v>
      </c>
    </row>
    <row r="3" spans="1:28">
      <c r="A3" s="32" t="s">
        <v>335</v>
      </c>
      <c r="B3" s="33" t="s">
        <v>336</v>
      </c>
      <c r="C3" s="34">
        <v>2</v>
      </c>
      <c r="D3" s="34">
        <v>4</v>
      </c>
      <c r="E3" s="33" t="s">
        <v>337</v>
      </c>
      <c r="F3" s="33" t="s">
        <v>338</v>
      </c>
      <c r="G3" s="33">
        <v>1</v>
      </c>
      <c r="H3" s="33">
        <v>4</v>
      </c>
      <c r="I3" s="35">
        <f t="shared" ref="I3:I60" si="0">$G3*$H3</f>
        <v>4</v>
      </c>
      <c r="J3" s="33" t="s">
        <v>339</v>
      </c>
      <c r="K3" s="33">
        <v>1</v>
      </c>
      <c r="L3" s="33">
        <v>4</v>
      </c>
      <c r="M3" s="36" t="s">
        <v>337</v>
      </c>
      <c r="N3" s="35"/>
      <c r="O3" s="35"/>
      <c r="P3" s="35"/>
      <c r="Q3" s="35"/>
      <c r="R3" s="35"/>
      <c r="S3" s="35"/>
      <c r="T3" s="35"/>
      <c r="U3" s="35"/>
      <c r="V3" s="35"/>
      <c r="W3" s="35"/>
      <c r="X3" s="35"/>
      <c r="Y3" s="35"/>
      <c r="Z3" s="35"/>
      <c r="AA3" s="35"/>
      <c r="AB3" s="35"/>
    </row>
    <row r="4" spans="1:28">
      <c r="C4" s="37"/>
      <c r="D4" s="37"/>
      <c r="E4" s="1" t="s">
        <v>340</v>
      </c>
      <c r="F4" s="1" t="s">
        <v>341</v>
      </c>
      <c r="G4" s="1">
        <v>2</v>
      </c>
      <c r="H4" s="1">
        <v>2</v>
      </c>
      <c r="I4" s="6">
        <f t="shared" si="0"/>
        <v>4</v>
      </c>
      <c r="J4" s="1" t="s">
        <v>342</v>
      </c>
      <c r="K4" s="1">
        <v>2</v>
      </c>
      <c r="L4" s="1">
        <v>2</v>
      </c>
      <c r="M4" s="38" t="s">
        <v>340</v>
      </c>
    </row>
    <row r="5" spans="1:28">
      <c r="C5" s="37"/>
      <c r="D5" s="37"/>
      <c r="E5" s="1" t="s">
        <v>343</v>
      </c>
      <c r="F5" s="1" t="s">
        <v>344</v>
      </c>
      <c r="G5" s="1">
        <v>1</v>
      </c>
      <c r="H5" s="1">
        <v>4</v>
      </c>
      <c r="I5" s="6">
        <f t="shared" si="0"/>
        <v>4</v>
      </c>
      <c r="J5" s="1" t="s">
        <v>345</v>
      </c>
      <c r="K5" s="1">
        <v>1</v>
      </c>
      <c r="L5" s="1">
        <v>3</v>
      </c>
      <c r="M5" s="38" t="s">
        <v>343</v>
      </c>
    </row>
    <row r="6" spans="1:28">
      <c r="C6" s="37"/>
      <c r="D6" s="37"/>
      <c r="E6" s="39" t="s">
        <v>346</v>
      </c>
      <c r="F6" s="1" t="s">
        <v>347</v>
      </c>
      <c r="G6" s="40">
        <f t="shared" ref="G6:H6" si="1">C10</f>
        <v>2</v>
      </c>
      <c r="H6" s="40">
        <f t="shared" si="1"/>
        <v>4</v>
      </c>
      <c r="I6" s="40">
        <f t="shared" si="0"/>
        <v>8</v>
      </c>
      <c r="J6" s="1" t="s">
        <v>348</v>
      </c>
      <c r="K6" s="40">
        <f t="shared" ref="K6:L6" si="2">G10</f>
        <v>2</v>
      </c>
      <c r="L6" s="40">
        <f t="shared" si="2"/>
        <v>5</v>
      </c>
      <c r="M6" s="41" t="s">
        <v>346</v>
      </c>
    </row>
    <row r="7" spans="1:28">
      <c r="A7" s="42" t="s">
        <v>349</v>
      </c>
      <c r="B7" s="33" t="s">
        <v>350</v>
      </c>
      <c r="C7" s="34">
        <v>1</v>
      </c>
      <c r="D7" s="34">
        <v>4</v>
      </c>
      <c r="E7" s="33" t="s">
        <v>351</v>
      </c>
      <c r="F7" s="33" t="s">
        <v>352</v>
      </c>
      <c r="G7" s="33">
        <v>1</v>
      </c>
      <c r="H7" s="33">
        <v>5</v>
      </c>
      <c r="I7" s="35">
        <f t="shared" si="0"/>
        <v>5</v>
      </c>
      <c r="J7" s="33" t="s">
        <v>353</v>
      </c>
      <c r="K7" s="33">
        <v>1</v>
      </c>
      <c r="L7" s="33">
        <v>4</v>
      </c>
      <c r="M7" s="36" t="s">
        <v>351</v>
      </c>
      <c r="N7" s="35"/>
      <c r="O7" s="35"/>
      <c r="P7" s="35"/>
      <c r="Q7" s="35"/>
      <c r="R7" s="35"/>
      <c r="S7" s="35"/>
      <c r="T7" s="35"/>
      <c r="U7" s="35"/>
      <c r="V7" s="35"/>
      <c r="W7" s="35"/>
      <c r="X7" s="35"/>
      <c r="Y7" s="35"/>
      <c r="Z7" s="35"/>
      <c r="AA7" s="35"/>
      <c r="AB7" s="35"/>
    </row>
    <row r="8" spans="1:28">
      <c r="C8" s="37"/>
      <c r="D8" s="37"/>
      <c r="E8" s="1" t="s">
        <v>354</v>
      </c>
      <c r="F8" s="1" t="s">
        <v>344</v>
      </c>
      <c r="G8" s="1">
        <v>1</v>
      </c>
      <c r="H8" s="1">
        <v>4</v>
      </c>
      <c r="I8" s="6">
        <f t="shared" si="0"/>
        <v>4</v>
      </c>
      <c r="J8" s="1" t="s">
        <v>345</v>
      </c>
      <c r="K8" s="1">
        <v>1</v>
      </c>
      <c r="L8" s="1">
        <v>3</v>
      </c>
      <c r="M8" s="38" t="s">
        <v>354</v>
      </c>
    </row>
    <row r="9" spans="1:28">
      <c r="C9" s="37"/>
      <c r="D9" s="37"/>
      <c r="E9" s="39" t="s">
        <v>346</v>
      </c>
      <c r="F9" s="1" t="s">
        <v>347</v>
      </c>
      <c r="G9" s="40">
        <f t="shared" ref="G9:H9" si="3">C10</f>
        <v>2</v>
      </c>
      <c r="H9" s="40">
        <f t="shared" si="3"/>
        <v>4</v>
      </c>
      <c r="I9" s="40">
        <f t="shared" si="0"/>
        <v>8</v>
      </c>
      <c r="J9" s="1" t="s">
        <v>348</v>
      </c>
      <c r="K9" s="40">
        <f t="shared" ref="K9:L9" si="4">G10</f>
        <v>2</v>
      </c>
      <c r="L9" s="40">
        <f t="shared" si="4"/>
        <v>5</v>
      </c>
      <c r="M9" s="41" t="s">
        <v>346</v>
      </c>
    </row>
    <row r="10" spans="1:28">
      <c r="A10" s="43" t="s">
        <v>355</v>
      </c>
      <c r="B10" s="33" t="s">
        <v>347</v>
      </c>
      <c r="C10" s="34">
        <v>2</v>
      </c>
      <c r="D10" s="34">
        <v>4</v>
      </c>
      <c r="E10" s="33" t="s">
        <v>356</v>
      </c>
      <c r="F10" s="33" t="s">
        <v>357</v>
      </c>
      <c r="G10" s="33">
        <v>2</v>
      </c>
      <c r="H10" s="33">
        <v>5</v>
      </c>
      <c r="I10" s="35">
        <f t="shared" si="0"/>
        <v>10</v>
      </c>
      <c r="J10" s="33" t="s">
        <v>358</v>
      </c>
      <c r="K10" s="33">
        <v>2</v>
      </c>
      <c r="L10" s="33">
        <v>4</v>
      </c>
      <c r="M10" s="36" t="s">
        <v>356</v>
      </c>
      <c r="N10" s="35"/>
      <c r="O10" s="35"/>
      <c r="P10" s="35"/>
      <c r="Q10" s="35"/>
      <c r="R10" s="35"/>
      <c r="S10" s="35"/>
      <c r="T10" s="35"/>
      <c r="U10" s="35"/>
      <c r="V10" s="35"/>
      <c r="W10" s="35"/>
      <c r="X10" s="35"/>
      <c r="Y10" s="35"/>
      <c r="Z10" s="35"/>
      <c r="AA10" s="35"/>
      <c r="AB10" s="35"/>
    </row>
    <row r="11" spans="1:28">
      <c r="C11" s="37"/>
      <c r="D11" s="37"/>
      <c r="E11" s="1" t="s">
        <v>359</v>
      </c>
      <c r="F11" s="1" t="s">
        <v>360</v>
      </c>
      <c r="G11" s="1">
        <v>1</v>
      </c>
      <c r="H11" s="1">
        <v>5</v>
      </c>
      <c r="I11" s="6">
        <f t="shared" si="0"/>
        <v>5</v>
      </c>
      <c r="J11" s="1" t="s">
        <v>361</v>
      </c>
      <c r="K11" s="1">
        <v>1</v>
      </c>
      <c r="L11" s="1">
        <v>5</v>
      </c>
      <c r="M11" s="38" t="s">
        <v>359</v>
      </c>
    </row>
    <row r="12" spans="1:28">
      <c r="A12" s="1"/>
      <c r="B12" s="1"/>
      <c r="C12" s="37"/>
      <c r="D12" s="37"/>
      <c r="E12" s="20" t="s">
        <v>362</v>
      </c>
      <c r="F12" s="1" t="s">
        <v>363</v>
      </c>
      <c r="G12" s="44">
        <f t="shared" ref="G12:H12" si="5">C25</f>
        <v>1</v>
      </c>
      <c r="H12" s="44">
        <f t="shared" si="5"/>
        <v>3</v>
      </c>
      <c r="I12" s="44">
        <f t="shared" si="0"/>
        <v>3</v>
      </c>
      <c r="J12" s="1" t="s">
        <v>364</v>
      </c>
      <c r="K12" s="44">
        <f t="shared" ref="K12:L12" si="6">G25</f>
        <v>2</v>
      </c>
      <c r="L12" s="44">
        <f t="shared" si="6"/>
        <v>4</v>
      </c>
      <c r="M12" s="45" t="s">
        <v>362</v>
      </c>
    </row>
    <row r="13" spans="1:28">
      <c r="A13" s="46" t="s">
        <v>365</v>
      </c>
      <c r="B13" s="33" t="s">
        <v>366</v>
      </c>
      <c r="C13" s="34">
        <v>1</v>
      </c>
      <c r="D13" s="34">
        <v>4</v>
      </c>
      <c r="E13" s="33" t="s">
        <v>367</v>
      </c>
      <c r="F13" s="33" t="s">
        <v>368</v>
      </c>
      <c r="G13" s="33">
        <v>1</v>
      </c>
      <c r="H13" s="33">
        <v>5</v>
      </c>
      <c r="I13" s="35">
        <f t="shared" si="0"/>
        <v>5</v>
      </c>
      <c r="J13" s="33" t="s">
        <v>358</v>
      </c>
      <c r="K13" s="33">
        <v>1</v>
      </c>
      <c r="L13" s="33">
        <v>4</v>
      </c>
      <c r="M13" s="36" t="s">
        <v>367</v>
      </c>
      <c r="N13" s="35"/>
      <c r="O13" s="35"/>
      <c r="P13" s="35"/>
      <c r="Q13" s="35"/>
      <c r="R13" s="35"/>
      <c r="S13" s="35"/>
      <c r="T13" s="35"/>
      <c r="U13" s="35"/>
      <c r="V13" s="35"/>
      <c r="W13" s="35"/>
      <c r="X13" s="35"/>
      <c r="Y13" s="35"/>
      <c r="Z13" s="35"/>
      <c r="AA13" s="35"/>
      <c r="AB13" s="35"/>
    </row>
    <row r="14" spans="1:28">
      <c r="A14" s="1"/>
      <c r="B14" s="1"/>
      <c r="C14" s="37"/>
      <c r="D14" s="37"/>
      <c r="E14" s="1" t="s">
        <v>369</v>
      </c>
      <c r="F14" s="1" t="s">
        <v>370</v>
      </c>
      <c r="G14" s="1">
        <v>1</v>
      </c>
      <c r="H14" s="1">
        <v>4</v>
      </c>
      <c r="I14" s="6">
        <f t="shared" si="0"/>
        <v>4</v>
      </c>
      <c r="J14" s="1" t="s">
        <v>371</v>
      </c>
      <c r="K14" s="1">
        <v>1</v>
      </c>
      <c r="L14" s="1">
        <v>3</v>
      </c>
      <c r="M14" s="38" t="s">
        <v>369</v>
      </c>
    </row>
    <row r="15" spans="1:28">
      <c r="A15" s="1"/>
      <c r="B15" s="1"/>
      <c r="C15" s="37"/>
      <c r="D15" s="37"/>
      <c r="E15" s="20" t="s">
        <v>362</v>
      </c>
      <c r="F15" s="1" t="s">
        <v>372</v>
      </c>
      <c r="G15" s="44">
        <f t="shared" ref="G15:H15" si="7">C25</f>
        <v>1</v>
      </c>
      <c r="H15" s="44">
        <f t="shared" si="7"/>
        <v>3</v>
      </c>
      <c r="I15" s="44">
        <f t="shared" si="0"/>
        <v>3</v>
      </c>
      <c r="J15" s="1" t="s">
        <v>364</v>
      </c>
      <c r="K15" s="44">
        <f t="shared" ref="K15:L15" si="8">G25</f>
        <v>2</v>
      </c>
      <c r="L15" s="44">
        <f t="shared" si="8"/>
        <v>4</v>
      </c>
      <c r="M15" s="45" t="s">
        <v>362</v>
      </c>
    </row>
    <row r="16" spans="1:28">
      <c r="A16" s="1"/>
      <c r="B16" s="1"/>
      <c r="C16" s="37"/>
      <c r="D16" s="37"/>
      <c r="E16" s="21" t="s">
        <v>373</v>
      </c>
      <c r="F16" s="1" t="s">
        <v>374</v>
      </c>
      <c r="G16" s="47">
        <f t="shared" ref="G16:H16" si="9">SUM(G32:G33)/2</f>
        <v>1</v>
      </c>
      <c r="H16" s="47">
        <f t="shared" si="9"/>
        <v>3.5</v>
      </c>
      <c r="I16" s="47">
        <f t="shared" si="0"/>
        <v>3.5</v>
      </c>
      <c r="J16" s="1" t="s">
        <v>375</v>
      </c>
      <c r="K16" s="47">
        <f t="shared" ref="K16:L16" si="10">SUM(K32:K33)/2</f>
        <v>1</v>
      </c>
      <c r="L16" s="47">
        <f t="shared" si="10"/>
        <v>3</v>
      </c>
      <c r="M16" s="48" t="s">
        <v>373</v>
      </c>
    </row>
    <row r="17" spans="1:28">
      <c r="A17" s="49" t="s">
        <v>376</v>
      </c>
      <c r="B17" s="33" t="s">
        <v>377</v>
      </c>
      <c r="C17" s="34">
        <v>1</v>
      </c>
      <c r="D17" s="34">
        <v>4</v>
      </c>
      <c r="E17" s="33" t="s">
        <v>378</v>
      </c>
      <c r="F17" s="33" t="s">
        <v>379</v>
      </c>
      <c r="G17" s="33">
        <v>1</v>
      </c>
      <c r="H17" s="33">
        <v>5</v>
      </c>
      <c r="I17" s="35">
        <f t="shared" si="0"/>
        <v>5</v>
      </c>
      <c r="J17" s="33" t="s">
        <v>358</v>
      </c>
      <c r="K17" s="33">
        <v>1</v>
      </c>
      <c r="L17" s="33">
        <v>4</v>
      </c>
      <c r="M17" s="36" t="s">
        <v>378</v>
      </c>
      <c r="N17" s="35"/>
      <c r="O17" s="35"/>
      <c r="P17" s="35"/>
      <c r="Q17" s="35"/>
      <c r="R17" s="35"/>
      <c r="S17" s="35"/>
      <c r="T17" s="35"/>
      <c r="U17" s="35"/>
      <c r="V17" s="35"/>
      <c r="W17" s="35"/>
      <c r="X17" s="35"/>
      <c r="Y17" s="35"/>
      <c r="Z17" s="35"/>
      <c r="AA17" s="35"/>
      <c r="AB17" s="35"/>
    </row>
    <row r="18" spans="1:28">
      <c r="A18" s="1"/>
      <c r="C18" s="37"/>
      <c r="D18" s="37"/>
      <c r="E18" s="1" t="s">
        <v>380</v>
      </c>
      <c r="F18" s="1" t="s">
        <v>370</v>
      </c>
      <c r="G18" s="1">
        <v>1</v>
      </c>
      <c r="H18" s="1">
        <v>4</v>
      </c>
      <c r="I18" s="6">
        <f t="shared" si="0"/>
        <v>4</v>
      </c>
      <c r="J18" s="1" t="s">
        <v>371</v>
      </c>
      <c r="K18" s="1">
        <v>1</v>
      </c>
      <c r="L18" s="1">
        <v>3</v>
      </c>
      <c r="M18" s="38" t="s">
        <v>380</v>
      </c>
    </row>
    <row r="19" spans="1:28">
      <c r="A19" s="1"/>
      <c r="B19" s="1"/>
      <c r="C19" s="37"/>
      <c r="D19" s="37"/>
      <c r="E19" s="20" t="s">
        <v>362</v>
      </c>
      <c r="F19" s="1" t="s">
        <v>381</v>
      </c>
      <c r="G19" s="44">
        <f t="shared" ref="G19:H19" si="11">C25</f>
        <v>1</v>
      </c>
      <c r="H19" s="44">
        <f t="shared" si="11"/>
        <v>3</v>
      </c>
      <c r="I19" s="44">
        <f t="shared" si="0"/>
        <v>3</v>
      </c>
      <c r="J19" s="1" t="s">
        <v>364</v>
      </c>
      <c r="K19" s="44">
        <f t="shared" ref="K19:L19" si="12">G25</f>
        <v>2</v>
      </c>
      <c r="L19" s="44">
        <f t="shared" si="12"/>
        <v>4</v>
      </c>
      <c r="M19" s="45" t="s">
        <v>362</v>
      </c>
    </row>
    <row r="20" spans="1:28">
      <c r="A20" s="1"/>
      <c r="B20" s="1"/>
      <c r="C20" s="37"/>
      <c r="D20" s="37"/>
      <c r="E20" s="21" t="s">
        <v>373</v>
      </c>
      <c r="F20" s="1" t="s">
        <v>374</v>
      </c>
      <c r="G20" s="47">
        <f t="shared" ref="G20:H20" si="13">SUM(G32:G33)/2</f>
        <v>1</v>
      </c>
      <c r="H20" s="47">
        <f t="shared" si="13"/>
        <v>3.5</v>
      </c>
      <c r="I20" s="47">
        <f t="shared" si="0"/>
        <v>3.5</v>
      </c>
      <c r="J20" s="1" t="s">
        <v>375</v>
      </c>
      <c r="K20" s="47">
        <f t="shared" ref="K20:L20" si="14">SUM(K32:K33)/2</f>
        <v>1</v>
      </c>
      <c r="L20" s="47">
        <f t="shared" si="14"/>
        <v>3</v>
      </c>
      <c r="M20" s="48" t="s">
        <v>373</v>
      </c>
    </row>
    <row r="21" spans="1:28">
      <c r="A21" s="50" t="s">
        <v>382</v>
      </c>
      <c r="B21" s="33" t="s">
        <v>383</v>
      </c>
      <c r="C21" s="34">
        <v>1</v>
      </c>
      <c r="D21" s="34">
        <v>3</v>
      </c>
      <c r="E21" s="33" t="s">
        <v>384</v>
      </c>
      <c r="F21" s="33" t="s">
        <v>370</v>
      </c>
      <c r="G21" s="33">
        <v>1</v>
      </c>
      <c r="H21" s="33">
        <v>4</v>
      </c>
      <c r="I21" s="35">
        <f t="shared" si="0"/>
        <v>4</v>
      </c>
      <c r="J21" s="33" t="s">
        <v>385</v>
      </c>
      <c r="K21" s="33">
        <v>1</v>
      </c>
      <c r="L21" s="33">
        <v>3</v>
      </c>
      <c r="M21" s="36" t="s">
        <v>384</v>
      </c>
      <c r="N21" s="35"/>
      <c r="O21" s="35"/>
      <c r="P21" s="35"/>
      <c r="Q21" s="35"/>
      <c r="R21" s="35"/>
      <c r="S21" s="35"/>
      <c r="T21" s="35"/>
      <c r="U21" s="35"/>
      <c r="V21" s="35"/>
      <c r="W21" s="35"/>
      <c r="X21" s="35"/>
      <c r="Y21" s="35"/>
      <c r="Z21" s="35"/>
      <c r="AA21" s="35"/>
      <c r="AB21" s="35"/>
    </row>
    <row r="22" spans="1:28">
      <c r="C22" s="37"/>
      <c r="D22" s="37"/>
      <c r="E22" s="1" t="s">
        <v>386</v>
      </c>
      <c r="F22" s="1" t="s">
        <v>387</v>
      </c>
      <c r="G22" s="1">
        <v>1</v>
      </c>
      <c r="H22" s="1">
        <v>2</v>
      </c>
      <c r="I22" s="6">
        <f t="shared" si="0"/>
        <v>2</v>
      </c>
      <c r="J22" s="1" t="s">
        <v>388</v>
      </c>
      <c r="K22" s="1">
        <v>1</v>
      </c>
      <c r="L22" s="1">
        <v>2</v>
      </c>
      <c r="M22" s="38" t="s">
        <v>386</v>
      </c>
    </row>
    <row r="23" spans="1:28">
      <c r="C23" s="37"/>
      <c r="D23" s="37"/>
      <c r="E23" s="1" t="s">
        <v>389</v>
      </c>
      <c r="F23" s="1" t="s">
        <v>390</v>
      </c>
      <c r="G23" s="1">
        <v>1</v>
      </c>
      <c r="H23" s="1">
        <v>3</v>
      </c>
      <c r="I23" s="6">
        <f t="shared" si="0"/>
        <v>3</v>
      </c>
      <c r="J23" s="1" t="s">
        <v>391</v>
      </c>
      <c r="K23" s="1">
        <v>1</v>
      </c>
      <c r="L23" s="1">
        <v>3</v>
      </c>
      <c r="M23" s="38" t="s">
        <v>389</v>
      </c>
    </row>
    <row r="24" spans="1:28">
      <c r="C24" s="37"/>
      <c r="D24" s="37"/>
      <c r="E24" s="20" t="s">
        <v>362</v>
      </c>
      <c r="F24" s="1" t="s">
        <v>392</v>
      </c>
      <c r="G24" s="44">
        <f t="shared" ref="G24:H24" si="15">C25</f>
        <v>1</v>
      </c>
      <c r="H24" s="44">
        <f t="shared" si="15"/>
        <v>3</v>
      </c>
      <c r="I24" s="44">
        <f t="shared" si="0"/>
        <v>3</v>
      </c>
      <c r="J24" s="1" t="s">
        <v>364</v>
      </c>
      <c r="K24" s="44">
        <f t="shared" ref="K24:L24" si="16">G25</f>
        <v>2</v>
      </c>
      <c r="L24" s="44">
        <f t="shared" si="16"/>
        <v>4</v>
      </c>
      <c r="M24" s="45" t="s">
        <v>362</v>
      </c>
    </row>
    <row r="25" spans="1:28">
      <c r="A25" s="51" t="s">
        <v>393</v>
      </c>
      <c r="B25" s="33" t="s">
        <v>363</v>
      </c>
      <c r="C25" s="34">
        <v>1</v>
      </c>
      <c r="D25" s="34">
        <v>3</v>
      </c>
      <c r="E25" s="33" t="s">
        <v>394</v>
      </c>
      <c r="F25" s="33" t="s">
        <v>395</v>
      </c>
      <c r="G25" s="33">
        <v>2</v>
      </c>
      <c r="H25" s="33">
        <v>4</v>
      </c>
      <c r="I25" s="35">
        <f t="shared" si="0"/>
        <v>8</v>
      </c>
      <c r="J25" s="33" t="s">
        <v>396</v>
      </c>
      <c r="K25" s="33">
        <v>2</v>
      </c>
      <c r="L25" s="33">
        <v>3</v>
      </c>
      <c r="M25" s="36" t="s">
        <v>394</v>
      </c>
      <c r="N25" s="35"/>
      <c r="O25" s="35"/>
      <c r="P25" s="35"/>
      <c r="Q25" s="35"/>
      <c r="R25" s="35"/>
      <c r="S25" s="35"/>
      <c r="T25" s="35"/>
      <c r="U25" s="35"/>
      <c r="V25" s="35"/>
      <c r="W25" s="35"/>
      <c r="X25" s="35"/>
      <c r="Y25" s="35"/>
      <c r="Z25" s="35"/>
      <c r="AA25" s="35"/>
      <c r="AB25" s="35"/>
    </row>
    <row r="26" spans="1:28">
      <c r="C26" s="37"/>
      <c r="D26" s="37"/>
      <c r="E26" s="1" t="s">
        <v>397</v>
      </c>
      <c r="F26" s="1" t="s">
        <v>398</v>
      </c>
      <c r="G26" s="1">
        <v>1</v>
      </c>
      <c r="H26" s="1">
        <v>4</v>
      </c>
      <c r="I26" s="6">
        <f t="shared" si="0"/>
        <v>4</v>
      </c>
      <c r="J26" s="1" t="s">
        <v>399</v>
      </c>
      <c r="K26" s="1">
        <v>1</v>
      </c>
      <c r="L26" s="1">
        <v>4</v>
      </c>
      <c r="M26" s="38" t="s">
        <v>397</v>
      </c>
    </row>
    <row r="27" spans="1:28">
      <c r="C27" s="37"/>
      <c r="D27" s="37"/>
      <c r="E27" s="1" t="s">
        <v>400</v>
      </c>
      <c r="F27" s="1" t="s">
        <v>401</v>
      </c>
      <c r="G27" s="1">
        <v>1</v>
      </c>
      <c r="H27" s="1">
        <v>1</v>
      </c>
      <c r="I27" s="6">
        <f t="shared" si="0"/>
        <v>1</v>
      </c>
      <c r="J27" s="1" t="s">
        <v>402</v>
      </c>
      <c r="K27" s="1">
        <v>1</v>
      </c>
      <c r="L27" s="1">
        <v>1</v>
      </c>
      <c r="M27" s="38" t="s">
        <v>400</v>
      </c>
    </row>
    <row r="28" spans="1:28">
      <c r="A28" s="1"/>
      <c r="B28" s="1"/>
      <c r="C28" s="37"/>
      <c r="D28" s="37"/>
      <c r="E28" s="1" t="s">
        <v>403</v>
      </c>
      <c r="F28" s="1" t="s">
        <v>404</v>
      </c>
      <c r="G28" s="1">
        <v>1</v>
      </c>
      <c r="H28" s="1">
        <v>3</v>
      </c>
      <c r="I28" s="6">
        <f t="shared" si="0"/>
        <v>3</v>
      </c>
      <c r="J28" s="1" t="s">
        <v>405</v>
      </c>
      <c r="K28" s="1">
        <v>1</v>
      </c>
      <c r="L28" s="1">
        <v>3</v>
      </c>
      <c r="M28" s="38" t="s">
        <v>403</v>
      </c>
    </row>
    <row r="29" spans="1:28">
      <c r="A29" s="52" t="s">
        <v>406</v>
      </c>
      <c r="B29" s="33" t="s">
        <v>39</v>
      </c>
      <c r="C29" s="34">
        <v>1</v>
      </c>
      <c r="D29" s="34">
        <v>5</v>
      </c>
      <c r="E29" s="33" t="s">
        <v>407</v>
      </c>
      <c r="F29" s="33" t="s">
        <v>408</v>
      </c>
      <c r="G29" s="33">
        <v>1</v>
      </c>
      <c r="H29" s="33">
        <v>5</v>
      </c>
      <c r="I29" s="35">
        <f t="shared" si="0"/>
        <v>5</v>
      </c>
      <c r="J29" s="33" t="s">
        <v>409</v>
      </c>
      <c r="K29" s="33">
        <v>1</v>
      </c>
      <c r="L29" s="33">
        <v>5</v>
      </c>
      <c r="M29" s="36" t="s">
        <v>407</v>
      </c>
      <c r="N29" s="35"/>
      <c r="O29" s="35"/>
      <c r="P29" s="35"/>
      <c r="Q29" s="35"/>
      <c r="R29" s="35"/>
      <c r="S29" s="35"/>
      <c r="T29" s="35"/>
      <c r="U29" s="35"/>
      <c r="V29" s="35"/>
      <c r="W29" s="35"/>
      <c r="X29" s="35"/>
      <c r="Y29" s="35"/>
      <c r="Z29" s="35"/>
      <c r="AA29" s="35"/>
      <c r="AB29" s="35"/>
    </row>
    <row r="30" spans="1:28">
      <c r="C30" s="37"/>
      <c r="D30" s="37"/>
      <c r="E30" s="1" t="s">
        <v>410</v>
      </c>
      <c r="F30" s="1" t="s">
        <v>411</v>
      </c>
      <c r="G30" s="1">
        <v>1</v>
      </c>
      <c r="H30" s="1">
        <v>5</v>
      </c>
      <c r="I30" s="6">
        <f t="shared" si="0"/>
        <v>5</v>
      </c>
      <c r="J30" s="1" t="s">
        <v>409</v>
      </c>
      <c r="K30" s="1">
        <v>1</v>
      </c>
      <c r="L30" s="1">
        <v>5</v>
      </c>
      <c r="M30" s="38" t="s">
        <v>410</v>
      </c>
    </row>
    <row r="31" spans="1:28">
      <c r="C31" s="37"/>
      <c r="D31" s="37"/>
      <c r="E31" s="1" t="s">
        <v>412</v>
      </c>
      <c r="F31" s="1" t="s">
        <v>413</v>
      </c>
      <c r="G31" s="1">
        <v>1</v>
      </c>
      <c r="H31" s="1">
        <v>4</v>
      </c>
      <c r="I31" s="6">
        <f t="shared" si="0"/>
        <v>4</v>
      </c>
      <c r="J31" s="1" t="s">
        <v>414</v>
      </c>
      <c r="K31" s="1">
        <v>1</v>
      </c>
      <c r="L31" s="1">
        <v>4</v>
      </c>
      <c r="M31" s="38" t="s">
        <v>412</v>
      </c>
    </row>
    <row r="32" spans="1:28">
      <c r="A32" s="53" t="s">
        <v>415</v>
      </c>
      <c r="B32" s="33" t="s">
        <v>374</v>
      </c>
      <c r="C32" s="34">
        <v>1</v>
      </c>
      <c r="D32" s="34">
        <v>4</v>
      </c>
      <c r="E32" s="33" t="s">
        <v>416</v>
      </c>
      <c r="F32" s="33" t="s">
        <v>417</v>
      </c>
      <c r="G32" s="33">
        <v>1</v>
      </c>
      <c r="H32" s="33">
        <v>2</v>
      </c>
      <c r="I32" s="35">
        <f t="shared" si="0"/>
        <v>2</v>
      </c>
      <c r="J32" s="33" t="s">
        <v>418</v>
      </c>
      <c r="K32" s="33">
        <v>1</v>
      </c>
      <c r="L32" s="33">
        <v>2</v>
      </c>
      <c r="M32" s="36" t="s">
        <v>416</v>
      </c>
      <c r="N32" s="35"/>
      <c r="O32" s="35"/>
      <c r="P32" s="35"/>
      <c r="Q32" s="35"/>
      <c r="R32" s="35"/>
      <c r="S32" s="35"/>
      <c r="T32" s="35"/>
      <c r="U32" s="35"/>
      <c r="V32" s="35"/>
      <c r="W32" s="35"/>
      <c r="X32" s="35"/>
      <c r="Y32" s="35"/>
      <c r="Z32" s="35"/>
      <c r="AA32" s="35"/>
      <c r="AB32" s="35"/>
    </row>
    <row r="33" spans="3:13">
      <c r="C33" s="1"/>
      <c r="D33" s="1"/>
      <c r="E33" s="1" t="s">
        <v>419</v>
      </c>
      <c r="F33" s="1" t="s">
        <v>420</v>
      </c>
      <c r="G33" s="1">
        <v>1</v>
      </c>
      <c r="H33" s="1">
        <v>5</v>
      </c>
      <c r="I33" s="6">
        <f t="shared" si="0"/>
        <v>5</v>
      </c>
      <c r="J33" s="1" t="s">
        <v>421</v>
      </c>
      <c r="K33" s="1">
        <v>1</v>
      </c>
      <c r="L33" s="1">
        <v>4</v>
      </c>
      <c r="M33" s="38" t="s">
        <v>419</v>
      </c>
    </row>
    <row r="34" spans="3:13">
      <c r="I34" s="6"/>
    </row>
    <row r="35" spans="3:13">
      <c r="I35" s="6"/>
    </row>
    <row r="36" spans="3:13">
      <c r="I36" s="6"/>
    </row>
    <row r="37" spans="3:13">
      <c r="I37" s="6"/>
    </row>
    <row r="38" spans="3:13">
      <c r="I38" s="6"/>
    </row>
    <row r="39" spans="3:13">
      <c r="I39" s="6"/>
    </row>
    <row r="40" spans="3:13">
      <c r="I40" s="6"/>
    </row>
    <row r="41" spans="3:13">
      <c r="I41" s="6"/>
    </row>
    <row r="42" spans="3:13">
      <c r="I42" s="6"/>
    </row>
    <row r="43" spans="3:13">
      <c r="I43" s="6"/>
    </row>
    <row r="44" spans="3:13">
      <c r="I44" s="6"/>
    </row>
    <row r="45" spans="3:13">
      <c r="I45" s="6"/>
    </row>
    <row r="46" spans="3:13">
      <c r="I46" s="6"/>
    </row>
    <row r="47" spans="3:13">
      <c r="I47" s="6"/>
    </row>
    <row r="48" spans="3:13">
      <c r="I48" s="6"/>
    </row>
    <row r="49" spans="9:9">
      <c r="I49" s="6"/>
    </row>
    <row r="50" spans="9:9">
      <c r="I50" s="6"/>
    </row>
    <row r="51" spans="9:9">
      <c r="I51" s="6"/>
    </row>
    <row r="52" spans="9:9">
      <c r="I52" s="6"/>
    </row>
    <row r="53" spans="9:9">
      <c r="I53" s="6"/>
    </row>
    <row r="54" spans="9:9">
      <c r="I54" s="6"/>
    </row>
    <row r="55" spans="9:9">
      <c r="I55" s="6"/>
    </row>
    <row r="56" spans="9:9">
      <c r="I56" s="6"/>
    </row>
    <row r="57" spans="9:9">
      <c r="I57" s="6"/>
    </row>
    <row r="58" spans="9:9">
      <c r="I58" s="6"/>
    </row>
    <row r="59" spans="9:9">
      <c r="I59" s="6"/>
    </row>
    <row r="60" spans="9:9">
      <c r="I60" s="6"/>
    </row>
  </sheetData>
  <mergeCells count="1">
    <mergeCell ref="K1:L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41"/>
  <sheetViews>
    <sheetView zoomScaleNormal="100" workbookViewId="0">
      <pane xSplit="3" ySplit="1" topLeftCell="D2" activePane="bottomRight" state="frozen"/>
      <selection pane="topRight" activeCell="D1" sqref="D1"/>
      <selection pane="bottomLeft" activeCell="A2" sqref="A2"/>
      <selection pane="bottomRight" activeCell="H120" sqref="H120"/>
    </sheetView>
  </sheetViews>
  <sheetFormatPr defaultColWidth="14.42578125" defaultRowHeight="15.75" customHeight="1"/>
  <cols>
    <col min="1" max="1" width="33.85546875" customWidth="1"/>
    <col min="2" max="2" width="20.5703125" customWidth="1"/>
    <col min="3" max="3" width="9.5703125" customWidth="1"/>
    <col min="4" max="4" width="34.7109375" customWidth="1"/>
    <col min="5" max="5" width="9.7109375" customWidth="1"/>
    <col min="6" max="6" width="12.85546875" customWidth="1"/>
    <col min="7" max="7" width="7.140625" customWidth="1"/>
    <col min="8" max="8" width="70.42578125" customWidth="1"/>
    <col min="9" max="9" width="13.7109375" customWidth="1"/>
    <col min="10" max="10" width="12.85546875" customWidth="1"/>
    <col min="11" max="11" width="4.85546875" customWidth="1"/>
  </cols>
  <sheetData>
    <row r="1" spans="1:13">
      <c r="A1" s="54" t="s">
        <v>6</v>
      </c>
      <c r="B1" s="54" t="s">
        <v>10</v>
      </c>
      <c r="C1" s="54" t="s">
        <v>6</v>
      </c>
      <c r="D1" s="54" t="s">
        <v>11</v>
      </c>
      <c r="E1" s="54" t="s">
        <v>14</v>
      </c>
      <c r="F1" s="54" t="s">
        <v>15</v>
      </c>
      <c r="G1" s="54" t="s">
        <v>7</v>
      </c>
      <c r="H1" s="54" t="s">
        <v>8</v>
      </c>
      <c r="I1" s="94" t="s">
        <v>9</v>
      </c>
      <c r="J1" s="92"/>
      <c r="M1" s="1" t="s">
        <v>422</v>
      </c>
    </row>
    <row r="2" spans="1:13">
      <c r="A2" s="55" t="s">
        <v>423</v>
      </c>
      <c r="B2" s="55"/>
      <c r="C2" s="55"/>
      <c r="D2" s="55"/>
      <c r="E2" s="55"/>
      <c r="F2" s="55"/>
      <c r="G2" s="55"/>
      <c r="H2" s="55"/>
      <c r="I2" s="1" t="s">
        <v>14</v>
      </c>
      <c r="J2" s="1" t="s">
        <v>15</v>
      </c>
      <c r="M2" s="1">
        <v>25</v>
      </c>
    </row>
    <row r="3" spans="1:13">
      <c r="A3" s="1" t="s">
        <v>424</v>
      </c>
      <c r="B3" s="1" t="s">
        <v>425</v>
      </c>
      <c r="C3" s="1" t="s">
        <v>426</v>
      </c>
      <c r="D3" s="1" t="s">
        <v>427</v>
      </c>
      <c r="E3" s="1">
        <v>3</v>
      </c>
      <c r="F3" s="1">
        <v>5</v>
      </c>
      <c r="G3" s="6">
        <f t="shared" ref="G3:G29" si="0">$E3*$F3</f>
        <v>15</v>
      </c>
      <c r="H3" s="1" t="s">
        <v>428</v>
      </c>
      <c r="I3" s="1">
        <v>1</v>
      </c>
      <c r="J3" s="1">
        <v>5</v>
      </c>
      <c r="K3" s="6">
        <f t="shared" ref="K3:K29" si="1">$I3*$J3</f>
        <v>5</v>
      </c>
      <c r="M3" s="1">
        <v>20</v>
      </c>
    </row>
    <row r="4" spans="1:13">
      <c r="C4" s="1" t="s">
        <v>429</v>
      </c>
      <c r="D4" s="1" t="s">
        <v>430</v>
      </c>
      <c r="E4" s="1">
        <v>1</v>
      </c>
      <c r="F4" s="1">
        <v>5</v>
      </c>
      <c r="G4" s="6">
        <f t="shared" si="0"/>
        <v>5</v>
      </c>
      <c r="H4" s="1" t="s">
        <v>431</v>
      </c>
      <c r="I4" s="1">
        <v>1</v>
      </c>
      <c r="J4" s="1">
        <v>5</v>
      </c>
      <c r="K4" s="6">
        <f t="shared" si="1"/>
        <v>5</v>
      </c>
      <c r="M4" s="1">
        <v>15</v>
      </c>
    </row>
    <row r="5" spans="1:13">
      <c r="B5" s="56"/>
      <c r="C5" s="57" t="s">
        <v>432</v>
      </c>
      <c r="D5" s="57" t="s">
        <v>433</v>
      </c>
      <c r="E5" s="57">
        <v>2</v>
      </c>
      <c r="F5" s="57">
        <v>5</v>
      </c>
      <c r="G5" s="6">
        <f t="shared" si="0"/>
        <v>10</v>
      </c>
      <c r="H5" s="1" t="s">
        <v>434</v>
      </c>
      <c r="I5" s="1">
        <v>1</v>
      </c>
      <c r="J5" s="1">
        <v>5</v>
      </c>
      <c r="K5" s="6">
        <f t="shared" si="1"/>
        <v>5</v>
      </c>
      <c r="M5" s="1">
        <v>10</v>
      </c>
    </row>
    <row r="6" spans="1:13">
      <c r="A6" s="1" t="s">
        <v>435</v>
      </c>
      <c r="B6" s="1" t="s">
        <v>436</v>
      </c>
      <c r="C6" s="1" t="s">
        <v>437</v>
      </c>
      <c r="D6" s="1" t="s">
        <v>438</v>
      </c>
      <c r="E6" s="1">
        <v>1</v>
      </c>
      <c r="F6" s="1">
        <v>1</v>
      </c>
      <c r="G6" s="6">
        <f t="shared" si="0"/>
        <v>1</v>
      </c>
      <c r="H6" s="1" t="s">
        <v>439</v>
      </c>
      <c r="I6" s="1">
        <v>1</v>
      </c>
      <c r="J6" s="1">
        <v>1</v>
      </c>
      <c r="K6" s="6">
        <f t="shared" si="1"/>
        <v>1</v>
      </c>
      <c r="M6" s="1">
        <v>5</v>
      </c>
    </row>
    <row r="7" spans="1:13">
      <c r="C7" s="1" t="s">
        <v>440</v>
      </c>
      <c r="D7" s="1" t="s">
        <v>441</v>
      </c>
      <c r="E7" s="1">
        <v>2</v>
      </c>
      <c r="F7" s="1">
        <v>5</v>
      </c>
      <c r="G7" s="6">
        <f t="shared" si="0"/>
        <v>10</v>
      </c>
      <c r="H7" s="1" t="s">
        <v>442</v>
      </c>
      <c r="I7" s="1">
        <v>1</v>
      </c>
      <c r="J7" s="1">
        <v>5</v>
      </c>
      <c r="K7" s="6">
        <f t="shared" si="1"/>
        <v>5</v>
      </c>
      <c r="M7" s="1">
        <v>0</v>
      </c>
    </row>
    <row r="8" spans="1:13">
      <c r="C8" s="1" t="s">
        <v>443</v>
      </c>
      <c r="D8" s="1" t="s">
        <v>444</v>
      </c>
      <c r="E8" s="1">
        <v>3</v>
      </c>
      <c r="F8" s="1">
        <v>3.5</v>
      </c>
      <c r="G8" s="6">
        <f t="shared" si="0"/>
        <v>10.5</v>
      </c>
      <c r="H8" s="1" t="s">
        <v>445</v>
      </c>
      <c r="I8" s="1">
        <v>1</v>
      </c>
      <c r="J8" s="1">
        <v>3.5</v>
      </c>
      <c r="K8" s="6">
        <f t="shared" si="1"/>
        <v>3.5</v>
      </c>
    </row>
    <row r="9" spans="1:13">
      <c r="B9" s="56"/>
      <c r="C9" s="57" t="s">
        <v>446</v>
      </c>
      <c r="D9" s="57" t="s">
        <v>447</v>
      </c>
      <c r="E9" s="57">
        <v>1</v>
      </c>
      <c r="F9" s="57">
        <v>3.5</v>
      </c>
      <c r="G9" s="6">
        <f t="shared" si="0"/>
        <v>3.5</v>
      </c>
      <c r="H9" s="1" t="s">
        <v>448</v>
      </c>
      <c r="I9" s="1">
        <v>1</v>
      </c>
      <c r="J9" s="1">
        <v>3.5</v>
      </c>
      <c r="K9" s="6">
        <f t="shared" si="1"/>
        <v>3.5</v>
      </c>
    </row>
    <row r="10" spans="1:13">
      <c r="A10" s="1" t="s">
        <v>449</v>
      </c>
      <c r="B10" s="1" t="s">
        <v>330</v>
      </c>
      <c r="C10" s="1" t="s">
        <v>450</v>
      </c>
      <c r="D10" s="1" t="s">
        <v>451</v>
      </c>
      <c r="E10" s="1">
        <v>3</v>
      </c>
      <c r="F10" s="1">
        <v>2</v>
      </c>
      <c r="G10" s="6">
        <f t="shared" si="0"/>
        <v>6</v>
      </c>
      <c r="H10" s="1" t="s">
        <v>452</v>
      </c>
      <c r="I10" s="1">
        <v>2</v>
      </c>
      <c r="J10" s="1">
        <v>2</v>
      </c>
      <c r="K10" s="6">
        <f t="shared" si="1"/>
        <v>4</v>
      </c>
    </row>
    <row r="11" spans="1:13">
      <c r="C11" s="1" t="s">
        <v>453</v>
      </c>
      <c r="D11" s="1" t="s">
        <v>454</v>
      </c>
      <c r="E11" s="1">
        <v>2</v>
      </c>
      <c r="F11" s="1">
        <v>1</v>
      </c>
      <c r="G11" s="6">
        <f t="shared" si="0"/>
        <v>2</v>
      </c>
      <c r="H11" s="1" t="s">
        <v>455</v>
      </c>
      <c r="I11" s="1">
        <v>1</v>
      </c>
      <c r="J11" s="1">
        <v>1</v>
      </c>
      <c r="K11" s="6">
        <f t="shared" si="1"/>
        <v>1</v>
      </c>
    </row>
    <row r="12" spans="1:13">
      <c r="C12" s="1" t="s">
        <v>456</v>
      </c>
      <c r="D12" s="1" t="s">
        <v>457</v>
      </c>
      <c r="E12" s="1">
        <v>2</v>
      </c>
      <c r="F12" s="1">
        <v>1</v>
      </c>
      <c r="G12" s="6">
        <f t="shared" si="0"/>
        <v>2</v>
      </c>
      <c r="H12" s="1" t="s">
        <v>458</v>
      </c>
      <c r="I12" s="1">
        <v>1</v>
      </c>
      <c r="J12" s="1">
        <v>1</v>
      </c>
      <c r="K12" s="6">
        <f t="shared" si="1"/>
        <v>1</v>
      </c>
    </row>
    <row r="13" spans="1:13">
      <c r="C13" s="1" t="s">
        <v>459</v>
      </c>
      <c r="D13" s="1" t="s">
        <v>460</v>
      </c>
      <c r="E13" s="1">
        <v>1</v>
      </c>
      <c r="F13" s="1">
        <v>4</v>
      </c>
      <c r="G13" s="6">
        <f t="shared" si="0"/>
        <v>4</v>
      </c>
      <c r="H13" s="1" t="s">
        <v>461</v>
      </c>
      <c r="I13" s="1">
        <v>1</v>
      </c>
      <c r="J13" s="1">
        <v>3</v>
      </c>
      <c r="K13" s="6">
        <f t="shared" si="1"/>
        <v>3</v>
      </c>
    </row>
    <row r="14" spans="1:13">
      <c r="A14" s="1" t="s">
        <v>462</v>
      </c>
      <c r="B14" s="1" t="s">
        <v>463</v>
      </c>
      <c r="C14" s="1" t="s">
        <v>464</v>
      </c>
      <c r="D14" s="1" t="s">
        <v>465</v>
      </c>
      <c r="E14" s="1">
        <v>1</v>
      </c>
      <c r="F14" s="1">
        <v>2.5</v>
      </c>
      <c r="G14" s="6">
        <f t="shared" si="0"/>
        <v>2.5</v>
      </c>
      <c r="H14" s="1" t="s">
        <v>466</v>
      </c>
      <c r="I14" s="1">
        <v>1</v>
      </c>
      <c r="J14" s="1">
        <v>2</v>
      </c>
      <c r="K14" s="6">
        <f t="shared" si="1"/>
        <v>2</v>
      </c>
    </row>
    <row r="15" spans="1:13">
      <c r="C15" s="1" t="s">
        <v>467</v>
      </c>
      <c r="D15" s="1" t="s">
        <v>468</v>
      </c>
      <c r="E15" s="1">
        <v>1</v>
      </c>
      <c r="F15" s="1">
        <v>2</v>
      </c>
      <c r="G15" s="6">
        <f t="shared" si="0"/>
        <v>2</v>
      </c>
      <c r="H15" s="58" t="s">
        <v>469</v>
      </c>
      <c r="I15" s="1">
        <v>1</v>
      </c>
      <c r="J15" s="1">
        <v>2</v>
      </c>
      <c r="K15" s="6">
        <f t="shared" si="1"/>
        <v>2</v>
      </c>
    </row>
    <row r="16" spans="1:13">
      <c r="B16" s="56"/>
      <c r="C16" s="57" t="s">
        <v>470</v>
      </c>
      <c r="D16" s="57" t="s">
        <v>471</v>
      </c>
      <c r="E16" s="57">
        <v>2</v>
      </c>
      <c r="F16" s="57">
        <v>2</v>
      </c>
      <c r="G16" s="6">
        <f t="shared" si="0"/>
        <v>4</v>
      </c>
      <c r="H16" s="1" t="s">
        <v>472</v>
      </c>
      <c r="I16" s="1">
        <v>2</v>
      </c>
      <c r="J16" s="1">
        <v>2</v>
      </c>
      <c r="K16" s="6">
        <f t="shared" si="1"/>
        <v>4</v>
      </c>
    </row>
    <row r="17" spans="1:11">
      <c r="A17" s="1" t="s">
        <v>473</v>
      </c>
      <c r="B17" s="1" t="s">
        <v>474</v>
      </c>
      <c r="C17" s="1" t="s">
        <v>475</v>
      </c>
      <c r="D17" s="1" t="s">
        <v>476</v>
      </c>
      <c r="E17" s="1">
        <v>2</v>
      </c>
      <c r="F17" s="1">
        <v>3.5</v>
      </c>
      <c r="G17" s="6">
        <f t="shared" si="0"/>
        <v>7</v>
      </c>
      <c r="H17" s="1" t="s">
        <v>477</v>
      </c>
      <c r="I17" s="1">
        <v>1</v>
      </c>
      <c r="J17" s="1">
        <v>3.5</v>
      </c>
      <c r="K17" s="6">
        <f t="shared" si="1"/>
        <v>3.5</v>
      </c>
    </row>
    <row r="18" spans="1:11">
      <c r="C18" s="1" t="s">
        <v>478</v>
      </c>
      <c r="D18" s="1" t="s">
        <v>479</v>
      </c>
      <c r="E18" s="1">
        <v>1</v>
      </c>
      <c r="F18" s="1">
        <v>2</v>
      </c>
      <c r="G18" s="6">
        <f t="shared" si="0"/>
        <v>2</v>
      </c>
      <c r="H18" s="1" t="s">
        <v>480</v>
      </c>
      <c r="I18" s="1">
        <v>1</v>
      </c>
      <c r="J18" s="1">
        <v>2</v>
      </c>
      <c r="K18" s="6">
        <f t="shared" si="1"/>
        <v>2</v>
      </c>
    </row>
    <row r="19" spans="1:11">
      <c r="C19" s="1" t="s">
        <v>481</v>
      </c>
      <c r="D19" s="1" t="s">
        <v>482</v>
      </c>
      <c r="E19" s="1">
        <v>2</v>
      </c>
      <c r="F19" s="6">
        <f>(1+5+1+4+3)/5</f>
        <v>2.8</v>
      </c>
      <c r="G19" s="6">
        <f t="shared" si="0"/>
        <v>5.6</v>
      </c>
      <c r="H19" s="1" t="s">
        <v>483</v>
      </c>
      <c r="I19" s="1">
        <v>1</v>
      </c>
      <c r="J19" s="1">
        <v>2.8</v>
      </c>
      <c r="K19" s="6">
        <f t="shared" si="1"/>
        <v>2.8</v>
      </c>
    </row>
    <row r="20" spans="1:11">
      <c r="C20" s="1" t="s">
        <v>484</v>
      </c>
      <c r="D20" s="1" t="s">
        <v>485</v>
      </c>
      <c r="E20" s="1">
        <v>1</v>
      </c>
      <c r="F20" s="6">
        <f>(5+1+2+4+3)/5</f>
        <v>3</v>
      </c>
      <c r="G20" s="6">
        <f t="shared" si="0"/>
        <v>3</v>
      </c>
      <c r="H20" s="1" t="s">
        <v>486</v>
      </c>
      <c r="I20" s="1">
        <v>1</v>
      </c>
      <c r="J20" s="1">
        <v>3</v>
      </c>
      <c r="K20" s="6">
        <f t="shared" si="1"/>
        <v>3</v>
      </c>
    </row>
    <row r="21" spans="1:11">
      <c r="B21" s="56"/>
      <c r="C21" s="57" t="s">
        <v>487</v>
      </c>
      <c r="D21" s="56"/>
      <c r="E21" s="56"/>
      <c r="F21" s="56"/>
      <c r="G21" s="6">
        <f t="shared" si="0"/>
        <v>0</v>
      </c>
      <c r="K21" s="6">
        <f t="shared" si="1"/>
        <v>0</v>
      </c>
    </row>
    <row r="22" spans="1:11">
      <c r="A22" s="1" t="s">
        <v>488</v>
      </c>
      <c r="B22" s="1" t="s">
        <v>81</v>
      </c>
      <c r="C22" s="1" t="s">
        <v>489</v>
      </c>
      <c r="D22" s="1" t="s">
        <v>490</v>
      </c>
      <c r="E22" s="1">
        <v>1</v>
      </c>
      <c r="F22" s="6">
        <f>(5+2+3+4+5)/5</f>
        <v>3.8</v>
      </c>
      <c r="G22" s="6">
        <f t="shared" si="0"/>
        <v>3.8</v>
      </c>
      <c r="H22" s="1" t="s">
        <v>491</v>
      </c>
      <c r="I22" s="1">
        <v>1</v>
      </c>
      <c r="J22" s="1">
        <v>2.5</v>
      </c>
      <c r="K22" s="6">
        <f t="shared" si="1"/>
        <v>2.5</v>
      </c>
    </row>
    <row r="23" spans="1:11">
      <c r="C23" s="1" t="s">
        <v>492</v>
      </c>
      <c r="D23" s="1" t="s">
        <v>493</v>
      </c>
      <c r="E23" s="1">
        <v>2</v>
      </c>
      <c r="F23" s="6">
        <f>(3+3+3+1+3)/5</f>
        <v>2.6</v>
      </c>
      <c r="G23" s="6">
        <f t="shared" si="0"/>
        <v>5.2</v>
      </c>
      <c r="H23" s="1" t="s">
        <v>494</v>
      </c>
      <c r="I23" s="1">
        <v>1</v>
      </c>
      <c r="J23" s="1">
        <v>2.6</v>
      </c>
      <c r="K23" s="6">
        <f t="shared" si="1"/>
        <v>2.6</v>
      </c>
    </row>
    <row r="24" spans="1:11">
      <c r="C24" s="1" t="s">
        <v>495</v>
      </c>
      <c r="D24" s="1" t="s">
        <v>496</v>
      </c>
      <c r="E24" s="1">
        <v>2</v>
      </c>
      <c r="F24" s="6">
        <f>(3+3+2+1+2)/5</f>
        <v>2.2000000000000002</v>
      </c>
      <c r="G24" s="6">
        <f t="shared" si="0"/>
        <v>4.4000000000000004</v>
      </c>
      <c r="H24" s="58" t="s">
        <v>494</v>
      </c>
      <c r="I24" s="1">
        <v>1</v>
      </c>
      <c r="J24" s="1">
        <v>2.2000000000000002</v>
      </c>
      <c r="K24" s="6">
        <f t="shared" si="1"/>
        <v>2.2000000000000002</v>
      </c>
    </row>
    <row r="25" spans="1:11">
      <c r="B25" s="56"/>
      <c r="C25" s="57" t="s">
        <v>497</v>
      </c>
      <c r="D25" s="57" t="s">
        <v>498</v>
      </c>
      <c r="E25" s="57">
        <v>2</v>
      </c>
      <c r="F25" s="56">
        <f>(5+2+4+3+3)/5</f>
        <v>3.4</v>
      </c>
      <c r="G25" s="6">
        <f t="shared" si="0"/>
        <v>6.8</v>
      </c>
      <c r="H25" s="58" t="s">
        <v>494</v>
      </c>
      <c r="I25" s="1">
        <v>1</v>
      </c>
      <c r="J25" s="1">
        <v>3.4</v>
      </c>
      <c r="K25" s="6">
        <f t="shared" si="1"/>
        <v>3.4</v>
      </c>
    </row>
    <row r="26" spans="1:11">
      <c r="A26" s="1" t="s">
        <v>499</v>
      </c>
      <c r="B26" s="57" t="s">
        <v>500</v>
      </c>
      <c r="C26" s="57" t="s">
        <v>501</v>
      </c>
      <c r="D26" s="57" t="s">
        <v>502</v>
      </c>
      <c r="E26" s="57">
        <v>4</v>
      </c>
      <c r="F26" s="56">
        <f>(2+2+3+1+2)/5</f>
        <v>2</v>
      </c>
      <c r="G26" s="6">
        <f t="shared" si="0"/>
        <v>8</v>
      </c>
      <c r="H26" s="1" t="s">
        <v>503</v>
      </c>
      <c r="I26" s="1">
        <v>2</v>
      </c>
      <c r="J26" s="1">
        <v>2</v>
      </c>
      <c r="K26" s="6">
        <f t="shared" si="1"/>
        <v>4</v>
      </c>
    </row>
    <row r="27" spans="1:11">
      <c r="A27" s="1" t="s">
        <v>504</v>
      </c>
      <c r="B27" s="1" t="s">
        <v>505</v>
      </c>
      <c r="C27" s="1" t="s">
        <v>506</v>
      </c>
      <c r="D27" s="1" t="s">
        <v>507</v>
      </c>
      <c r="E27" s="1">
        <v>3</v>
      </c>
      <c r="F27" s="6">
        <f>(5+4+4+4+3)/5</f>
        <v>4</v>
      </c>
      <c r="G27" s="6">
        <f t="shared" si="0"/>
        <v>12</v>
      </c>
      <c r="H27" s="1" t="s">
        <v>508</v>
      </c>
      <c r="I27" s="1">
        <v>2</v>
      </c>
      <c r="J27" s="1">
        <v>2</v>
      </c>
      <c r="K27" s="6">
        <f t="shared" si="1"/>
        <v>4</v>
      </c>
    </row>
    <row r="28" spans="1:11">
      <c r="A28" s="1"/>
      <c r="B28" s="1"/>
      <c r="C28" s="1" t="s">
        <v>509</v>
      </c>
      <c r="D28" s="1" t="s">
        <v>510</v>
      </c>
      <c r="E28" s="1">
        <v>2</v>
      </c>
      <c r="F28" s="6">
        <f t="shared" ref="F28:F29" si="2">(2+1+1+1+1)/5</f>
        <v>1.2</v>
      </c>
      <c r="G28" s="6">
        <f t="shared" si="0"/>
        <v>2.4</v>
      </c>
      <c r="H28" s="58" t="s">
        <v>469</v>
      </c>
      <c r="I28" s="1">
        <v>2</v>
      </c>
      <c r="J28" s="1">
        <v>1.2</v>
      </c>
      <c r="K28" s="6">
        <f t="shared" si="1"/>
        <v>2.4</v>
      </c>
    </row>
    <row r="29" spans="1:11">
      <c r="A29" s="1"/>
      <c r="B29" s="57"/>
      <c r="C29" s="57" t="s">
        <v>511</v>
      </c>
      <c r="D29" s="57" t="s">
        <v>512</v>
      </c>
      <c r="E29" s="57">
        <v>2</v>
      </c>
      <c r="F29" s="56">
        <f t="shared" si="2"/>
        <v>1.2</v>
      </c>
      <c r="G29" s="6">
        <f t="shared" si="0"/>
        <v>2.4</v>
      </c>
      <c r="H29" s="58" t="s">
        <v>469</v>
      </c>
      <c r="I29" s="1">
        <v>2</v>
      </c>
      <c r="J29" s="1">
        <v>1.2</v>
      </c>
      <c r="K29" s="6">
        <f t="shared" si="1"/>
        <v>2.4</v>
      </c>
    </row>
    <row r="31" spans="1:11">
      <c r="A31" s="55" t="s">
        <v>513</v>
      </c>
      <c r="B31" s="55"/>
      <c r="C31" s="55"/>
      <c r="D31" s="55"/>
      <c r="E31" s="55"/>
      <c r="F31" s="55"/>
      <c r="G31" s="55"/>
      <c r="H31" s="55"/>
    </row>
    <row r="32" spans="1:11">
      <c r="A32" s="1" t="s">
        <v>514</v>
      </c>
      <c r="B32" s="1" t="s">
        <v>425</v>
      </c>
      <c r="C32" s="1" t="s">
        <v>515</v>
      </c>
      <c r="D32" s="1" t="s">
        <v>516</v>
      </c>
      <c r="E32" s="1">
        <v>2</v>
      </c>
      <c r="F32" s="1">
        <v>5</v>
      </c>
      <c r="G32" s="6">
        <f t="shared" ref="G32:G46" si="3">$E32*$F32</f>
        <v>10</v>
      </c>
      <c r="H32" s="1" t="s">
        <v>431</v>
      </c>
      <c r="I32" s="1">
        <v>1</v>
      </c>
      <c r="J32" s="1">
        <v>5</v>
      </c>
      <c r="K32" s="6">
        <f t="shared" ref="K32:K42" si="4">$I32*$J32</f>
        <v>5</v>
      </c>
    </row>
    <row r="33" spans="1:11">
      <c r="B33" s="56"/>
      <c r="C33" s="57" t="s">
        <v>517</v>
      </c>
      <c r="D33" s="57" t="s">
        <v>518</v>
      </c>
      <c r="E33" s="57">
        <v>1</v>
      </c>
      <c r="F33" s="57">
        <v>3</v>
      </c>
      <c r="G33" s="6">
        <f t="shared" si="3"/>
        <v>3</v>
      </c>
      <c r="H33" s="1" t="s">
        <v>519</v>
      </c>
      <c r="I33" s="1">
        <v>1</v>
      </c>
      <c r="J33" s="1">
        <v>3</v>
      </c>
      <c r="K33" s="6">
        <f t="shared" si="4"/>
        <v>3</v>
      </c>
    </row>
    <row r="34" spans="1:11">
      <c r="A34" s="1" t="s">
        <v>520</v>
      </c>
      <c r="B34" s="1" t="s">
        <v>521</v>
      </c>
      <c r="C34" s="1" t="s">
        <v>522</v>
      </c>
      <c r="D34" s="1" t="s">
        <v>471</v>
      </c>
      <c r="E34" s="1">
        <v>2</v>
      </c>
      <c r="F34" s="1">
        <v>2</v>
      </c>
      <c r="G34" s="6">
        <f t="shared" si="3"/>
        <v>4</v>
      </c>
      <c r="H34" s="1" t="s">
        <v>523</v>
      </c>
      <c r="I34" s="1">
        <v>1</v>
      </c>
      <c r="J34" s="1">
        <v>2</v>
      </c>
      <c r="K34" s="6">
        <f t="shared" si="4"/>
        <v>2</v>
      </c>
    </row>
    <row r="35" spans="1:11">
      <c r="C35" s="1" t="s">
        <v>524</v>
      </c>
      <c r="D35" s="1" t="s">
        <v>465</v>
      </c>
      <c r="E35" s="1">
        <v>2</v>
      </c>
      <c r="F35" s="1">
        <v>2.5</v>
      </c>
      <c r="G35" s="6">
        <f t="shared" si="3"/>
        <v>5</v>
      </c>
      <c r="H35" s="1" t="s">
        <v>525</v>
      </c>
      <c r="I35" s="1">
        <v>1</v>
      </c>
      <c r="J35" s="1">
        <v>2.5</v>
      </c>
      <c r="K35" s="6">
        <f t="shared" si="4"/>
        <v>2.5</v>
      </c>
    </row>
    <row r="36" spans="1:11">
      <c r="B36" s="56"/>
      <c r="C36" s="57" t="s">
        <v>526</v>
      </c>
      <c r="D36" s="57" t="s">
        <v>527</v>
      </c>
      <c r="E36" s="57">
        <v>2</v>
      </c>
      <c r="F36" s="57">
        <v>3</v>
      </c>
      <c r="G36" s="6">
        <f t="shared" si="3"/>
        <v>6</v>
      </c>
      <c r="H36" s="1" t="s">
        <v>528</v>
      </c>
      <c r="I36" s="1">
        <v>1</v>
      </c>
      <c r="J36" s="1">
        <v>3</v>
      </c>
      <c r="K36" s="6">
        <f t="shared" si="4"/>
        <v>3</v>
      </c>
    </row>
    <row r="37" spans="1:11">
      <c r="A37" s="1" t="s">
        <v>529</v>
      </c>
      <c r="B37" s="1" t="s">
        <v>39</v>
      </c>
      <c r="C37" s="1" t="s">
        <v>530</v>
      </c>
      <c r="D37" s="1" t="s">
        <v>531</v>
      </c>
      <c r="E37" s="1">
        <v>2</v>
      </c>
      <c r="F37" s="1">
        <v>5</v>
      </c>
      <c r="G37" s="6">
        <f t="shared" si="3"/>
        <v>10</v>
      </c>
      <c r="H37" s="1" t="s">
        <v>532</v>
      </c>
      <c r="I37" s="1">
        <v>1</v>
      </c>
      <c r="J37" s="1">
        <v>5</v>
      </c>
      <c r="K37" s="6">
        <f t="shared" si="4"/>
        <v>5</v>
      </c>
    </row>
    <row r="38" spans="1:11">
      <c r="B38" s="56"/>
      <c r="C38" s="57" t="s">
        <v>533</v>
      </c>
      <c r="D38" s="57" t="s">
        <v>534</v>
      </c>
      <c r="E38" s="57">
        <v>1</v>
      </c>
      <c r="F38" s="57">
        <v>3</v>
      </c>
      <c r="G38" s="6">
        <f t="shared" si="3"/>
        <v>3</v>
      </c>
      <c r="H38" s="1" t="s">
        <v>535</v>
      </c>
      <c r="I38" s="1">
        <v>0.5</v>
      </c>
      <c r="J38" s="1">
        <v>3</v>
      </c>
      <c r="K38" s="6">
        <f t="shared" si="4"/>
        <v>1.5</v>
      </c>
    </row>
    <row r="39" spans="1:11">
      <c r="A39" s="1" t="s">
        <v>536</v>
      </c>
      <c r="B39" s="1" t="s">
        <v>537</v>
      </c>
      <c r="C39" s="1" t="s">
        <v>538</v>
      </c>
      <c r="D39" s="1" t="s">
        <v>539</v>
      </c>
      <c r="E39" s="1">
        <v>2</v>
      </c>
      <c r="F39" s="1">
        <v>3</v>
      </c>
      <c r="G39" s="6">
        <f t="shared" si="3"/>
        <v>6</v>
      </c>
      <c r="H39" s="1" t="s">
        <v>540</v>
      </c>
      <c r="I39" s="1">
        <v>2</v>
      </c>
      <c r="J39" s="1">
        <v>3</v>
      </c>
      <c r="K39" s="6">
        <f t="shared" si="4"/>
        <v>6</v>
      </c>
    </row>
    <row r="40" spans="1:11">
      <c r="B40" s="56"/>
      <c r="C40" s="57" t="s">
        <v>541</v>
      </c>
      <c r="D40" s="57" t="s">
        <v>542</v>
      </c>
      <c r="E40" s="57">
        <v>1</v>
      </c>
      <c r="F40" s="57">
        <v>3</v>
      </c>
      <c r="G40" s="6">
        <f t="shared" si="3"/>
        <v>3</v>
      </c>
      <c r="H40" s="1" t="s">
        <v>543</v>
      </c>
      <c r="I40" s="1">
        <v>0.5</v>
      </c>
      <c r="J40" s="1">
        <v>3</v>
      </c>
      <c r="K40" s="6">
        <f t="shared" si="4"/>
        <v>1.5</v>
      </c>
    </row>
    <row r="41" spans="1:11">
      <c r="A41" s="1" t="s">
        <v>544</v>
      </c>
      <c r="B41" s="1" t="s">
        <v>545</v>
      </c>
      <c r="C41" s="1" t="s">
        <v>546</v>
      </c>
      <c r="D41" s="1" t="s">
        <v>507</v>
      </c>
      <c r="E41" s="1">
        <v>2</v>
      </c>
      <c r="F41" s="1">
        <v>3</v>
      </c>
      <c r="G41" s="6">
        <f t="shared" si="3"/>
        <v>6</v>
      </c>
      <c r="H41" s="1" t="s">
        <v>547</v>
      </c>
      <c r="I41" s="1">
        <v>1</v>
      </c>
      <c r="J41" s="1">
        <v>2</v>
      </c>
      <c r="K41" s="6">
        <f t="shared" si="4"/>
        <v>2</v>
      </c>
    </row>
    <row r="42" spans="1:11">
      <c r="B42" s="56"/>
      <c r="C42" s="57" t="s">
        <v>548</v>
      </c>
      <c r="D42" s="57" t="s">
        <v>549</v>
      </c>
      <c r="E42" s="57">
        <v>1</v>
      </c>
      <c r="F42" s="57">
        <v>5</v>
      </c>
      <c r="G42" s="6">
        <f t="shared" si="3"/>
        <v>5</v>
      </c>
      <c r="H42" s="1" t="s">
        <v>543</v>
      </c>
      <c r="I42" s="1">
        <v>0.5</v>
      </c>
      <c r="J42" s="1">
        <v>5</v>
      </c>
      <c r="K42" s="6">
        <f t="shared" si="4"/>
        <v>2.5</v>
      </c>
    </row>
    <row r="43" spans="1:11">
      <c r="G43" s="6"/>
    </row>
    <row r="44" spans="1:11">
      <c r="A44" s="55" t="s">
        <v>550</v>
      </c>
      <c r="B44" s="55"/>
      <c r="C44" s="55"/>
      <c r="D44" s="55"/>
      <c r="E44" s="55"/>
      <c r="F44" s="55"/>
      <c r="G44" s="55"/>
      <c r="H44" s="55"/>
    </row>
    <row r="45" spans="1:11">
      <c r="A45" s="1" t="s">
        <v>551</v>
      </c>
      <c r="B45" s="1" t="s">
        <v>552</v>
      </c>
      <c r="C45" s="1" t="s">
        <v>553</v>
      </c>
      <c r="D45" s="1" t="s">
        <v>554</v>
      </c>
      <c r="E45" s="1">
        <v>3</v>
      </c>
      <c r="F45" s="1">
        <v>4</v>
      </c>
      <c r="G45" s="6">
        <f>$E45*$F45</f>
        <v>12</v>
      </c>
      <c r="H45" s="1" t="s">
        <v>428</v>
      </c>
      <c r="I45" s="1">
        <v>1</v>
      </c>
      <c r="J45" s="1">
        <v>5</v>
      </c>
      <c r="K45" s="6">
        <f>$I45*$J45</f>
        <v>5</v>
      </c>
    </row>
    <row r="46" spans="1:11">
      <c r="C46" s="1" t="s">
        <v>555</v>
      </c>
      <c r="D46" s="1" t="s">
        <v>556</v>
      </c>
      <c r="E46" s="1">
        <v>1</v>
      </c>
      <c r="F46" s="1">
        <v>1</v>
      </c>
      <c r="G46" s="6">
        <f>$E46*$F46</f>
        <v>1</v>
      </c>
      <c r="H46" s="1" t="s">
        <v>431</v>
      </c>
      <c r="I46" s="1">
        <v>1</v>
      </c>
      <c r="J46" s="1">
        <v>5</v>
      </c>
      <c r="K46" s="6">
        <f>$I46*$J46</f>
        <v>5</v>
      </c>
    </row>
    <row r="47" spans="1:11">
      <c r="B47" s="56"/>
      <c r="C47" s="57" t="s">
        <v>557</v>
      </c>
      <c r="D47" s="57" t="s">
        <v>558</v>
      </c>
      <c r="E47" s="57">
        <v>2</v>
      </c>
      <c r="F47" s="57">
        <v>5</v>
      </c>
      <c r="G47" s="6">
        <f>$E47*$F47</f>
        <v>10</v>
      </c>
      <c r="H47" s="1" t="s">
        <v>434</v>
      </c>
      <c r="I47" s="1">
        <v>1</v>
      </c>
      <c r="J47" s="1">
        <v>5</v>
      </c>
      <c r="K47" s="6">
        <f>$I47*$J47</f>
        <v>5</v>
      </c>
    </row>
    <row r="48" spans="1:11">
      <c r="A48" s="1" t="s">
        <v>559</v>
      </c>
      <c r="B48" s="1" t="s">
        <v>560</v>
      </c>
      <c r="C48" s="1" t="s">
        <v>561</v>
      </c>
      <c r="D48" s="1" t="s">
        <v>562</v>
      </c>
      <c r="E48" s="1">
        <v>1</v>
      </c>
      <c r="F48" s="1">
        <v>4</v>
      </c>
      <c r="G48" s="6">
        <f>$E48*$F48</f>
        <v>4</v>
      </c>
      <c r="H48" s="1" t="s">
        <v>563</v>
      </c>
      <c r="I48" s="1">
        <v>0.5</v>
      </c>
      <c r="J48" s="1">
        <v>4</v>
      </c>
      <c r="K48" s="6">
        <f>$I48*$J48</f>
        <v>2</v>
      </c>
    </row>
    <row r="49" spans="1:11">
      <c r="B49" s="56"/>
      <c r="C49" s="57" t="s">
        <v>564</v>
      </c>
      <c r="D49" s="57" t="s">
        <v>565</v>
      </c>
      <c r="E49" s="57">
        <v>4</v>
      </c>
      <c r="F49" s="57">
        <v>2</v>
      </c>
      <c r="G49" s="6">
        <f>$E49*$F49</f>
        <v>8</v>
      </c>
      <c r="H49" s="1" t="s">
        <v>566</v>
      </c>
      <c r="I49" s="1">
        <v>4</v>
      </c>
      <c r="J49" s="1">
        <v>1</v>
      </c>
      <c r="K49" s="6">
        <f>$I49*$J49</f>
        <v>4</v>
      </c>
    </row>
    <row r="50" spans="1:11">
      <c r="A50" s="1" t="s">
        <v>567</v>
      </c>
      <c r="B50" s="1" t="s">
        <v>568</v>
      </c>
      <c r="C50" s="1" t="s">
        <v>569</v>
      </c>
      <c r="D50" s="1" t="s">
        <v>570</v>
      </c>
      <c r="E50" s="1">
        <v>2</v>
      </c>
      <c r="F50" s="1">
        <v>2</v>
      </c>
      <c r="G50" s="6">
        <f>$E50*$F50</f>
        <v>4</v>
      </c>
      <c r="H50" s="1" t="s">
        <v>571</v>
      </c>
      <c r="I50" s="1">
        <v>1</v>
      </c>
      <c r="J50" s="1">
        <v>2</v>
      </c>
      <c r="K50" s="6">
        <f>$I50*$J50</f>
        <v>2</v>
      </c>
    </row>
    <row r="51" spans="1:11">
      <c r="C51" s="1" t="s">
        <v>572</v>
      </c>
      <c r="D51" s="1" t="s">
        <v>573</v>
      </c>
      <c r="E51" s="1">
        <v>1</v>
      </c>
      <c r="F51" s="1">
        <v>3</v>
      </c>
      <c r="G51" s="6">
        <f>$E51*$F51</f>
        <v>3</v>
      </c>
      <c r="H51" s="1" t="s">
        <v>574</v>
      </c>
      <c r="I51" s="1">
        <v>1</v>
      </c>
      <c r="J51" s="1">
        <v>2</v>
      </c>
      <c r="K51" s="6">
        <f>$I51*$J51</f>
        <v>2</v>
      </c>
    </row>
    <row r="52" spans="1:11">
      <c r="B52" s="56"/>
      <c r="C52" s="57" t="s">
        <v>575</v>
      </c>
      <c r="D52" s="57" t="s">
        <v>576</v>
      </c>
      <c r="E52" s="57">
        <v>2</v>
      </c>
      <c r="F52" s="57">
        <v>3</v>
      </c>
      <c r="G52" s="6">
        <f>$E52*$F52</f>
        <v>6</v>
      </c>
      <c r="H52" s="1" t="s">
        <v>577</v>
      </c>
      <c r="I52" s="1">
        <v>1</v>
      </c>
      <c r="J52" s="1">
        <v>3</v>
      </c>
      <c r="K52" s="6">
        <f>$I52*$J52</f>
        <v>3</v>
      </c>
    </row>
    <row r="53" spans="1:11">
      <c r="A53" s="1" t="s">
        <v>578</v>
      </c>
      <c r="B53" s="1" t="s">
        <v>474</v>
      </c>
      <c r="C53" s="1" t="s">
        <v>579</v>
      </c>
      <c r="D53" s="1" t="s">
        <v>580</v>
      </c>
      <c r="E53" s="1">
        <v>2</v>
      </c>
      <c r="F53" s="1">
        <v>5</v>
      </c>
      <c r="G53" s="6">
        <f>$E53*$F53</f>
        <v>10</v>
      </c>
      <c r="H53" s="1" t="s">
        <v>581</v>
      </c>
      <c r="I53" s="1">
        <v>1</v>
      </c>
      <c r="J53" s="1">
        <v>4</v>
      </c>
      <c r="K53" s="6">
        <f>$I53*$J53</f>
        <v>4</v>
      </c>
    </row>
    <row r="54" spans="1:11">
      <c r="B54" s="56"/>
      <c r="C54" s="57" t="s">
        <v>582</v>
      </c>
      <c r="D54" s="57" t="s">
        <v>583</v>
      </c>
      <c r="E54" s="57">
        <v>2</v>
      </c>
      <c r="F54" s="57">
        <v>4</v>
      </c>
      <c r="G54" s="6">
        <f>$E54*$F54</f>
        <v>8</v>
      </c>
      <c r="H54" s="1" t="s">
        <v>584</v>
      </c>
      <c r="I54" s="1">
        <v>2</v>
      </c>
      <c r="J54" s="1">
        <v>2</v>
      </c>
      <c r="K54" s="6">
        <f>$I54*$J54</f>
        <v>4</v>
      </c>
    </row>
    <row r="55" spans="1:11">
      <c r="A55" s="1" t="s">
        <v>585</v>
      </c>
      <c r="B55" s="57" t="s">
        <v>500</v>
      </c>
      <c r="C55" s="57" t="s">
        <v>586</v>
      </c>
      <c r="D55" s="57" t="s">
        <v>587</v>
      </c>
      <c r="E55" s="57">
        <v>2</v>
      </c>
      <c r="F55" s="57">
        <v>4</v>
      </c>
      <c r="G55" s="6">
        <f>$E55*$F55</f>
        <v>8</v>
      </c>
      <c r="H55" s="1" t="s">
        <v>588</v>
      </c>
      <c r="I55" s="1">
        <v>1</v>
      </c>
      <c r="J55" s="1">
        <v>3</v>
      </c>
      <c r="K55" s="6">
        <f>$I55*$J55</f>
        <v>3</v>
      </c>
    </row>
    <row r="56" spans="1:11">
      <c r="A56" s="1" t="s">
        <v>589</v>
      </c>
      <c r="B56" s="1" t="s">
        <v>590</v>
      </c>
      <c r="C56" s="1" t="s">
        <v>591</v>
      </c>
      <c r="D56" s="1" t="s">
        <v>592</v>
      </c>
      <c r="E56" s="1">
        <v>2</v>
      </c>
      <c r="F56" s="1">
        <v>4</v>
      </c>
      <c r="G56" s="6">
        <f>$E56*$F56</f>
        <v>8</v>
      </c>
      <c r="H56" s="1" t="s">
        <v>593</v>
      </c>
      <c r="I56" s="1">
        <v>1</v>
      </c>
      <c r="J56" s="1">
        <v>3</v>
      </c>
      <c r="K56" s="6">
        <f>$I56*$J56</f>
        <v>3</v>
      </c>
    </row>
    <row r="57" spans="1:11">
      <c r="B57" s="56"/>
      <c r="C57" s="57" t="s">
        <v>594</v>
      </c>
      <c r="D57" s="57" t="s">
        <v>595</v>
      </c>
      <c r="E57" s="57">
        <v>1</v>
      </c>
      <c r="F57" s="57">
        <v>3</v>
      </c>
      <c r="G57" s="6">
        <f>$E57*$F57</f>
        <v>3</v>
      </c>
      <c r="H57" s="1" t="s">
        <v>596</v>
      </c>
      <c r="I57" s="1">
        <v>0.5</v>
      </c>
      <c r="J57" s="1">
        <v>3</v>
      </c>
      <c r="K57" s="6">
        <f>$I57*$J57</f>
        <v>1.5</v>
      </c>
    </row>
    <row r="58" spans="1:11">
      <c r="A58" s="1" t="s">
        <v>597</v>
      </c>
      <c r="B58" s="1" t="s">
        <v>598</v>
      </c>
      <c r="C58" s="1" t="s">
        <v>599</v>
      </c>
      <c r="D58" s="1" t="s">
        <v>600</v>
      </c>
      <c r="E58" s="1">
        <v>2</v>
      </c>
      <c r="F58" s="1">
        <v>3</v>
      </c>
      <c r="G58" s="6">
        <f>$E58*$F58</f>
        <v>6</v>
      </c>
      <c r="H58" s="1" t="s">
        <v>601</v>
      </c>
      <c r="I58" s="1">
        <v>1</v>
      </c>
      <c r="J58" s="1">
        <v>3</v>
      </c>
      <c r="K58" s="6">
        <f>$I58*$J58</f>
        <v>3</v>
      </c>
    </row>
    <row r="59" spans="1:11">
      <c r="C59" s="1" t="s">
        <v>602</v>
      </c>
      <c r="D59" s="1" t="s">
        <v>603</v>
      </c>
      <c r="E59" s="1">
        <v>1</v>
      </c>
      <c r="F59" s="1">
        <v>4</v>
      </c>
      <c r="G59" s="6">
        <f>$E59*$F59</f>
        <v>4</v>
      </c>
      <c r="H59" s="1" t="s">
        <v>588</v>
      </c>
      <c r="I59" s="1">
        <v>1</v>
      </c>
      <c r="J59" s="1">
        <v>3</v>
      </c>
      <c r="K59" s="6">
        <f>$I59*$J59</f>
        <v>3</v>
      </c>
    </row>
    <row r="60" spans="1:11">
      <c r="B60" s="56"/>
      <c r="C60" s="57" t="s">
        <v>604</v>
      </c>
      <c r="D60" s="57" t="s">
        <v>605</v>
      </c>
      <c r="E60" s="57">
        <v>1</v>
      </c>
      <c r="F60" s="57">
        <v>4</v>
      </c>
      <c r="G60" s="6">
        <f>$E60*$F60</f>
        <v>4</v>
      </c>
      <c r="H60" s="1" t="s">
        <v>606</v>
      </c>
      <c r="I60" s="1">
        <v>0.5</v>
      </c>
      <c r="J60" s="1">
        <v>4</v>
      </c>
      <c r="K60" s="6">
        <f>$I60*$J60</f>
        <v>2</v>
      </c>
    </row>
    <row r="61" spans="1:11">
      <c r="A61" s="1" t="s">
        <v>607</v>
      </c>
      <c r="B61" s="57" t="s">
        <v>608</v>
      </c>
      <c r="C61" s="57" t="s">
        <v>609</v>
      </c>
      <c r="D61" s="57" t="s">
        <v>587</v>
      </c>
      <c r="E61" s="57">
        <v>1</v>
      </c>
      <c r="F61" s="57">
        <v>5</v>
      </c>
      <c r="G61" s="6">
        <f>$E61*$F61</f>
        <v>5</v>
      </c>
      <c r="H61" s="1" t="s">
        <v>588</v>
      </c>
      <c r="I61" s="1">
        <v>1</v>
      </c>
      <c r="J61" s="1">
        <v>3</v>
      </c>
      <c r="K61" s="6">
        <f>$I61*$J61</f>
        <v>3</v>
      </c>
    </row>
    <row r="62" spans="1:11">
      <c r="A62" s="1" t="s">
        <v>610</v>
      </c>
      <c r="B62" s="57" t="s">
        <v>611</v>
      </c>
      <c r="C62" s="57" t="s">
        <v>612</v>
      </c>
      <c r="D62" s="57" t="s">
        <v>613</v>
      </c>
      <c r="E62" s="57">
        <v>2</v>
      </c>
      <c r="F62" s="57">
        <v>5</v>
      </c>
      <c r="G62" s="6">
        <f>$E62*$F62</f>
        <v>10</v>
      </c>
      <c r="H62" s="1" t="s">
        <v>614</v>
      </c>
      <c r="I62" s="1">
        <v>1</v>
      </c>
      <c r="J62" s="1">
        <v>5</v>
      </c>
      <c r="K62" s="6">
        <f>$I62*$J62</f>
        <v>5</v>
      </c>
    </row>
    <row r="63" spans="1:11">
      <c r="A63" s="1" t="s">
        <v>615</v>
      </c>
      <c r="B63" s="57" t="s">
        <v>616</v>
      </c>
      <c r="C63" s="57" t="s">
        <v>617</v>
      </c>
      <c r="D63" s="57" t="s">
        <v>618</v>
      </c>
      <c r="E63" s="57">
        <v>3</v>
      </c>
      <c r="F63" s="57">
        <v>3</v>
      </c>
      <c r="G63" s="6">
        <f>$E63*$F63</f>
        <v>9</v>
      </c>
      <c r="H63" s="1" t="s">
        <v>619</v>
      </c>
      <c r="I63" s="1">
        <v>2</v>
      </c>
      <c r="J63" s="1">
        <v>1</v>
      </c>
      <c r="K63" s="6">
        <f>$I63*$J63</f>
        <v>2</v>
      </c>
    </row>
    <row r="65" spans="1:11">
      <c r="A65" s="55" t="s">
        <v>620</v>
      </c>
      <c r="B65" s="55"/>
      <c r="C65" s="55"/>
      <c r="D65" s="55"/>
      <c r="E65" s="55"/>
      <c r="F65" s="55"/>
      <c r="G65" s="55"/>
      <c r="H65" s="55"/>
    </row>
    <row r="66" spans="1:11">
      <c r="A66" s="1" t="s">
        <v>621</v>
      </c>
      <c r="B66" s="1" t="s">
        <v>552</v>
      </c>
      <c r="C66" s="1" t="s">
        <v>622</v>
      </c>
      <c r="D66" s="1" t="s">
        <v>554</v>
      </c>
      <c r="E66" s="1">
        <v>3</v>
      </c>
      <c r="F66" s="1">
        <v>4</v>
      </c>
      <c r="G66" s="6">
        <f>$E66*$F66</f>
        <v>12</v>
      </c>
      <c r="H66" s="1" t="s">
        <v>428</v>
      </c>
      <c r="I66" s="1">
        <v>1</v>
      </c>
      <c r="J66" s="1">
        <v>5</v>
      </c>
      <c r="K66" s="6">
        <f>$I66*$J66</f>
        <v>5</v>
      </c>
    </row>
    <row r="67" spans="1:11">
      <c r="C67" s="1" t="s">
        <v>623</v>
      </c>
      <c r="D67" s="1" t="s">
        <v>556</v>
      </c>
      <c r="E67" s="1">
        <v>1</v>
      </c>
      <c r="F67" s="1">
        <v>1</v>
      </c>
      <c r="G67" s="6">
        <f>$E67*$F67</f>
        <v>1</v>
      </c>
      <c r="H67" s="1" t="s">
        <v>431</v>
      </c>
      <c r="I67" s="1">
        <v>1</v>
      </c>
      <c r="J67" s="1">
        <v>5</v>
      </c>
      <c r="K67" s="6">
        <f>$I67*$J67</f>
        <v>5</v>
      </c>
    </row>
    <row r="68" spans="1:11">
      <c r="B68" s="56"/>
      <c r="C68" s="57" t="s">
        <v>624</v>
      </c>
      <c r="D68" s="57" t="s">
        <v>558</v>
      </c>
      <c r="E68" s="57">
        <v>2</v>
      </c>
      <c r="F68" s="57">
        <v>5</v>
      </c>
      <c r="G68" s="6">
        <f>$E68*$F68</f>
        <v>10</v>
      </c>
      <c r="H68" s="1" t="s">
        <v>434</v>
      </c>
      <c r="I68" s="1">
        <v>1</v>
      </c>
      <c r="J68" s="1">
        <v>5</v>
      </c>
      <c r="K68" s="6">
        <f>$I68*$J68</f>
        <v>5</v>
      </c>
    </row>
    <row r="69" spans="1:11">
      <c r="A69" s="1" t="s">
        <v>625</v>
      </c>
      <c r="B69" s="1" t="s">
        <v>560</v>
      </c>
      <c r="C69" s="1" t="s">
        <v>626</v>
      </c>
      <c r="D69" s="1" t="s">
        <v>562</v>
      </c>
      <c r="E69" s="1">
        <v>1</v>
      </c>
      <c r="F69" s="1">
        <v>4</v>
      </c>
      <c r="G69" s="6">
        <f>$E69*$F69</f>
        <v>4</v>
      </c>
      <c r="H69" s="1" t="s">
        <v>627</v>
      </c>
      <c r="I69" s="1">
        <v>1</v>
      </c>
      <c r="J69" s="1">
        <v>4</v>
      </c>
      <c r="K69" s="6">
        <f>$I69*$J69</f>
        <v>4</v>
      </c>
    </row>
    <row r="70" spans="1:11">
      <c r="B70" s="56"/>
      <c r="C70" s="57" t="s">
        <v>628</v>
      </c>
      <c r="D70" s="57" t="s">
        <v>565</v>
      </c>
      <c r="E70" s="57">
        <v>2</v>
      </c>
      <c r="F70" s="57">
        <v>2</v>
      </c>
      <c r="G70" s="6">
        <f>$E70*$F70</f>
        <v>4</v>
      </c>
      <c r="H70" s="1" t="s">
        <v>629</v>
      </c>
      <c r="I70" s="1">
        <v>1</v>
      </c>
      <c r="J70" s="1">
        <v>2</v>
      </c>
      <c r="K70" s="6">
        <f>$I70*$J70</f>
        <v>2</v>
      </c>
    </row>
    <row r="71" spans="1:11">
      <c r="A71" s="1" t="s">
        <v>630</v>
      </c>
      <c r="B71" s="1" t="s">
        <v>568</v>
      </c>
      <c r="C71" s="1" t="s">
        <v>631</v>
      </c>
      <c r="D71" s="1" t="s">
        <v>570</v>
      </c>
      <c r="E71" s="1">
        <v>2</v>
      </c>
      <c r="F71" s="1">
        <v>2</v>
      </c>
      <c r="G71" s="6">
        <f>$E71*$F71</f>
        <v>4</v>
      </c>
      <c r="H71" s="1" t="s">
        <v>632</v>
      </c>
      <c r="I71" s="1">
        <v>1</v>
      </c>
      <c r="J71" s="1">
        <v>1.5</v>
      </c>
      <c r="K71" s="6">
        <f>$I71*$J71</f>
        <v>1.5</v>
      </c>
    </row>
    <row r="72" spans="1:11">
      <c r="C72" s="1" t="s">
        <v>633</v>
      </c>
      <c r="D72" s="1" t="s">
        <v>573</v>
      </c>
      <c r="E72" s="1">
        <v>1</v>
      </c>
      <c r="F72" s="1">
        <v>3</v>
      </c>
      <c r="G72" s="6">
        <f>$E72*$F72</f>
        <v>3</v>
      </c>
      <c r="H72" s="1" t="s">
        <v>574</v>
      </c>
      <c r="I72" s="1">
        <v>1</v>
      </c>
      <c r="J72" s="1">
        <v>3</v>
      </c>
      <c r="K72" s="6">
        <f>$I72*$J72</f>
        <v>3</v>
      </c>
    </row>
    <row r="73" spans="1:11">
      <c r="B73" s="56"/>
      <c r="C73" s="57" t="s">
        <v>634</v>
      </c>
      <c r="D73" s="57" t="s">
        <v>576</v>
      </c>
      <c r="E73" s="57">
        <v>2</v>
      </c>
      <c r="F73" s="57">
        <v>3</v>
      </c>
      <c r="G73" s="6">
        <f>$E73*$F73</f>
        <v>6</v>
      </c>
      <c r="H73" s="1" t="s">
        <v>577</v>
      </c>
      <c r="I73" s="1">
        <v>1</v>
      </c>
      <c r="J73" s="1">
        <v>4</v>
      </c>
      <c r="K73" s="6">
        <f>$I73*$J73</f>
        <v>4</v>
      </c>
    </row>
    <row r="74" spans="1:11">
      <c r="A74" s="1" t="s">
        <v>635</v>
      </c>
      <c r="B74" s="1" t="s">
        <v>474</v>
      </c>
      <c r="C74" s="1" t="s">
        <v>636</v>
      </c>
      <c r="D74" s="1" t="s">
        <v>580</v>
      </c>
      <c r="E74" s="1">
        <v>1</v>
      </c>
      <c r="F74" s="1">
        <v>5</v>
      </c>
      <c r="G74" s="6">
        <f>$E74*$F74</f>
        <v>5</v>
      </c>
      <c r="H74" s="1" t="s">
        <v>581</v>
      </c>
      <c r="I74" s="1">
        <v>1</v>
      </c>
      <c r="J74" s="1">
        <v>2</v>
      </c>
      <c r="K74" s="6">
        <f>$I74*$J74</f>
        <v>2</v>
      </c>
    </row>
    <row r="75" spans="1:11">
      <c r="B75" s="56"/>
      <c r="C75" s="57" t="s">
        <v>637</v>
      </c>
      <c r="D75" s="57" t="s">
        <v>583</v>
      </c>
      <c r="E75" s="57">
        <v>2</v>
      </c>
      <c r="F75" s="57">
        <v>4</v>
      </c>
      <c r="G75" s="6">
        <f>$E75*$F75</f>
        <v>8</v>
      </c>
      <c r="H75" s="1" t="s">
        <v>584</v>
      </c>
      <c r="I75" s="1">
        <v>1</v>
      </c>
      <c r="J75" s="1">
        <v>5</v>
      </c>
      <c r="K75" s="6">
        <f>$I75*$J75</f>
        <v>5</v>
      </c>
    </row>
    <row r="76" spans="1:11">
      <c r="A76" s="1" t="s">
        <v>638</v>
      </c>
      <c r="B76" s="57" t="s">
        <v>500</v>
      </c>
      <c r="C76" s="57" t="s">
        <v>639</v>
      </c>
      <c r="D76" s="57" t="s">
        <v>587</v>
      </c>
      <c r="E76" s="57">
        <v>2</v>
      </c>
      <c r="F76" s="57">
        <v>4</v>
      </c>
      <c r="G76" s="6">
        <f>$E76*$F76</f>
        <v>8</v>
      </c>
      <c r="H76" s="1" t="s">
        <v>640</v>
      </c>
      <c r="I76" s="1">
        <v>1</v>
      </c>
      <c r="J76" s="1">
        <v>4</v>
      </c>
      <c r="K76" s="6">
        <f>$I76*$J76</f>
        <v>4</v>
      </c>
    </row>
    <row r="77" spans="1:11">
      <c r="A77" s="1" t="s">
        <v>641</v>
      </c>
      <c r="B77" s="1" t="s">
        <v>590</v>
      </c>
      <c r="C77" s="1" t="s">
        <v>642</v>
      </c>
      <c r="D77" s="1" t="s">
        <v>592</v>
      </c>
      <c r="E77" s="1">
        <v>2</v>
      </c>
      <c r="F77" s="1">
        <v>4</v>
      </c>
      <c r="G77" s="6">
        <f>$E77*$F77</f>
        <v>8</v>
      </c>
      <c r="H77" s="1" t="s">
        <v>643</v>
      </c>
      <c r="I77" s="1">
        <v>2</v>
      </c>
      <c r="J77" s="1">
        <v>2</v>
      </c>
      <c r="K77" s="6">
        <f>$I77*$J77</f>
        <v>4</v>
      </c>
    </row>
    <row r="78" spans="1:11">
      <c r="B78" s="56"/>
      <c r="C78" s="57" t="s">
        <v>644</v>
      </c>
      <c r="D78" s="57" t="s">
        <v>595</v>
      </c>
      <c r="E78" s="57">
        <v>1</v>
      </c>
      <c r="F78" s="57">
        <v>3</v>
      </c>
      <c r="G78" s="6">
        <f>$E78*$F78</f>
        <v>3</v>
      </c>
      <c r="H78" s="1" t="s">
        <v>645</v>
      </c>
      <c r="I78" s="1">
        <v>1</v>
      </c>
      <c r="J78" s="1">
        <v>2</v>
      </c>
      <c r="K78" s="6">
        <f>$I78*$J78</f>
        <v>2</v>
      </c>
    </row>
    <row r="79" spans="1:11">
      <c r="A79" s="1" t="s">
        <v>646</v>
      </c>
      <c r="B79" s="1" t="s">
        <v>598</v>
      </c>
      <c r="C79" s="1" t="s">
        <v>647</v>
      </c>
      <c r="D79" s="1" t="s">
        <v>600</v>
      </c>
      <c r="E79" s="1">
        <v>2</v>
      </c>
      <c r="F79" s="1">
        <v>3</v>
      </c>
      <c r="G79" s="6">
        <f>$E79*$F79</f>
        <v>6</v>
      </c>
      <c r="H79" s="1" t="s">
        <v>643</v>
      </c>
      <c r="I79" s="1">
        <v>1</v>
      </c>
      <c r="J79" s="1">
        <v>2</v>
      </c>
      <c r="K79" s="6">
        <f>$I79*$J79</f>
        <v>2</v>
      </c>
    </row>
    <row r="80" spans="1:11">
      <c r="C80" s="1" t="s">
        <v>648</v>
      </c>
      <c r="D80" s="1" t="s">
        <v>603</v>
      </c>
      <c r="E80" s="1">
        <v>1</v>
      </c>
      <c r="F80" s="1">
        <v>4</v>
      </c>
      <c r="G80" s="6">
        <f>$E80*$F80</f>
        <v>4</v>
      </c>
      <c r="H80" s="1" t="s">
        <v>640</v>
      </c>
      <c r="I80" s="1">
        <v>1</v>
      </c>
      <c r="J80" s="1">
        <v>4</v>
      </c>
      <c r="K80" s="6">
        <f>$I80*$J80</f>
        <v>4</v>
      </c>
    </row>
    <row r="81" spans="1:11">
      <c r="B81" s="56"/>
      <c r="C81" s="57" t="s">
        <v>649</v>
      </c>
      <c r="D81" s="57" t="s">
        <v>605</v>
      </c>
      <c r="E81" s="57">
        <v>1</v>
      </c>
      <c r="F81" s="57">
        <v>4</v>
      </c>
      <c r="G81" s="6">
        <f>$E81*$F81</f>
        <v>4</v>
      </c>
      <c r="H81" s="1" t="s">
        <v>627</v>
      </c>
      <c r="I81" s="1">
        <v>1</v>
      </c>
      <c r="J81" s="1">
        <v>4</v>
      </c>
      <c r="K81" s="6">
        <f>$I81*$J81</f>
        <v>4</v>
      </c>
    </row>
    <row r="82" spans="1:11">
      <c r="A82" s="1" t="s">
        <v>650</v>
      </c>
      <c r="B82" s="57" t="s">
        <v>608</v>
      </c>
      <c r="C82" s="57" t="s">
        <v>651</v>
      </c>
      <c r="D82" s="57" t="s">
        <v>587</v>
      </c>
      <c r="E82" s="57">
        <v>1</v>
      </c>
      <c r="F82" s="57">
        <v>5</v>
      </c>
      <c r="G82" s="6">
        <f>$E82*$F82</f>
        <v>5</v>
      </c>
      <c r="H82" s="1" t="s">
        <v>640</v>
      </c>
      <c r="I82" s="1">
        <v>1</v>
      </c>
      <c r="J82" s="1">
        <v>5</v>
      </c>
      <c r="K82" s="6">
        <f>$I82*$J82</f>
        <v>5</v>
      </c>
    </row>
    <row r="83" spans="1:11">
      <c r="A83" s="1" t="s">
        <v>652</v>
      </c>
      <c r="B83" s="1" t="s">
        <v>653</v>
      </c>
      <c r="C83" s="1" t="s">
        <v>654</v>
      </c>
      <c r="D83" s="1" t="s">
        <v>655</v>
      </c>
      <c r="E83" s="1">
        <v>2</v>
      </c>
      <c r="F83" s="1">
        <v>5</v>
      </c>
      <c r="G83" s="6">
        <f>$E83*$F83</f>
        <v>10</v>
      </c>
      <c r="H83" s="1" t="s">
        <v>656</v>
      </c>
      <c r="I83" s="1">
        <v>1.5</v>
      </c>
      <c r="J83" s="1">
        <v>4</v>
      </c>
      <c r="K83" s="6">
        <f>$I83*$J83</f>
        <v>6</v>
      </c>
    </row>
    <row r="84" spans="1:11">
      <c r="B84" s="56"/>
      <c r="C84" s="57" t="s">
        <v>657</v>
      </c>
      <c r="D84" s="57" t="s">
        <v>658</v>
      </c>
      <c r="E84" s="57">
        <v>2</v>
      </c>
      <c r="F84" s="57">
        <v>4</v>
      </c>
      <c r="G84" s="6">
        <f>$E84*$F84</f>
        <v>8</v>
      </c>
      <c r="H84" s="1" t="s">
        <v>659</v>
      </c>
      <c r="I84" s="1">
        <v>2</v>
      </c>
      <c r="J84" s="1">
        <v>4</v>
      </c>
      <c r="K84" s="6">
        <f>$I84*$J84</f>
        <v>8</v>
      </c>
    </row>
    <row r="85" spans="1:11">
      <c r="A85" s="1" t="s">
        <v>660</v>
      </c>
      <c r="B85" s="1" t="s">
        <v>661</v>
      </c>
    </row>
    <row r="87" spans="1:11">
      <c r="A87" s="55" t="s">
        <v>662</v>
      </c>
      <c r="B87" s="55"/>
      <c r="C87" s="55"/>
      <c r="D87" s="55"/>
      <c r="E87" s="55"/>
      <c r="F87" s="55"/>
      <c r="G87" s="55"/>
      <c r="H87" s="55"/>
    </row>
    <row r="88" spans="1:11">
      <c r="A88" s="1" t="s">
        <v>663</v>
      </c>
      <c r="B88" s="1" t="s">
        <v>664</v>
      </c>
      <c r="C88" s="1" t="s">
        <v>665</v>
      </c>
      <c r="D88" s="1" t="s">
        <v>666</v>
      </c>
      <c r="E88" s="1">
        <v>1</v>
      </c>
      <c r="F88" s="1">
        <v>4</v>
      </c>
      <c r="G88" s="6">
        <f>$E88*$F88</f>
        <v>4</v>
      </c>
      <c r="H88" s="58" t="s">
        <v>431</v>
      </c>
      <c r="I88" s="1">
        <v>1</v>
      </c>
      <c r="J88" s="1">
        <v>5</v>
      </c>
      <c r="K88" s="6">
        <f>$I88*$J88</f>
        <v>5</v>
      </c>
    </row>
    <row r="89" spans="1:11">
      <c r="C89" s="1" t="s">
        <v>667</v>
      </c>
      <c r="D89" s="1" t="s">
        <v>554</v>
      </c>
      <c r="E89" s="1">
        <v>3</v>
      </c>
      <c r="F89" s="1">
        <v>1</v>
      </c>
      <c r="G89" s="6">
        <f>$E89*$F89</f>
        <v>3</v>
      </c>
      <c r="H89" s="58" t="s">
        <v>428</v>
      </c>
      <c r="I89" s="1">
        <v>1</v>
      </c>
      <c r="J89" s="1">
        <v>5</v>
      </c>
      <c r="K89" s="6">
        <f>$I89*$J89</f>
        <v>5</v>
      </c>
    </row>
    <row r="90" spans="1:11">
      <c r="C90" s="1" t="s">
        <v>668</v>
      </c>
      <c r="D90" s="1" t="s">
        <v>669</v>
      </c>
      <c r="E90" s="1">
        <v>2</v>
      </c>
      <c r="F90" s="1">
        <v>5</v>
      </c>
      <c r="G90" s="6">
        <f>$E90*$F90</f>
        <v>10</v>
      </c>
      <c r="H90" s="58" t="s">
        <v>434</v>
      </c>
      <c r="I90" s="1">
        <v>1</v>
      </c>
      <c r="J90" s="1">
        <v>5</v>
      </c>
      <c r="K90" s="6">
        <f>$I90*$J90</f>
        <v>5</v>
      </c>
    </row>
    <row r="91" spans="1:11">
      <c r="A91" s="1" t="s">
        <v>670</v>
      </c>
      <c r="B91" s="1" t="s">
        <v>560</v>
      </c>
      <c r="C91" s="1" t="s">
        <v>671</v>
      </c>
      <c r="D91" s="1" t="s">
        <v>562</v>
      </c>
      <c r="E91" s="1">
        <v>1</v>
      </c>
      <c r="F91" s="1">
        <v>4</v>
      </c>
      <c r="G91" s="6">
        <f>$E91*$F91</f>
        <v>4</v>
      </c>
      <c r="H91" s="1" t="s">
        <v>672</v>
      </c>
      <c r="I91" s="1">
        <v>1</v>
      </c>
      <c r="J91" s="1">
        <v>3</v>
      </c>
      <c r="K91" s="6">
        <f>$I91*$J91</f>
        <v>3</v>
      </c>
    </row>
    <row r="92" spans="1:11">
      <c r="C92" s="1" t="s">
        <v>673</v>
      </c>
      <c r="D92" s="1" t="s">
        <v>674</v>
      </c>
      <c r="E92" s="1">
        <v>2</v>
      </c>
      <c r="F92" s="1">
        <v>2</v>
      </c>
      <c r="G92" s="6">
        <f>$E92*$F92</f>
        <v>4</v>
      </c>
      <c r="H92" s="58" t="s">
        <v>675</v>
      </c>
      <c r="I92" s="1">
        <v>2</v>
      </c>
      <c r="J92" s="1">
        <v>1</v>
      </c>
      <c r="K92" s="6">
        <f>$I92*$J92</f>
        <v>2</v>
      </c>
    </row>
    <row r="93" spans="1:11">
      <c r="A93" s="1" t="s">
        <v>676</v>
      </c>
      <c r="B93" s="1" t="s">
        <v>677</v>
      </c>
      <c r="C93" s="1" t="s">
        <v>678</v>
      </c>
      <c r="D93" s="1" t="s">
        <v>570</v>
      </c>
      <c r="E93" s="1">
        <v>2</v>
      </c>
      <c r="F93" s="1">
        <v>2</v>
      </c>
      <c r="G93" s="6">
        <f>$E93*$F93</f>
        <v>4</v>
      </c>
      <c r="H93" s="1" t="s">
        <v>679</v>
      </c>
      <c r="I93" s="1">
        <v>2</v>
      </c>
      <c r="J93" s="1">
        <v>1.5</v>
      </c>
      <c r="K93" s="6">
        <f>$I93*$J93</f>
        <v>3</v>
      </c>
    </row>
    <row r="94" spans="1:11">
      <c r="C94" s="1" t="s">
        <v>680</v>
      </c>
      <c r="D94" s="1" t="s">
        <v>573</v>
      </c>
      <c r="E94" s="1">
        <v>2</v>
      </c>
      <c r="F94" s="1">
        <v>3.5</v>
      </c>
      <c r="G94" s="6">
        <f>$E94*$F94</f>
        <v>7</v>
      </c>
      <c r="H94" s="58" t="s">
        <v>477</v>
      </c>
      <c r="I94" s="1">
        <v>1</v>
      </c>
      <c r="J94" s="1">
        <v>3.5</v>
      </c>
      <c r="K94" s="6">
        <f>$I94*$J94</f>
        <v>3.5</v>
      </c>
    </row>
    <row r="95" spans="1:11">
      <c r="C95" s="1" t="s">
        <v>681</v>
      </c>
      <c r="D95" s="1" t="s">
        <v>576</v>
      </c>
      <c r="E95" s="1">
        <v>2</v>
      </c>
      <c r="F95" s="1">
        <v>2</v>
      </c>
      <c r="G95" s="6">
        <f>$E95*$F95</f>
        <v>4</v>
      </c>
      <c r="H95" s="1" t="s">
        <v>682</v>
      </c>
      <c r="I95" s="1">
        <v>1</v>
      </c>
      <c r="J95" s="1">
        <v>2</v>
      </c>
      <c r="K95" s="6">
        <f>$I95*$J95</f>
        <v>2</v>
      </c>
    </row>
    <row r="96" spans="1:11">
      <c r="A96" s="1" t="s">
        <v>683</v>
      </c>
      <c r="B96" s="1" t="s">
        <v>474</v>
      </c>
      <c r="C96" s="1" t="s">
        <v>684</v>
      </c>
      <c r="D96" s="1" t="s">
        <v>580</v>
      </c>
      <c r="E96" s="1">
        <v>1</v>
      </c>
      <c r="F96" s="1">
        <v>4</v>
      </c>
      <c r="G96" s="6">
        <f>$E96*$F96</f>
        <v>4</v>
      </c>
      <c r="H96" s="1" t="s">
        <v>685</v>
      </c>
      <c r="I96" s="1">
        <v>1</v>
      </c>
      <c r="J96" s="1">
        <v>2</v>
      </c>
      <c r="K96" s="6">
        <f>$I96*$J96</f>
        <v>2</v>
      </c>
    </row>
    <row r="97" spans="1:11">
      <c r="C97" s="1" t="s">
        <v>686</v>
      </c>
      <c r="D97" s="1" t="s">
        <v>583</v>
      </c>
      <c r="E97" s="1">
        <v>1</v>
      </c>
      <c r="F97" s="1">
        <v>3</v>
      </c>
      <c r="G97" s="6">
        <f>$E97*$F97</f>
        <v>3</v>
      </c>
      <c r="H97" s="1" t="s">
        <v>687</v>
      </c>
      <c r="I97" s="1">
        <v>0.5</v>
      </c>
      <c r="J97" s="1">
        <v>3</v>
      </c>
      <c r="K97" s="6">
        <f>$I97*$J97</f>
        <v>1.5</v>
      </c>
    </row>
    <row r="98" spans="1:11">
      <c r="A98" s="1" t="s">
        <v>688</v>
      </c>
      <c r="B98" s="1" t="s">
        <v>500</v>
      </c>
      <c r="C98" s="1" t="s">
        <v>689</v>
      </c>
      <c r="D98" s="1" t="s">
        <v>587</v>
      </c>
      <c r="E98" s="1">
        <v>2</v>
      </c>
      <c r="F98" s="1">
        <v>3</v>
      </c>
      <c r="G98" s="6">
        <f>$E98*$F98</f>
        <v>6</v>
      </c>
      <c r="H98" s="1" t="s">
        <v>690</v>
      </c>
      <c r="I98" s="1">
        <v>1</v>
      </c>
      <c r="J98" s="1">
        <v>3</v>
      </c>
      <c r="K98" s="6">
        <f>$I98*$J98</f>
        <v>3</v>
      </c>
    </row>
    <row r="99" spans="1:11">
      <c r="C99" s="1" t="s">
        <v>691</v>
      </c>
      <c r="D99" s="1" t="s">
        <v>692</v>
      </c>
      <c r="E99" s="1">
        <v>1</v>
      </c>
      <c r="F99" s="1">
        <v>2</v>
      </c>
      <c r="G99" s="6">
        <f>$E99*$F99</f>
        <v>2</v>
      </c>
      <c r="H99" s="1" t="s">
        <v>693</v>
      </c>
      <c r="I99" s="1">
        <v>1</v>
      </c>
      <c r="J99" s="1">
        <v>1</v>
      </c>
      <c r="K99" s="6">
        <f>$I99*$J99</f>
        <v>1</v>
      </c>
    </row>
    <row r="100" spans="1:11">
      <c r="A100" s="1"/>
      <c r="B100" s="1"/>
      <c r="C100" s="1" t="s">
        <v>694</v>
      </c>
      <c r="D100" s="1" t="s">
        <v>695</v>
      </c>
      <c r="E100" s="1">
        <v>1</v>
      </c>
      <c r="F100" s="1">
        <v>1</v>
      </c>
      <c r="G100" s="6">
        <f>$E100*$F100</f>
        <v>1</v>
      </c>
      <c r="H100" s="1" t="s">
        <v>696</v>
      </c>
      <c r="I100" s="1">
        <v>0.5</v>
      </c>
      <c r="J100" s="1">
        <v>0.5</v>
      </c>
      <c r="K100" s="6">
        <f>$I100*$J100</f>
        <v>0.25</v>
      </c>
    </row>
    <row r="101" spans="1:11">
      <c r="A101" s="1" t="s">
        <v>697</v>
      </c>
      <c r="B101" s="1" t="s">
        <v>598</v>
      </c>
      <c r="C101" s="1" t="s">
        <v>698</v>
      </c>
      <c r="D101" s="1" t="s">
        <v>699</v>
      </c>
      <c r="E101" s="1">
        <v>1</v>
      </c>
      <c r="F101" s="1">
        <v>5</v>
      </c>
      <c r="G101" s="6">
        <f>$E101*$F101</f>
        <v>5</v>
      </c>
      <c r="H101" s="1" t="s">
        <v>672</v>
      </c>
      <c r="I101" s="1">
        <v>1</v>
      </c>
      <c r="J101" s="1">
        <v>3</v>
      </c>
      <c r="K101" s="6">
        <f>$I101*$J101</f>
        <v>3</v>
      </c>
    </row>
    <row r="102" spans="1:11">
      <c r="G102" s="6"/>
    </row>
    <row r="103" spans="1:11">
      <c r="G103" s="6"/>
    </row>
    <row r="104" spans="1:11">
      <c r="G104" s="6"/>
    </row>
    <row r="105" spans="1:11">
      <c r="G105" s="6"/>
    </row>
    <row r="106" spans="1:11">
      <c r="G106" s="6"/>
    </row>
    <row r="107" spans="1:11">
      <c r="G107" s="6"/>
    </row>
    <row r="108" spans="1:11">
      <c r="G108" s="6"/>
    </row>
    <row r="109" spans="1:11">
      <c r="G109" s="6"/>
    </row>
    <row r="110" spans="1:11">
      <c r="G110" s="6"/>
    </row>
    <row r="111" spans="1:11">
      <c r="G111" s="6"/>
    </row>
    <row r="112" spans="1:11">
      <c r="G112" s="6"/>
    </row>
    <row r="136" spans="3:11">
      <c r="C136" s="1"/>
      <c r="G136" s="6"/>
      <c r="K136" s="6"/>
    </row>
    <row r="137" spans="3:11">
      <c r="C137" s="1"/>
      <c r="G137" s="6"/>
      <c r="K137" s="6"/>
    </row>
    <row r="138" spans="3:11">
      <c r="C138" s="1"/>
      <c r="G138" s="6"/>
      <c r="K138" s="6"/>
    </row>
    <row r="139" spans="3:11">
      <c r="C139" s="1"/>
      <c r="G139" s="6"/>
      <c r="K139" s="6"/>
    </row>
    <row r="140" spans="3:11">
      <c r="C140" s="1"/>
      <c r="G140" s="6"/>
      <c r="K140" s="6"/>
    </row>
    <row r="141" spans="3:11">
      <c r="K141" s="6"/>
    </row>
  </sheetData>
  <mergeCells count="1">
    <mergeCell ref="I1:J1"/>
  </mergeCells>
  <conditionalFormatting sqref="M2:M7 K3:K63 G45:G63 K65:K84 G66:G84 K136:K142 K87:K120 G136:G140 G88:G112">
    <cfRule type="colorScale" priority="1">
      <colorScale>
        <cfvo type="formula" val="0"/>
        <cfvo type="formula" val="12.5"/>
        <cfvo type="formula" val="25"/>
        <color rgb="FF57BB8A"/>
        <color rgb="FFFFD666"/>
        <color rgb="FFE67C73"/>
      </colorScale>
    </cfRule>
  </conditionalFormatting>
  <conditionalFormatting sqref="G3:G29">
    <cfRule type="colorScale" priority="2">
      <colorScale>
        <cfvo type="formula" val="0"/>
        <cfvo type="formula" val="12.5"/>
        <cfvo type="formula" val="25"/>
        <color rgb="FF57BB8A"/>
        <color rgb="FFFFD666"/>
        <color rgb="FFE67C73"/>
      </colorScale>
    </cfRule>
  </conditionalFormatting>
  <conditionalFormatting sqref="G32:G43">
    <cfRule type="colorScale" priority="3">
      <colorScale>
        <cfvo type="formula" val="0"/>
        <cfvo type="formula" val="12.5"/>
        <cfvo type="formula" val="25"/>
        <color rgb="FF57BB8A"/>
        <color rgb="FFFFD666"/>
        <color rgb="FFE67C73"/>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J45"/>
  <sheetViews>
    <sheetView zoomScale="55" zoomScaleNormal="55" workbookViewId="0"/>
  </sheetViews>
  <sheetFormatPr defaultColWidth="14.42578125" defaultRowHeight="15.75" customHeight="1"/>
  <cols>
    <col min="2" max="2" width="51.85546875" customWidth="1"/>
    <col min="4" max="4" width="28.28515625" customWidth="1"/>
    <col min="8" max="8" width="113.140625" customWidth="1"/>
    <col min="9" max="9" width="28.140625" customWidth="1"/>
    <col min="10" max="10" width="21.28515625" customWidth="1"/>
  </cols>
  <sheetData>
    <row r="1" spans="1:10">
      <c r="A1" s="1" t="s">
        <v>6</v>
      </c>
      <c r="C1" s="1" t="s">
        <v>6</v>
      </c>
      <c r="E1" s="1" t="s">
        <v>14</v>
      </c>
      <c r="F1" s="1" t="s">
        <v>15</v>
      </c>
      <c r="G1" s="1" t="s">
        <v>7</v>
      </c>
      <c r="H1" s="1" t="s">
        <v>8</v>
      </c>
      <c r="I1" s="1" t="s">
        <v>9</v>
      </c>
    </row>
    <row r="2" spans="1:10">
      <c r="A2" s="56"/>
      <c r="B2" s="57" t="s">
        <v>10</v>
      </c>
      <c r="C2" s="56"/>
      <c r="D2" s="57" t="s">
        <v>11</v>
      </c>
      <c r="E2" s="56"/>
      <c r="F2" s="56"/>
      <c r="G2" s="56"/>
      <c r="H2" s="56"/>
      <c r="I2" s="57" t="s">
        <v>14</v>
      </c>
      <c r="J2" s="57" t="s">
        <v>15</v>
      </c>
    </row>
    <row r="3" spans="1:10">
      <c r="A3" s="96" t="s">
        <v>700</v>
      </c>
      <c r="B3" s="92"/>
      <c r="C3" s="92"/>
      <c r="D3" s="92"/>
      <c r="E3" s="92"/>
      <c r="F3" s="92"/>
      <c r="G3" s="92"/>
      <c r="H3" s="92"/>
      <c r="I3" s="92"/>
      <c r="J3" s="92"/>
    </row>
    <row r="4" spans="1:10">
      <c r="A4" s="59" t="s">
        <v>701</v>
      </c>
      <c r="B4" s="33" t="s">
        <v>702</v>
      </c>
      <c r="C4" s="33" t="s">
        <v>703</v>
      </c>
      <c r="D4" s="33" t="s">
        <v>81</v>
      </c>
      <c r="E4" s="33">
        <v>1</v>
      </c>
      <c r="F4" s="33">
        <v>5</v>
      </c>
      <c r="G4" s="35">
        <f t="shared" ref="G4:G35" si="0">$E4*$F4</f>
        <v>5</v>
      </c>
      <c r="H4" s="33" t="s">
        <v>704</v>
      </c>
      <c r="I4" s="33">
        <v>1</v>
      </c>
      <c r="J4" s="60">
        <v>5</v>
      </c>
    </row>
    <row r="5" spans="1:10">
      <c r="A5" s="61"/>
      <c r="C5" s="1" t="s">
        <v>705</v>
      </c>
      <c r="D5" s="1" t="s">
        <v>706</v>
      </c>
      <c r="E5" s="1">
        <v>1</v>
      </c>
      <c r="F5" s="1">
        <v>5</v>
      </c>
      <c r="G5" s="6">
        <f t="shared" si="0"/>
        <v>5</v>
      </c>
      <c r="H5" s="1" t="s">
        <v>707</v>
      </c>
      <c r="I5" s="1">
        <v>1</v>
      </c>
      <c r="J5" s="62">
        <v>5</v>
      </c>
    </row>
    <row r="6" spans="1:10">
      <c r="A6" s="61"/>
      <c r="C6" s="1" t="s">
        <v>708</v>
      </c>
      <c r="D6" s="1" t="s">
        <v>709</v>
      </c>
      <c r="E6" s="1">
        <v>1</v>
      </c>
      <c r="F6" s="1">
        <v>5</v>
      </c>
      <c r="G6" s="6">
        <f t="shared" si="0"/>
        <v>5</v>
      </c>
      <c r="H6" s="1" t="s">
        <v>710</v>
      </c>
      <c r="I6" s="1">
        <v>1</v>
      </c>
      <c r="J6" s="62">
        <v>5</v>
      </c>
    </row>
    <row r="7" spans="1:10">
      <c r="A7" s="63"/>
      <c r="B7" s="56"/>
      <c r="C7" s="57" t="s">
        <v>711</v>
      </c>
      <c r="D7" s="57" t="s">
        <v>712</v>
      </c>
      <c r="E7" s="57">
        <v>1</v>
      </c>
      <c r="F7" s="57">
        <v>5</v>
      </c>
      <c r="G7" s="56">
        <f t="shared" si="0"/>
        <v>5</v>
      </c>
      <c r="H7" s="57" t="s">
        <v>713</v>
      </c>
      <c r="I7" s="57">
        <v>1</v>
      </c>
      <c r="J7" s="64">
        <v>5</v>
      </c>
    </row>
    <row r="8" spans="1:10">
      <c r="A8" s="59" t="s">
        <v>714</v>
      </c>
      <c r="B8" s="33" t="s">
        <v>715</v>
      </c>
      <c r="C8" s="33" t="s">
        <v>716</v>
      </c>
      <c r="D8" s="33" t="s">
        <v>81</v>
      </c>
      <c r="E8" s="33">
        <v>1</v>
      </c>
      <c r="F8" s="33">
        <v>5</v>
      </c>
      <c r="G8" s="35">
        <f t="shared" si="0"/>
        <v>5</v>
      </c>
      <c r="H8" s="33" t="s">
        <v>704</v>
      </c>
      <c r="I8" s="33">
        <v>1</v>
      </c>
      <c r="J8" s="60">
        <v>5</v>
      </c>
    </row>
    <row r="9" spans="1:10">
      <c r="A9" s="61"/>
      <c r="C9" s="1" t="s">
        <v>717</v>
      </c>
      <c r="D9" s="1" t="s">
        <v>706</v>
      </c>
      <c r="E9" s="1">
        <v>1</v>
      </c>
      <c r="F9" s="1">
        <v>5</v>
      </c>
      <c r="G9" s="6">
        <f t="shared" si="0"/>
        <v>5</v>
      </c>
      <c r="H9" s="1" t="s">
        <v>707</v>
      </c>
      <c r="I9" s="1">
        <v>1</v>
      </c>
      <c r="J9" s="62">
        <v>5</v>
      </c>
    </row>
    <row r="10" spans="1:10">
      <c r="A10" s="61"/>
      <c r="C10" s="1" t="s">
        <v>718</v>
      </c>
      <c r="D10" s="1" t="s">
        <v>709</v>
      </c>
      <c r="E10" s="1">
        <v>1</v>
      </c>
      <c r="F10" s="1">
        <v>5</v>
      </c>
      <c r="G10" s="6">
        <f t="shared" si="0"/>
        <v>5</v>
      </c>
      <c r="H10" s="1" t="s">
        <v>710</v>
      </c>
      <c r="I10" s="1">
        <v>1</v>
      </c>
      <c r="J10" s="62">
        <v>5</v>
      </c>
    </row>
    <row r="11" spans="1:10">
      <c r="A11" s="61"/>
      <c r="C11" s="1" t="s">
        <v>719</v>
      </c>
      <c r="D11" s="1" t="s">
        <v>712</v>
      </c>
      <c r="E11" s="1">
        <v>1</v>
      </c>
      <c r="F11" s="1">
        <v>5</v>
      </c>
      <c r="G11" s="6">
        <f t="shared" si="0"/>
        <v>5</v>
      </c>
      <c r="H11" s="1" t="s">
        <v>720</v>
      </c>
      <c r="I11" s="1">
        <v>1</v>
      </c>
      <c r="J11" s="62">
        <v>5</v>
      </c>
    </row>
    <row r="12" spans="1:10">
      <c r="A12" s="63"/>
      <c r="B12" s="56"/>
      <c r="C12" s="57" t="s">
        <v>721</v>
      </c>
      <c r="D12" s="57" t="s">
        <v>722</v>
      </c>
      <c r="E12" s="57">
        <v>3</v>
      </c>
      <c r="F12" s="57">
        <v>5</v>
      </c>
      <c r="G12" s="56">
        <f t="shared" si="0"/>
        <v>15</v>
      </c>
      <c r="H12" s="57" t="s">
        <v>723</v>
      </c>
      <c r="I12" s="57">
        <v>1</v>
      </c>
      <c r="J12" s="64">
        <v>5</v>
      </c>
    </row>
    <row r="13" spans="1:10">
      <c r="A13" s="59" t="s">
        <v>724</v>
      </c>
      <c r="B13" s="33" t="s">
        <v>725</v>
      </c>
      <c r="C13" s="33" t="s">
        <v>726</v>
      </c>
      <c r="D13" s="33" t="s">
        <v>81</v>
      </c>
      <c r="E13" s="33">
        <v>1</v>
      </c>
      <c r="F13" s="33">
        <v>5</v>
      </c>
      <c r="G13" s="35">
        <f t="shared" si="0"/>
        <v>5</v>
      </c>
      <c r="H13" s="65" t="s">
        <v>704</v>
      </c>
      <c r="I13" s="33">
        <v>1</v>
      </c>
      <c r="J13" s="60">
        <v>5</v>
      </c>
    </row>
    <row r="14" spans="1:10">
      <c r="A14" s="61"/>
      <c r="C14" s="1" t="s">
        <v>727</v>
      </c>
      <c r="D14" s="1" t="s">
        <v>706</v>
      </c>
      <c r="E14" s="1">
        <v>1</v>
      </c>
      <c r="F14" s="1">
        <v>5</v>
      </c>
      <c r="G14" s="6">
        <f t="shared" si="0"/>
        <v>5</v>
      </c>
      <c r="H14" s="66" t="s">
        <v>707</v>
      </c>
      <c r="I14" s="1">
        <v>1</v>
      </c>
      <c r="J14" s="62">
        <v>5</v>
      </c>
    </row>
    <row r="15" spans="1:10">
      <c r="A15" s="61"/>
      <c r="C15" s="1" t="s">
        <v>728</v>
      </c>
      <c r="D15" s="1" t="s">
        <v>712</v>
      </c>
      <c r="E15" s="1">
        <v>1</v>
      </c>
      <c r="F15" s="1">
        <v>5</v>
      </c>
      <c r="G15" s="6">
        <f t="shared" si="0"/>
        <v>5</v>
      </c>
      <c r="H15" s="66" t="s">
        <v>713</v>
      </c>
      <c r="I15" s="1">
        <v>1</v>
      </c>
      <c r="J15" s="62">
        <v>5</v>
      </c>
    </row>
    <row r="16" spans="1:10">
      <c r="A16" s="61"/>
      <c r="C16" s="1" t="s">
        <v>729</v>
      </c>
      <c r="D16" s="1" t="s">
        <v>730</v>
      </c>
      <c r="E16" s="1">
        <v>1</v>
      </c>
      <c r="F16" s="1">
        <v>5</v>
      </c>
      <c r="G16" s="6">
        <f t="shared" si="0"/>
        <v>5</v>
      </c>
      <c r="H16" s="1" t="s">
        <v>731</v>
      </c>
      <c r="I16" s="1">
        <v>1</v>
      </c>
      <c r="J16" s="62">
        <v>5</v>
      </c>
    </row>
    <row r="17" spans="1:10">
      <c r="A17" s="61"/>
      <c r="C17" s="1" t="s">
        <v>732</v>
      </c>
      <c r="D17" s="1" t="s">
        <v>722</v>
      </c>
      <c r="E17" s="1">
        <v>3</v>
      </c>
      <c r="F17" s="1">
        <v>5</v>
      </c>
      <c r="G17" s="6">
        <f t="shared" si="0"/>
        <v>15</v>
      </c>
      <c r="H17" s="1" t="s">
        <v>733</v>
      </c>
      <c r="I17" s="1">
        <v>1</v>
      </c>
      <c r="J17" s="62">
        <v>5</v>
      </c>
    </row>
    <row r="18" spans="1:10">
      <c r="A18" s="63"/>
      <c r="B18" s="56"/>
      <c r="C18" s="57" t="s">
        <v>734</v>
      </c>
      <c r="D18" s="57" t="s">
        <v>735</v>
      </c>
      <c r="E18" s="57">
        <v>3</v>
      </c>
      <c r="F18" s="57">
        <v>5</v>
      </c>
      <c r="G18" s="56">
        <f t="shared" si="0"/>
        <v>15</v>
      </c>
      <c r="H18" s="57" t="s">
        <v>733</v>
      </c>
      <c r="I18" s="57">
        <v>1</v>
      </c>
      <c r="J18" s="64">
        <v>5</v>
      </c>
    </row>
    <row r="19" spans="1:10">
      <c r="A19" s="59" t="s">
        <v>736</v>
      </c>
      <c r="B19" s="33" t="s">
        <v>737</v>
      </c>
      <c r="C19" s="33" t="s">
        <v>738</v>
      </c>
      <c r="D19" s="33" t="s">
        <v>81</v>
      </c>
      <c r="E19" s="33">
        <v>1</v>
      </c>
      <c r="F19" s="33">
        <v>5</v>
      </c>
      <c r="G19" s="35">
        <f t="shared" si="0"/>
        <v>5</v>
      </c>
      <c r="H19" s="33" t="s">
        <v>739</v>
      </c>
      <c r="I19" s="33">
        <v>1</v>
      </c>
      <c r="J19" s="60">
        <v>5</v>
      </c>
    </row>
    <row r="20" spans="1:10">
      <c r="A20" s="61"/>
      <c r="C20" s="1" t="s">
        <v>740</v>
      </c>
      <c r="D20" s="1" t="s">
        <v>706</v>
      </c>
      <c r="E20" s="1">
        <v>1</v>
      </c>
      <c r="F20" s="1">
        <v>5</v>
      </c>
      <c r="G20" s="6">
        <f t="shared" si="0"/>
        <v>5</v>
      </c>
      <c r="H20" s="66" t="s">
        <v>707</v>
      </c>
      <c r="I20" s="1">
        <v>1</v>
      </c>
      <c r="J20" s="62">
        <v>5</v>
      </c>
    </row>
    <row r="21" spans="1:10">
      <c r="A21" s="61"/>
      <c r="C21" s="1" t="s">
        <v>741</v>
      </c>
      <c r="D21" s="1" t="s">
        <v>712</v>
      </c>
      <c r="E21" s="1">
        <v>1</v>
      </c>
      <c r="F21" s="1">
        <v>5</v>
      </c>
      <c r="G21" s="6">
        <f t="shared" si="0"/>
        <v>5</v>
      </c>
      <c r="H21" s="1" t="s">
        <v>742</v>
      </c>
      <c r="I21" s="1">
        <v>1</v>
      </c>
      <c r="J21" s="62">
        <v>5</v>
      </c>
    </row>
    <row r="22" spans="1:10">
      <c r="A22" s="63"/>
      <c r="B22" s="56"/>
      <c r="C22" s="57" t="s">
        <v>743</v>
      </c>
      <c r="D22" s="57" t="s">
        <v>730</v>
      </c>
      <c r="E22" s="57">
        <v>1</v>
      </c>
      <c r="F22" s="57">
        <v>5</v>
      </c>
      <c r="G22" s="56">
        <f t="shared" si="0"/>
        <v>5</v>
      </c>
      <c r="H22" s="57" t="s">
        <v>731</v>
      </c>
      <c r="I22" s="57">
        <v>1</v>
      </c>
      <c r="J22" s="64">
        <v>5</v>
      </c>
    </row>
    <row r="23" spans="1:10">
      <c r="A23" s="67" t="s">
        <v>744</v>
      </c>
      <c r="B23" s="68" t="s">
        <v>745</v>
      </c>
      <c r="C23" s="68" t="s">
        <v>746</v>
      </c>
      <c r="D23" s="69" t="s">
        <v>81</v>
      </c>
      <c r="E23" s="70">
        <v>1</v>
      </c>
      <c r="F23" s="70">
        <v>5</v>
      </c>
      <c r="G23" s="70">
        <f t="shared" si="0"/>
        <v>5</v>
      </c>
      <c r="H23" s="69" t="s">
        <v>739</v>
      </c>
      <c r="I23" s="70">
        <v>1</v>
      </c>
      <c r="J23" s="71">
        <v>5</v>
      </c>
    </row>
    <row r="24" spans="1:10">
      <c r="A24" s="72"/>
      <c r="B24" s="73"/>
      <c r="C24" s="74" t="s">
        <v>747</v>
      </c>
      <c r="D24" s="73" t="s">
        <v>706</v>
      </c>
      <c r="E24" s="75">
        <v>1</v>
      </c>
      <c r="F24" s="75">
        <v>5</v>
      </c>
      <c r="G24" s="75">
        <f t="shared" si="0"/>
        <v>5</v>
      </c>
      <c r="H24" s="76" t="s">
        <v>707</v>
      </c>
      <c r="I24" s="75">
        <v>1</v>
      </c>
      <c r="J24" s="77">
        <v>5</v>
      </c>
    </row>
    <row r="25" spans="1:10">
      <c r="A25" s="72"/>
      <c r="B25" s="73"/>
      <c r="C25" s="74" t="s">
        <v>748</v>
      </c>
      <c r="D25" s="73" t="s">
        <v>712</v>
      </c>
      <c r="E25" s="75">
        <v>1</v>
      </c>
      <c r="F25" s="75">
        <v>5</v>
      </c>
      <c r="G25" s="75">
        <f t="shared" si="0"/>
        <v>5</v>
      </c>
      <c r="H25" s="73" t="s">
        <v>742</v>
      </c>
      <c r="I25" s="75">
        <v>1</v>
      </c>
      <c r="J25" s="77">
        <v>5</v>
      </c>
    </row>
    <row r="26" spans="1:10">
      <c r="A26" s="78"/>
      <c r="B26" s="79"/>
      <c r="C26" s="80" t="s">
        <v>749</v>
      </c>
      <c r="D26" s="79" t="s">
        <v>730</v>
      </c>
      <c r="E26" s="81">
        <v>1</v>
      </c>
      <c r="F26" s="81">
        <v>5</v>
      </c>
      <c r="G26" s="81">
        <f t="shared" si="0"/>
        <v>5</v>
      </c>
      <c r="H26" s="79" t="s">
        <v>731</v>
      </c>
      <c r="I26" s="81">
        <v>1</v>
      </c>
      <c r="J26" s="82">
        <v>5</v>
      </c>
    </row>
    <row r="27" spans="1:10">
      <c r="A27" s="59" t="s">
        <v>750</v>
      </c>
      <c r="B27" s="33" t="s">
        <v>751</v>
      </c>
      <c r="C27" s="33" t="s">
        <v>752</v>
      </c>
      <c r="D27" s="33" t="s">
        <v>81</v>
      </c>
      <c r="E27" s="33">
        <v>1</v>
      </c>
      <c r="F27" s="33">
        <v>5</v>
      </c>
      <c r="G27" s="35">
        <f t="shared" si="0"/>
        <v>5</v>
      </c>
      <c r="H27" s="65" t="s">
        <v>704</v>
      </c>
      <c r="I27" s="33">
        <v>1</v>
      </c>
      <c r="J27" s="60">
        <v>5</v>
      </c>
    </row>
    <row r="28" spans="1:10">
      <c r="A28" s="61"/>
      <c r="C28" s="1" t="s">
        <v>753</v>
      </c>
      <c r="D28" s="1" t="s">
        <v>706</v>
      </c>
      <c r="E28" s="1">
        <v>1</v>
      </c>
      <c r="F28" s="1">
        <v>5</v>
      </c>
      <c r="G28" s="6">
        <f t="shared" si="0"/>
        <v>5</v>
      </c>
      <c r="H28" s="66" t="s">
        <v>707</v>
      </c>
      <c r="I28" s="1">
        <v>1</v>
      </c>
      <c r="J28" s="62">
        <v>5</v>
      </c>
    </row>
    <row r="29" spans="1:10">
      <c r="A29" s="61"/>
      <c r="C29" s="1" t="s">
        <v>754</v>
      </c>
      <c r="D29" s="1" t="s">
        <v>712</v>
      </c>
      <c r="E29" s="1">
        <v>1</v>
      </c>
      <c r="F29" s="1">
        <v>5</v>
      </c>
      <c r="G29" s="6">
        <f t="shared" si="0"/>
        <v>5</v>
      </c>
      <c r="H29" s="66" t="s">
        <v>713</v>
      </c>
      <c r="I29" s="1">
        <v>1</v>
      </c>
      <c r="J29" s="62">
        <v>5</v>
      </c>
    </row>
    <row r="30" spans="1:10">
      <c r="A30" s="61"/>
      <c r="C30" s="1" t="s">
        <v>755</v>
      </c>
      <c r="D30" s="1" t="s">
        <v>722</v>
      </c>
      <c r="E30" s="1">
        <v>3</v>
      </c>
      <c r="F30" s="1">
        <v>5</v>
      </c>
      <c r="G30" s="6">
        <f t="shared" si="0"/>
        <v>15</v>
      </c>
      <c r="H30" s="1" t="s">
        <v>733</v>
      </c>
      <c r="I30" s="1">
        <v>1</v>
      </c>
      <c r="J30" s="62">
        <v>5</v>
      </c>
    </row>
    <row r="31" spans="1:10">
      <c r="A31" s="63"/>
      <c r="B31" s="56"/>
      <c r="C31" s="57" t="s">
        <v>756</v>
      </c>
      <c r="D31" s="57" t="s">
        <v>735</v>
      </c>
      <c r="E31" s="57">
        <v>3</v>
      </c>
      <c r="F31" s="57">
        <v>5</v>
      </c>
      <c r="G31" s="56">
        <f t="shared" si="0"/>
        <v>15</v>
      </c>
      <c r="H31" s="57" t="s">
        <v>733</v>
      </c>
      <c r="I31" s="57">
        <v>1</v>
      </c>
      <c r="J31" s="64">
        <v>5</v>
      </c>
    </row>
    <row r="32" spans="1:10">
      <c r="A32" s="59" t="s">
        <v>757</v>
      </c>
      <c r="B32" s="33" t="s">
        <v>758</v>
      </c>
      <c r="C32" s="33" t="s">
        <v>738</v>
      </c>
      <c r="D32" s="33" t="s">
        <v>81</v>
      </c>
      <c r="E32" s="33">
        <v>1</v>
      </c>
      <c r="F32" s="33">
        <v>5</v>
      </c>
      <c r="G32" s="35">
        <f t="shared" si="0"/>
        <v>5</v>
      </c>
      <c r="H32" s="33" t="s">
        <v>739</v>
      </c>
      <c r="I32" s="33">
        <v>1</v>
      </c>
      <c r="J32" s="60">
        <v>5</v>
      </c>
    </row>
    <row r="33" spans="1:10">
      <c r="A33" s="61"/>
      <c r="C33" s="1" t="s">
        <v>740</v>
      </c>
      <c r="D33" s="1" t="s">
        <v>706</v>
      </c>
      <c r="E33" s="1">
        <v>1</v>
      </c>
      <c r="F33" s="1">
        <v>5</v>
      </c>
      <c r="G33" s="6">
        <f t="shared" si="0"/>
        <v>5</v>
      </c>
      <c r="H33" s="66" t="s">
        <v>707</v>
      </c>
      <c r="I33" s="1">
        <v>1</v>
      </c>
      <c r="J33" s="62">
        <v>5</v>
      </c>
    </row>
    <row r="34" spans="1:10">
      <c r="A34" s="61"/>
      <c r="C34" s="1" t="s">
        <v>741</v>
      </c>
      <c r="D34" s="1" t="s">
        <v>712</v>
      </c>
      <c r="E34" s="1">
        <v>1</v>
      </c>
      <c r="F34" s="1">
        <v>5</v>
      </c>
      <c r="G34" s="6">
        <f t="shared" si="0"/>
        <v>5</v>
      </c>
      <c r="H34" s="1" t="s">
        <v>759</v>
      </c>
      <c r="I34" s="1">
        <v>1</v>
      </c>
      <c r="J34" s="62">
        <v>5</v>
      </c>
    </row>
    <row r="35" spans="1:10">
      <c r="A35" s="63"/>
      <c r="B35" s="56"/>
      <c r="C35" s="57" t="s">
        <v>743</v>
      </c>
      <c r="D35" s="57" t="s">
        <v>760</v>
      </c>
      <c r="E35" s="57">
        <v>2</v>
      </c>
      <c r="F35" s="57">
        <v>5</v>
      </c>
      <c r="G35" s="56">
        <f t="shared" si="0"/>
        <v>10</v>
      </c>
      <c r="H35" s="57" t="s">
        <v>761</v>
      </c>
      <c r="I35" s="57">
        <v>1</v>
      </c>
      <c r="J35" s="64">
        <v>5</v>
      </c>
    </row>
    <row r="36" spans="1:10">
      <c r="A36" s="96" t="s">
        <v>762</v>
      </c>
      <c r="B36" s="92"/>
      <c r="C36" s="92"/>
      <c r="D36" s="92"/>
      <c r="E36" s="92"/>
      <c r="F36" s="92"/>
      <c r="G36" s="92"/>
      <c r="H36" s="92"/>
      <c r="I36" s="92"/>
      <c r="J36" s="92"/>
    </row>
    <row r="37" spans="1:10">
      <c r="A37" s="59" t="s">
        <v>744</v>
      </c>
      <c r="B37" s="33" t="s">
        <v>702</v>
      </c>
      <c r="C37" s="33" t="s">
        <v>746</v>
      </c>
      <c r="D37" s="33" t="s">
        <v>81</v>
      </c>
      <c r="E37" s="33">
        <v>1</v>
      </c>
      <c r="F37" s="33">
        <v>5</v>
      </c>
      <c r="G37" s="35">
        <f t="shared" ref="G37:G45" si="1">$E37*$F37</f>
        <v>5</v>
      </c>
      <c r="H37" s="33" t="s">
        <v>704</v>
      </c>
      <c r="I37" s="33">
        <v>1</v>
      </c>
      <c r="J37" s="60">
        <v>5</v>
      </c>
    </row>
    <row r="38" spans="1:10">
      <c r="A38" s="61"/>
      <c r="C38" s="1" t="s">
        <v>747</v>
      </c>
      <c r="D38" s="1" t="s">
        <v>706</v>
      </c>
      <c r="E38" s="1">
        <v>1</v>
      </c>
      <c r="F38" s="1">
        <v>5</v>
      </c>
      <c r="G38" s="6">
        <f t="shared" si="1"/>
        <v>5</v>
      </c>
      <c r="H38" s="1" t="s">
        <v>707</v>
      </c>
      <c r="I38" s="1">
        <v>1</v>
      </c>
      <c r="J38" s="62">
        <v>5</v>
      </c>
    </row>
    <row r="39" spans="1:10">
      <c r="A39" s="61"/>
      <c r="C39" s="1" t="s">
        <v>748</v>
      </c>
      <c r="D39" s="1" t="s">
        <v>709</v>
      </c>
      <c r="E39" s="1">
        <v>1</v>
      </c>
      <c r="F39" s="1">
        <v>5</v>
      </c>
      <c r="G39" s="6">
        <f t="shared" si="1"/>
        <v>5</v>
      </c>
      <c r="H39" s="1" t="s">
        <v>710</v>
      </c>
      <c r="I39" s="1">
        <v>1</v>
      </c>
      <c r="J39" s="62">
        <v>5</v>
      </c>
    </row>
    <row r="40" spans="1:10">
      <c r="A40" s="63"/>
      <c r="B40" s="56"/>
      <c r="C40" s="57" t="s">
        <v>749</v>
      </c>
      <c r="D40" s="57" t="s">
        <v>712</v>
      </c>
      <c r="E40" s="57">
        <v>1</v>
      </c>
      <c r="F40" s="57">
        <v>5</v>
      </c>
      <c r="G40" s="56">
        <f t="shared" si="1"/>
        <v>5</v>
      </c>
      <c r="H40" s="57" t="s">
        <v>713</v>
      </c>
      <c r="I40" s="57">
        <v>1</v>
      </c>
      <c r="J40" s="64">
        <v>5</v>
      </c>
    </row>
    <row r="41" spans="1:10">
      <c r="A41" s="83" t="s">
        <v>750</v>
      </c>
      <c r="B41" s="1" t="s">
        <v>715</v>
      </c>
      <c r="C41" s="1" t="s">
        <v>752</v>
      </c>
      <c r="D41" s="1" t="s">
        <v>81</v>
      </c>
      <c r="E41" s="1">
        <v>1</v>
      </c>
      <c r="F41" s="1">
        <v>5</v>
      </c>
      <c r="G41" s="6">
        <f t="shared" si="1"/>
        <v>5</v>
      </c>
      <c r="H41" s="1" t="s">
        <v>704</v>
      </c>
      <c r="I41" s="1">
        <v>1</v>
      </c>
      <c r="J41" s="62">
        <v>5</v>
      </c>
    </row>
    <row r="42" spans="1:10">
      <c r="A42" s="61"/>
      <c r="C42" s="1" t="s">
        <v>753</v>
      </c>
      <c r="D42" s="1" t="s">
        <v>706</v>
      </c>
      <c r="E42" s="1">
        <v>1</v>
      </c>
      <c r="F42" s="1">
        <v>5</v>
      </c>
      <c r="G42" s="6">
        <f t="shared" si="1"/>
        <v>5</v>
      </c>
      <c r="H42" s="1" t="s">
        <v>707</v>
      </c>
      <c r="I42" s="1">
        <v>1</v>
      </c>
      <c r="J42" s="62">
        <v>5</v>
      </c>
    </row>
    <row r="43" spans="1:10">
      <c r="A43" s="61"/>
      <c r="C43" s="1" t="s">
        <v>754</v>
      </c>
      <c r="D43" s="1" t="s">
        <v>709</v>
      </c>
      <c r="E43" s="1">
        <v>1</v>
      </c>
      <c r="F43" s="1">
        <v>5</v>
      </c>
      <c r="G43" s="6">
        <f t="shared" si="1"/>
        <v>5</v>
      </c>
      <c r="H43" s="1" t="s">
        <v>710</v>
      </c>
      <c r="I43" s="1">
        <v>1</v>
      </c>
      <c r="J43" s="62">
        <v>5</v>
      </c>
    </row>
    <row r="44" spans="1:10">
      <c r="A44" s="61"/>
      <c r="C44" s="1" t="s">
        <v>763</v>
      </c>
      <c r="D44" s="1" t="s">
        <v>712</v>
      </c>
      <c r="E44" s="1">
        <v>1</v>
      </c>
      <c r="F44" s="1">
        <v>5</v>
      </c>
      <c r="G44" s="6">
        <f t="shared" si="1"/>
        <v>5</v>
      </c>
      <c r="H44" s="1" t="s">
        <v>720</v>
      </c>
      <c r="I44" s="1">
        <v>1</v>
      </c>
      <c r="J44" s="62">
        <v>5</v>
      </c>
    </row>
    <row r="45" spans="1:10">
      <c r="A45" s="63"/>
      <c r="B45" s="56"/>
      <c r="C45" s="57" t="s">
        <v>755</v>
      </c>
      <c r="D45" s="57" t="s">
        <v>722</v>
      </c>
      <c r="E45" s="57">
        <v>3</v>
      </c>
      <c r="F45" s="57">
        <v>5</v>
      </c>
      <c r="G45" s="56">
        <f t="shared" si="1"/>
        <v>15</v>
      </c>
      <c r="H45" s="57" t="s">
        <v>723</v>
      </c>
      <c r="I45" s="57">
        <v>1</v>
      </c>
      <c r="J45" s="64">
        <v>5</v>
      </c>
    </row>
  </sheetData>
  <mergeCells count="2">
    <mergeCell ref="A3:J3"/>
    <mergeCell ref="A36:J3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34"/>
  <sheetViews>
    <sheetView zoomScale="70" zoomScaleNormal="70" workbookViewId="0"/>
  </sheetViews>
  <sheetFormatPr defaultColWidth="14.42578125" defaultRowHeight="15.75" customHeight="1"/>
  <cols>
    <col min="1" max="1" width="9.140625" customWidth="1"/>
    <col min="2" max="2" width="24.85546875" customWidth="1"/>
    <col min="5" max="5" width="8.28515625" customWidth="1"/>
    <col min="6" max="6" width="46.28515625" customWidth="1"/>
    <col min="10" max="10" width="60.5703125" customWidth="1"/>
  </cols>
  <sheetData>
    <row r="1" spans="1:13">
      <c r="A1" s="84" t="s">
        <v>6</v>
      </c>
      <c r="B1" s="84"/>
      <c r="C1" s="84" t="s">
        <v>14</v>
      </c>
      <c r="D1" s="84" t="s">
        <v>15</v>
      </c>
      <c r="E1" s="84" t="s">
        <v>6</v>
      </c>
      <c r="F1" s="84"/>
      <c r="G1" s="84"/>
      <c r="H1" s="84"/>
      <c r="I1" s="84"/>
      <c r="J1" s="84" t="s">
        <v>8</v>
      </c>
      <c r="K1" s="94" t="s">
        <v>9</v>
      </c>
      <c r="L1" s="92"/>
    </row>
    <row r="2" spans="1:13">
      <c r="A2" s="84"/>
      <c r="B2" s="84" t="s">
        <v>10</v>
      </c>
      <c r="C2" s="84"/>
      <c r="D2" s="84"/>
      <c r="E2" s="84"/>
      <c r="F2" s="84" t="s">
        <v>11</v>
      </c>
      <c r="G2" s="84" t="s">
        <v>14</v>
      </c>
      <c r="H2" s="84" t="s">
        <v>15</v>
      </c>
      <c r="I2" s="84" t="s">
        <v>7</v>
      </c>
      <c r="J2" s="84"/>
      <c r="K2" s="84" t="s">
        <v>14</v>
      </c>
      <c r="L2" s="84" t="s">
        <v>15</v>
      </c>
    </row>
    <row r="3" spans="1:13">
      <c r="A3" s="74" t="s">
        <v>764</v>
      </c>
      <c r="B3" s="85" t="s">
        <v>765</v>
      </c>
      <c r="C3" s="86">
        <v>1</v>
      </c>
      <c r="D3" s="86">
        <v>4</v>
      </c>
      <c r="E3" s="74" t="s">
        <v>766</v>
      </c>
      <c r="F3" s="74" t="s">
        <v>767</v>
      </c>
      <c r="G3" s="87">
        <v>1</v>
      </c>
      <c r="H3" s="87">
        <v>3</v>
      </c>
      <c r="I3" s="88">
        <f t="shared" ref="I3:I5" si="0">G3*H3</f>
        <v>3</v>
      </c>
      <c r="J3" s="74" t="s">
        <v>768</v>
      </c>
      <c r="K3" s="87">
        <v>1</v>
      </c>
      <c r="L3" s="87">
        <v>2</v>
      </c>
      <c r="M3" s="74" t="s">
        <v>766</v>
      </c>
    </row>
    <row r="4" spans="1:13">
      <c r="A4" s="84"/>
      <c r="B4" s="84"/>
      <c r="C4" s="89"/>
      <c r="D4" s="89"/>
      <c r="E4" s="74" t="s">
        <v>769</v>
      </c>
      <c r="F4" s="74" t="s">
        <v>770</v>
      </c>
      <c r="G4" s="87">
        <v>1</v>
      </c>
      <c r="H4" s="87">
        <v>3</v>
      </c>
      <c r="I4" s="88">
        <f t="shared" si="0"/>
        <v>3</v>
      </c>
      <c r="J4" s="74" t="s">
        <v>771</v>
      </c>
      <c r="K4" s="87">
        <v>1</v>
      </c>
      <c r="L4" s="87">
        <v>2</v>
      </c>
      <c r="M4" s="74" t="s">
        <v>769</v>
      </c>
    </row>
    <row r="5" spans="1:13">
      <c r="A5" s="84"/>
      <c r="B5" s="84"/>
      <c r="C5" s="89"/>
      <c r="D5" s="89"/>
      <c r="E5" s="84"/>
      <c r="F5" s="84"/>
      <c r="G5" s="88"/>
      <c r="H5" s="88"/>
      <c r="I5" s="88">
        <f t="shared" si="0"/>
        <v>0</v>
      </c>
      <c r="J5" s="84"/>
      <c r="K5" s="88"/>
      <c r="L5" s="88"/>
      <c r="M5" s="84"/>
    </row>
    <row r="6" spans="1:13">
      <c r="A6" s="84"/>
      <c r="B6" s="84"/>
      <c r="C6" s="89"/>
      <c r="D6" s="89"/>
      <c r="E6" s="84"/>
      <c r="F6" s="84"/>
      <c r="G6" s="90"/>
      <c r="H6" s="90"/>
      <c r="I6" s="88"/>
      <c r="J6" s="84"/>
      <c r="K6" s="90"/>
      <c r="L6" s="90"/>
      <c r="M6" s="84"/>
    </row>
    <row r="7" spans="1:13">
      <c r="A7" s="74" t="s">
        <v>772</v>
      </c>
      <c r="B7" s="85" t="s">
        <v>773</v>
      </c>
      <c r="C7" s="86">
        <v>1</v>
      </c>
      <c r="D7" s="86">
        <v>3</v>
      </c>
      <c r="E7" s="74" t="s">
        <v>774</v>
      </c>
      <c r="F7" s="74" t="s">
        <v>775</v>
      </c>
      <c r="G7" s="87">
        <v>1</v>
      </c>
      <c r="H7" s="87">
        <v>3</v>
      </c>
      <c r="I7" s="88">
        <f t="shared" ref="I7:I8" si="1">G7*H7</f>
        <v>3</v>
      </c>
      <c r="J7" s="74" t="s">
        <v>768</v>
      </c>
      <c r="K7" s="87">
        <v>1</v>
      </c>
      <c r="L7" s="87">
        <v>2</v>
      </c>
      <c r="M7" s="74" t="s">
        <v>774</v>
      </c>
    </row>
    <row r="8" spans="1:13">
      <c r="A8" s="84"/>
      <c r="B8" s="84"/>
      <c r="C8" s="89"/>
      <c r="D8" s="89"/>
      <c r="E8" s="74" t="s">
        <v>776</v>
      </c>
      <c r="F8" s="74" t="s">
        <v>777</v>
      </c>
      <c r="G8" s="87">
        <v>1</v>
      </c>
      <c r="H8" s="87">
        <v>3</v>
      </c>
      <c r="I8" s="88">
        <f t="shared" si="1"/>
        <v>3</v>
      </c>
      <c r="J8" s="74" t="s">
        <v>771</v>
      </c>
      <c r="K8" s="87">
        <v>1</v>
      </c>
      <c r="L8" s="87">
        <v>2</v>
      </c>
      <c r="M8" s="74" t="s">
        <v>776</v>
      </c>
    </row>
    <row r="9" spans="1:13">
      <c r="A9" s="84"/>
      <c r="B9" s="84"/>
      <c r="C9" s="89"/>
      <c r="D9" s="89"/>
      <c r="E9" s="84"/>
      <c r="F9" s="84"/>
      <c r="G9" s="90"/>
      <c r="H9" s="90"/>
      <c r="I9" s="88"/>
      <c r="J9" s="84"/>
      <c r="K9" s="90"/>
      <c r="L9" s="90"/>
      <c r="M9" s="84"/>
    </row>
    <row r="10" spans="1:13">
      <c r="A10" s="74" t="s">
        <v>778</v>
      </c>
      <c r="B10" s="85" t="s">
        <v>779</v>
      </c>
      <c r="C10" s="86">
        <v>2</v>
      </c>
      <c r="D10" s="86">
        <v>2</v>
      </c>
      <c r="E10" s="74" t="s">
        <v>780</v>
      </c>
      <c r="F10" s="74" t="s">
        <v>781</v>
      </c>
      <c r="G10" s="87">
        <v>2</v>
      </c>
      <c r="H10" s="87">
        <v>2</v>
      </c>
      <c r="I10" s="88">
        <f t="shared" ref="I10:I20" si="2">G10*H10</f>
        <v>4</v>
      </c>
      <c r="J10" s="74" t="s">
        <v>782</v>
      </c>
      <c r="K10" s="87">
        <v>1</v>
      </c>
      <c r="L10" s="87">
        <v>2</v>
      </c>
      <c r="M10" s="74" t="s">
        <v>780</v>
      </c>
    </row>
    <row r="11" spans="1:13">
      <c r="A11" s="84"/>
      <c r="B11" s="84"/>
      <c r="C11" s="89"/>
      <c r="D11" s="89"/>
      <c r="E11" s="74" t="s">
        <v>783</v>
      </c>
      <c r="F11" s="74" t="s">
        <v>784</v>
      </c>
      <c r="G11" s="87">
        <v>2</v>
      </c>
      <c r="H11" s="87">
        <v>2</v>
      </c>
      <c r="I11" s="88">
        <f t="shared" si="2"/>
        <v>4</v>
      </c>
      <c r="J11" s="74" t="s">
        <v>785</v>
      </c>
      <c r="K11" s="87">
        <v>1</v>
      </c>
      <c r="L11" s="87">
        <v>2</v>
      </c>
      <c r="M11" s="74" t="s">
        <v>783</v>
      </c>
    </row>
    <row r="12" spans="1:13">
      <c r="A12" s="84"/>
      <c r="B12" s="84"/>
      <c r="C12" s="89"/>
      <c r="D12" s="89"/>
      <c r="E12" s="74" t="s">
        <v>786</v>
      </c>
      <c r="F12" s="74" t="s">
        <v>787</v>
      </c>
      <c r="G12" s="86">
        <v>2</v>
      </c>
      <c r="H12" s="86">
        <v>2</v>
      </c>
      <c r="I12" s="88">
        <f t="shared" si="2"/>
        <v>4</v>
      </c>
      <c r="J12" s="74" t="s">
        <v>788</v>
      </c>
      <c r="K12" s="86">
        <v>1</v>
      </c>
      <c r="L12" s="86">
        <v>2</v>
      </c>
      <c r="M12" s="74" t="s">
        <v>786</v>
      </c>
    </row>
    <row r="13" spans="1:13">
      <c r="A13" s="84"/>
      <c r="B13" s="84"/>
      <c r="C13" s="89"/>
      <c r="D13" s="89"/>
      <c r="E13" s="74" t="s">
        <v>789</v>
      </c>
      <c r="F13" s="74" t="s">
        <v>790</v>
      </c>
      <c r="G13" s="86">
        <v>2</v>
      </c>
      <c r="H13" s="86">
        <v>2</v>
      </c>
      <c r="I13" s="88">
        <f t="shared" si="2"/>
        <v>4</v>
      </c>
      <c r="J13" s="74" t="s">
        <v>791</v>
      </c>
      <c r="K13" s="86">
        <v>1</v>
      </c>
      <c r="L13" s="86">
        <v>2</v>
      </c>
      <c r="M13" s="74" t="s">
        <v>789</v>
      </c>
    </row>
    <row r="14" spans="1:13">
      <c r="A14" s="74" t="s">
        <v>792</v>
      </c>
      <c r="B14" s="74" t="s">
        <v>793</v>
      </c>
      <c r="C14" s="91">
        <v>4</v>
      </c>
      <c r="D14" s="91">
        <v>3</v>
      </c>
      <c r="E14" s="74" t="s">
        <v>794</v>
      </c>
      <c r="F14" s="74" t="s">
        <v>795</v>
      </c>
      <c r="G14" s="86">
        <v>1</v>
      </c>
      <c r="H14" s="86">
        <v>2</v>
      </c>
      <c r="I14" s="88">
        <f t="shared" si="2"/>
        <v>2</v>
      </c>
      <c r="J14" s="74" t="s">
        <v>796</v>
      </c>
      <c r="K14" s="86">
        <v>1</v>
      </c>
      <c r="L14" s="86">
        <v>1</v>
      </c>
      <c r="M14" s="74" t="s">
        <v>794</v>
      </c>
    </row>
    <row r="15" spans="1:13">
      <c r="A15" s="84"/>
      <c r="B15" s="84"/>
      <c r="C15" s="90"/>
      <c r="D15" s="90"/>
      <c r="E15" s="74" t="s">
        <v>797</v>
      </c>
      <c r="F15" s="74" t="s">
        <v>798</v>
      </c>
      <c r="G15" s="87">
        <v>2</v>
      </c>
      <c r="H15" s="87">
        <v>2</v>
      </c>
      <c r="I15" s="88">
        <f t="shared" si="2"/>
        <v>4</v>
      </c>
      <c r="J15" s="74" t="s">
        <v>796</v>
      </c>
      <c r="K15" s="87">
        <v>1</v>
      </c>
      <c r="L15" s="87">
        <v>1</v>
      </c>
      <c r="M15" s="74" t="s">
        <v>797</v>
      </c>
    </row>
    <row r="16" spans="1:13">
      <c r="A16" s="84"/>
      <c r="B16" s="84"/>
      <c r="C16" s="89"/>
      <c r="D16" s="89"/>
      <c r="E16" s="74" t="s">
        <v>799</v>
      </c>
      <c r="F16" s="74" t="s">
        <v>800</v>
      </c>
      <c r="G16" s="87">
        <v>2</v>
      </c>
      <c r="H16" s="87">
        <v>3</v>
      </c>
      <c r="I16" s="88">
        <f t="shared" si="2"/>
        <v>6</v>
      </c>
      <c r="J16" s="74" t="s">
        <v>796</v>
      </c>
      <c r="K16" s="87">
        <v>1</v>
      </c>
      <c r="L16" s="87">
        <v>1</v>
      </c>
      <c r="M16" s="74" t="s">
        <v>799</v>
      </c>
    </row>
    <row r="17" spans="1:13">
      <c r="A17" s="84"/>
      <c r="B17" s="84"/>
      <c r="C17" s="89"/>
      <c r="D17" s="89"/>
      <c r="E17" s="74" t="s">
        <v>801</v>
      </c>
      <c r="F17" s="74" t="s">
        <v>802</v>
      </c>
      <c r="G17" s="86">
        <v>1</v>
      </c>
      <c r="H17" s="86">
        <v>4</v>
      </c>
      <c r="I17" s="88">
        <f t="shared" si="2"/>
        <v>4</v>
      </c>
      <c r="J17" s="74" t="s">
        <v>796</v>
      </c>
      <c r="K17" s="86">
        <v>1</v>
      </c>
      <c r="L17" s="86">
        <v>1</v>
      </c>
      <c r="M17" s="74" t="s">
        <v>801</v>
      </c>
    </row>
    <row r="18" spans="1:13">
      <c r="A18" s="74" t="s">
        <v>803</v>
      </c>
      <c r="B18" s="74" t="s">
        <v>804</v>
      </c>
      <c r="C18" s="86">
        <v>4</v>
      </c>
      <c r="D18" s="86">
        <v>3</v>
      </c>
      <c r="E18" s="74" t="s">
        <v>805</v>
      </c>
      <c r="F18" s="74" t="s">
        <v>806</v>
      </c>
      <c r="G18" s="87">
        <v>3</v>
      </c>
      <c r="H18" s="87">
        <v>2</v>
      </c>
      <c r="I18" s="88">
        <f t="shared" si="2"/>
        <v>6</v>
      </c>
      <c r="J18" s="74" t="s">
        <v>807</v>
      </c>
      <c r="K18" s="87">
        <v>2</v>
      </c>
      <c r="L18" s="87">
        <v>1</v>
      </c>
      <c r="M18" s="74" t="s">
        <v>805</v>
      </c>
    </row>
    <row r="19" spans="1:13">
      <c r="A19" s="84"/>
      <c r="B19" s="84"/>
      <c r="C19" s="89"/>
      <c r="D19" s="89"/>
      <c r="E19" s="74" t="s">
        <v>808</v>
      </c>
      <c r="F19" s="74" t="s">
        <v>809</v>
      </c>
      <c r="G19" s="87">
        <v>3</v>
      </c>
      <c r="H19" s="87">
        <v>2</v>
      </c>
      <c r="I19" s="88">
        <f t="shared" si="2"/>
        <v>6</v>
      </c>
      <c r="J19" s="74" t="s">
        <v>810</v>
      </c>
      <c r="K19" s="87">
        <v>2</v>
      </c>
      <c r="L19" s="87">
        <v>1</v>
      </c>
      <c r="M19" s="74" t="s">
        <v>808</v>
      </c>
    </row>
    <row r="20" spans="1:13">
      <c r="A20" s="84"/>
      <c r="B20" s="84"/>
      <c r="C20" s="89"/>
      <c r="D20" s="89"/>
      <c r="E20" s="74" t="s">
        <v>811</v>
      </c>
      <c r="F20" s="74" t="s">
        <v>812</v>
      </c>
      <c r="G20" s="86">
        <v>1</v>
      </c>
      <c r="H20" s="86">
        <v>4</v>
      </c>
      <c r="I20" s="88">
        <f t="shared" si="2"/>
        <v>4</v>
      </c>
      <c r="J20" s="74" t="s">
        <v>796</v>
      </c>
      <c r="K20" s="86">
        <v>1</v>
      </c>
      <c r="L20" s="86">
        <v>2</v>
      </c>
      <c r="M20" s="74" t="s">
        <v>811</v>
      </c>
    </row>
    <row r="21" spans="1:13">
      <c r="A21" s="84"/>
      <c r="B21" s="84"/>
      <c r="C21" s="89"/>
      <c r="D21" s="89"/>
      <c r="E21" s="84"/>
      <c r="F21" s="84"/>
      <c r="G21" s="90"/>
      <c r="H21" s="90"/>
      <c r="I21" s="90"/>
      <c r="J21" s="84"/>
      <c r="K21" s="90"/>
      <c r="L21" s="90"/>
    </row>
    <row r="22" spans="1:13">
      <c r="A22" s="84"/>
      <c r="B22" s="84"/>
      <c r="C22" s="90"/>
      <c r="D22" s="90"/>
      <c r="E22" s="84"/>
      <c r="F22" s="84"/>
      <c r="G22" s="88"/>
      <c r="H22" s="88"/>
      <c r="I22" s="88"/>
      <c r="J22" s="84"/>
      <c r="K22" s="88"/>
      <c r="L22" s="88"/>
    </row>
    <row r="23" spans="1:13">
      <c r="A23" s="84"/>
      <c r="B23" s="84"/>
      <c r="C23" s="89"/>
      <c r="D23" s="89"/>
      <c r="E23" s="84"/>
      <c r="F23" s="84"/>
      <c r="G23" s="88"/>
      <c r="H23" s="88"/>
      <c r="I23" s="88"/>
      <c r="J23" s="84"/>
      <c r="K23" s="88"/>
      <c r="L23" s="88"/>
    </row>
    <row r="24" spans="1:13">
      <c r="A24" s="84"/>
      <c r="B24" s="84"/>
      <c r="C24" s="89"/>
      <c r="D24" s="89"/>
      <c r="E24" s="84"/>
      <c r="F24" s="84"/>
      <c r="G24" s="88"/>
      <c r="H24" s="88"/>
      <c r="I24" s="88"/>
      <c r="J24" s="84"/>
      <c r="K24" s="88"/>
      <c r="L24" s="88"/>
    </row>
    <row r="25" spans="1:13">
      <c r="A25" s="84"/>
      <c r="B25" s="84"/>
      <c r="C25" s="89"/>
      <c r="D25" s="89"/>
      <c r="E25" s="84"/>
      <c r="F25" s="84"/>
      <c r="G25" s="90"/>
      <c r="H25" s="90"/>
      <c r="I25" s="90"/>
      <c r="J25" s="84"/>
      <c r="K25" s="90"/>
      <c r="L25" s="90"/>
    </row>
    <row r="26" spans="1:13">
      <c r="A26" s="84"/>
      <c r="B26" s="84"/>
      <c r="C26" s="90"/>
      <c r="D26" s="90"/>
      <c r="E26" s="84"/>
      <c r="F26" s="84"/>
      <c r="G26" s="88"/>
      <c r="H26" s="88"/>
      <c r="I26" s="88"/>
      <c r="J26" s="84"/>
      <c r="K26" s="88"/>
      <c r="L26" s="88"/>
    </row>
    <row r="27" spans="1:13">
      <c r="A27" s="84"/>
      <c r="B27" s="84"/>
      <c r="C27" s="89"/>
      <c r="D27" s="89"/>
      <c r="E27" s="84"/>
      <c r="F27" s="84"/>
      <c r="G27" s="88"/>
      <c r="H27" s="88"/>
      <c r="I27" s="88"/>
      <c r="J27" s="84"/>
      <c r="K27" s="88"/>
      <c r="L27" s="88"/>
    </row>
    <row r="28" spans="1:13">
      <c r="A28" s="84"/>
      <c r="B28" s="84"/>
      <c r="C28" s="89"/>
      <c r="D28" s="89"/>
      <c r="E28" s="84"/>
      <c r="F28" s="84"/>
      <c r="G28" s="88"/>
      <c r="H28" s="88"/>
      <c r="I28" s="88"/>
      <c r="J28" s="84"/>
      <c r="K28" s="88"/>
      <c r="L28" s="88"/>
    </row>
    <row r="29" spans="1:13">
      <c r="A29" s="84"/>
      <c r="B29" s="84"/>
      <c r="C29" s="89"/>
      <c r="D29" s="89"/>
      <c r="E29" s="84"/>
      <c r="F29" s="84"/>
      <c r="G29" s="88"/>
      <c r="H29" s="88"/>
      <c r="I29" s="88"/>
      <c r="J29" s="84"/>
      <c r="K29" s="88"/>
      <c r="L29" s="88"/>
    </row>
    <row r="30" spans="1:13">
      <c r="A30" s="84"/>
      <c r="B30" s="84"/>
      <c r="C30" s="90"/>
      <c r="D30" s="90"/>
      <c r="E30" s="84"/>
      <c r="F30" s="84"/>
      <c r="G30" s="88"/>
      <c r="H30" s="88"/>
      <c r="I30" s="88"/>
      <c r="J30" s="84"/>
      <c r="K30" s="88"/>
      <c r="L30" s="88"/>
    </row>
    <row r="31" spans="1:13">
      <c r="A31" s="84"/>
      <c r="B31" s="84"/>
      <c r="C31" s="89"/>
      <c r="D31" s="89"/>
      <c r="E31" s="84"/>
      <c r="F31" s="84"/>
      <c r="G31" s="88"/>
      <c r="H31" s="88"/>
      <c r="I31" s="88"/>
      <c r="J31" s="84"/>
      <c r="K31" s="88"/>
      <c r="L31" s="88"/>
    </row>
    <row r="32" spans="1:13">
      <c r="A32" s="84"/>
      <c r="B32" s="84"/>
      <c r="C32" s="89"/>
      <c r="D32" s="89"/>
      <c r="E32" s="84"/>
      <c r="F32" s="84"/>
      <c r="G32" s="88"/>
      <c r="H32" s="88"/>
      <c r="I32" s="88"/>
      <c r="J32" s="84"/>
      <c r="K32" s="88"/>
      <c r="L32" s="88"/>
    </row>
    <row r="33" spans="1:12">
      <c r="A33" s="84"/>
      <c r="B33" s="84"/>
      <c r="C33" s="90"/>
      <c r="D33" s="90"/>
      <c r="E33" s="84"/>
      <c r="F33" s="84"/>
      <c r="G33" s="88"/>
      <c r="H33" s="88"/>
      <c r="I33" s="88"/>
      <c r="J33" s="84"/>
      <c r="K33" s="88"/>
      <c r="L33" s="88"/>
    </row>
    <row r="34" spans="1:12">
      <c r="A34" s="84"/>
      <c r="B34" s="84"/>
      <c r="C34" s="84"/>
      <c r="D34" s="84"/>
      <c r="E34" s="84"/>
      <c r="F34" s="84"/>
      <c r="G34" s="88"/>
      <c r="H34" s="88"/>
      <c r="I34" s="88"/>
      <c r="J34" s="84"/>
      <c r="K34" s="88"/>
      <c r="L34" s="88"/>
    </row>
  </sheetData>
  <mergeCells count="1">
    <mergeCell ref="K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Habitat</vt:lpstr>
      <vt:lpstr>Life Support</vt:lpstr>
      <vt:lpstr>Agriculture</vt:lpstr>
      <vt:lpstr>Research Facilties</vt:lpstr>
      <vt:lpstr>Satellites</vt:lpstr>
      <vt:lpstr>Rovers</vt:lpstr>
      <vt:lpstr>PropulsionMission Design</vt:lpstr>
      <vt:lpstr>Communications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Jabbar, Kashaf</dc:creator>
  <cp:lastModifiedBy>Jabbar, Kashaf</cp:lastModifiedBy>
  <dcterms:created xsi:type="dcterms:W3CDTF">2021-04-14T17:35:04Z</dcterms:created>
  <dcterms:modified xsi:type="dcterms:W3CDTF">2021-04-14T17:35:04Z</dcterms:modified>
</cp:coreProperties>
</file>