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embeddings/oleObject5.bin" ContentType="application/vnd.openxmlformats-officedocument.oleObject"/>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wmf" ContentType="image/x-wmf"/>
  <Override PartName="/xl/embeddings/oleObject3.bin" ContentType="application/vnd.openxmlformats-officedocument.oleObject"/>
  <Override PartName="/xl/embeddings/oleObject4.bin" ContentType="application/vnd.openxmlformats-officedocument.oleObject"/>
  <Default Extension="emf" ContentType="image/x-emf"/>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mbeddings/oleObject1.bin" ContentType="application/vnd.openxmlformats-officedocument.oleObject"/>
  <Override PartName="/xl/embeddings/oleObject2.bin" ContentType="application/vnd.openxmlformats-officedocument.oleObject"/>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fileSharing readOnlyRecommended="1"/>
  <workbookPr/>
  <bookViews>
    <workbookView xWindow="120" yWindow="60" windowWidth="15180" windowHeight="9345" firstSheet="2" activeTab="6"/>
  </bookViews>
  <sheets>
    <sheet name="Summary" sheetId="1" r:id="rId1"/>
    <sheet name="Symbols and Units" sheetId="2" r:id="rId2"/>
    <sheet name="PRSV Equation of State" sheetId="3" r:id="rId3"/>
    <sheet name="Vapor Pressure" sheetId="4" r:id="rId4"/>
    <sheet name="N2 Solubility" sheetId="5" r:id="rId5"/>
    <sheet name="Vapor Density" sheetId="6" r:id="rId6"/>
    <sheet name="Liquid Density at 1 atm" sheetId="7" r:id="rId7"/>
    <sheet name="Saturated Liquid Density" sheetId="8" r:id="rId8"/>
    <sheet name="Compressed Liquid Density" sheetId="9" r:id="rId9"/>
    <sheet name="Liquid Surface Tension at 1 atm" sheetId="10" r:id="rId10"/>
    <sheet name="Liquid Viscosity at 1 atm" sheetId="11" r:id="rId11"/>
    <sheet name="Dielectric Strength" sheetId="12" r:id="rId12"/>
    <sheet name="Vapor Heat Capacity" sheetId="13" r:id="rId13"/>
    <sheet name="Liquid Heat Capacity" sheetId="14" r:id="rId14"/>
    <sheet name="Liquid Thermal Conductivity" sheetId="15" r:id="rId15"/>
    <sheet name="Vapor Thermal Conductivity" sheetId="16" r:id="rId16"/>
    <sheet name="Saturated Properties" sheetId="17" r:id="rId17"/>
    <sheet name="Compressed Liq &amp; Superheat Vap" sheetId="18" r:id="rId18"/>
    <sheet name="P vs H Diagram" sheetId="19" r:id="rId19"/>
    <sheet name="Flooding Table SI" sheetId="20" r:id="rId20"/>
    <sheet name="Flooding Table English" sheetId="21" r:id="rId21"/>
    <sheet name="s equations" sheetId="22" r:id="rId22"/>
  </sheets>
  <externalReferences>
    <externalReference r:id="rId23"/>
  </externalReferences>
  <definedNames>
    <definedName name="a">'[1]S using PRSV EOS'!$D$9</definedName>
    <definedName name="b">'[1]Sheet1 (2)'!$C$7</definedName>
    <definedName name="k">'[1]S using PRSV EOS'!$D$12</definedName>
    <definedName name="P">'[1]Sheet1 (2)'!$C$10</definedName>
    <definedName name="Pc">'[1]Sheet1 (2)'!$C$4</definedName>
    <definedName name="_xlnm.Print_Area" localSheetId="20">'Flooding Table English'!$A$4:$J$47</definedName>
    <definedName name="_xlnm.Print_Area" localSheetId="19">'Flooding Table SI'!$A$4:$J$47</definedName>
    <definedName name="Ps">'[1]Sheet1 (2)'!$C$6</definedName>
    <definedName name="Rgas">'[1]Sheet1 (2)'!$C$2</definedName>
    <definedName name="Tc">'[1]Sheet1 (2)'!$C$3</definedName>
    <definedName name="w">'[1]Sheet1 (2)'!$C$8</definedName>
  </definedNames>
  <calcPr calcId="125725"/>
</workbook>
</file>

<file path=xl/calcChain.xml><?xml version="1.0" encoding="utf-8"?>
<calcChain xmlns="http://schemas.openxmlformats.org/spreadsheetml/2006/main">
  <c r="D20" i="12"/>
  <c r="E24" s="1"/>
  <c r="D21"/>
  <c r="D22"/>
  <c r="D23"/>
  <c r="D24"/>
  <c r="D14"/>
  <c r="E18" s="1"/>
  <c r="D15"/>
  <c r="D16"/>
  <c r="D17"/>
  <c r="D18"/>
  <c r="D8"/>
  <c r="E12" s="1"/>
  <c r="D9"/>
  <c r="D10"/>
  <c r="D11"/>
  <c r="D12"/>
  <c r="C44" i="21"/>
  <c r="B34"/>
  <c r="J34"/>
  <c r="I34"/>
  <c r="H34"/>
  <c r="G34"/>
  <c r="F34"/>
  <c r="E34"/>
  <c r="D34"/>
  <c r="C34"/>
  <c r="B33"/>
  <c r="H33" s="1"/>
  <c r="C33"/>
  <c r="B32"/>
  <c r="I32" s="1"/>
  <c r="H32"/>
  <c r="G32"/>
  <c r="D32"/>
  <c r="C32"/>
  <c r="B31"/>
  <c r="J31" s="1"/>
  <c r="I31"/>
  <c r="H31"/>
  <c r="G31"/>
  <c r="E31"/>
  <c r="D31"/>
  <c r="C31"/>
  <c r="B30"/>
  <c r="J30"/>
  <c r="I30"/>
  <c r="H30"/>
  <c r="G30"/>
  <c r="F30"/>
  <c r="E30"/>
  <c r="D30"/>
  <c r="C30"/>
  <c r="B29"/>
  <c r="H29" s="1"/>
  <c r="G29"/>
  <c r="C29"/>
  <c r="B28"/>
  <c r="I28" s="1"/>
  <c r="H28"/>
  <c r="G28"/>
  <c r="D28"/>
  <c r="C28"/>
  <c r="B27"/>
  <c r="J27" s="1"/>
  <c r="I27"/>
  <c r="H27"/>
  <c r="G27"/>
  <c r="E27"/>
  <c r="D27"/>
  <c r="C27"/>
  <c r="B26"/>
  <c r="J26"/>
  <c r="I26"/>
  <c r="H26"/>
  <c r="G26"/>
  <c r="F26"/>
  <c r="E26"/>
  <c r="D26"/>
  <c r="C26"/>
  <c r="B25"/>
  <c r="H25" s="1"/>
  <c r="C25"/>
  <c r="B24"/>
  <c r="I24" s="1"/>
  <c r="H24"/>
  <c r="G24"/>
  <c r="D24"/>
  <c r="C24"/>
  <c r="B23"/>
  <c r="J23" s="1"/>
  <c r="I23"/>
  <c r="H23"/>
  <c r="G23"/>
  <c r="E23"/>
  <c r="D23"/>
  <c r="C23"/>
  <c r="B22"/>
  <c r="J22"/>
  <c r="I22"/>
  <c r="H22"/>
  <c r="G22"/>
  <c r="F22"/>
  <c r="E22"/>
  <c r="D22"/>
  <c r="C22"/>
  <c r="B21"/>
  <c r="H21" s="1"/>
  <c r="C21"/>
  <c r="B20"/>
  <c r="I20" s="1"/>
  <c r="H20"/>
  <c r="G20"/>
  <c r="D20"/>
  <c r="C20"/>
  <c r="B19"/>
  <c r="J19" s="1"/>
  <c r="I19"/>
  <c r="H19"/>
  <c r="G19"/>
  <c r="E19"/>
  <c r="D19"/>
  <c r="C19"/>
  <c r="B18"/>
  <c r="J18"/>
  <c r="I18"/>
  <c r="H18"/>
  <c r="G18"/>
  <c r="F18"/>
  <c r="E18"/>
  <c r="D18"/>
  <c r="C18"/>
  <c r="B17"/>
  <c r="H17" s="1"/>
  <c r="G17"/>
  <c r="C17"/>
  <c r="B16"/>
  <c r="I16" s="1"/>
  <c r="H16"/>
  <c r="G16"/>
  <c r="D16"/>
  <c r="C16"/>
  <c r="B15"/>
  <c r="J15" s="1"/>
  <c r="I15"/>
  <c r="H15"/>
  <c r="G15"/>
  <c r="E15"/>
  <c r="D15"/>
  <c r="C15"/>
  <c r="B14"/>
  <c r="J14"/>
  <c r="I14"/>
  <c r="H14"/>
  <c r="G14"/>
  <c r="F14"/>
  <c r="E14"/>
  <c r="D14"/>
  <c r="C14"/>
  <c r="B13"/>
  <c r="H13" s="1"/>
  <c r="C13"/>
  <c r="B12"/>
  <c r="I12" s="1"/>
  <c r="H12"/>
  <c r="G12"/>
  <c r="D12"/>
  <c r="C12"/>
  <c r="B11"/>
  <c r="J11" s="1"/>
  <c r="I11"/>
  <c r="H11"/>
  <c r="G11"/>
  <c r="E11"/>
  <c r="D11"/>
  <c r="C11"/>
  <c r="B10"/>
  <c r="J10"/>
  <c r="I10"/>
  <c r="H10"/>
  <c r="G10"/>
  <c r="F10"/>
  <c r="E10"/>
  <c r="D10"/>
  <c r="C10"/>
  <c r="C44" i="20"/>
  <c r="B10"/>
  <c r="E10" s="1"/>
  <c r="F10"/>
  <c r="G10"/>
  <c r="J10"/>
  <c r="B11"/>
  <c r="E11" s="1"/>
  <c r="F11"/>
  <c r="G11"/>
  <c r="J11"/>
  <c r="B12"/>
  <c r="E12" s="1"/>
  <c r="F12"/>
  <c r="G12"/>
  <c r="J12"/>
  <c r="B13"/>
  <c r="E13" s="1"/>
  <c r="F13"/>
  <c r="G13"/>
  <c r="J13"/>
  <c r="B14"/>
  <c r="E14" s="1"/>
  <c r="F14"/>
  <c r="G14"/>
  <c r="J14"/>
  <c r="B15"/>
  <c r="E15" s="1"/>
  <c r="F15"/>
  <c r="G15"/>
  <c r="J15"/>
  <c r="B16"/>
  <c r="E16" s="1"/>
  <c r="F16"/>
  <c r="G16"/>
  <c r="J16"/>
  <c r="B17"/>
  <c r="E17" s="1"/>
  <c r="F17"/>
  <c r="G17"/>
  <c r="J17"/>
  <c r="B18"/>
  <c r="E18" s="1"/>
  <c r="F18"/>
  <c r="G18"/>
  <c r="J18"/>
  <c r="B19"/>
  <c r="E19" s="1"/>
  <c r="F19"/>
  <c r="G19"/>
  <c r="J19"/>
  <c r="B20"/>
  <c r="E20" s="1"/>
  <c r="F20"/>
  <c r="G20"/>
  <c r="J20"/>
  <c r="B21"/>
  <c r="E21" s="1"/>
  <c r="F21"/>
  <c r="G21"/>
  <c r="J21"/>
  <c r="B22"/>
  <c r="E22" s="1"/>
  <c r="F22"/>
  <c r="G22"/>
  <c r="J22"/>
  <c r="B23"/>
  <c r="E23" s="1"/>
  <c r="F23"/>
  <c r="G23"/>
  <c r="J23"/>
  <c r="B24"/>
  <c r="E24" s="1"/>
  <c r="F24"/>
  <c r="G24"/>
  <c r="J24"/>
  <c r="B25"/>
  <c r="E25" s="1"/>
  <c r="F25"/>
  <c r="G25"/>
  <c r="J25"/>
  <c r="B26"/>
  <c r="E26" s="1"/>
  <c r="F26"/>
  <c r="G26"/>
  <c r="J26"/>
  <c r="B27"/>
  <c r="E27" s="1"/>
  <c r="F27"/>
  <c r="G27"/>
  <c r="J27"/>
  <c r="B28"/>
  <c r="E28" s="1"/>
  <c r="F28"/>
  <c r="G28"/>
  <c r="J28"/>
  <c r="B29"/>
  <c r="E29" s="1"/>
  <c r="F29"/>
  <c r="G29"/>
  <c r="J29"/>
  <c r="B30"/>
  <c r="E30" s="1"/>
  <c r="F30"/>
  <c r="G30"/>
  <c r="J30"/>
  <c r="B31"/>
  <c r="E31" s="1"/>
  <c r="F31"/>
  <c r="G31"/>
  <c r="J31"/>
  <c r="B32"/>
  <c r="E32" s="1"/>
  <c r="F32"/>
  <c r="G32"/>
  <c r="J32"/>
  <c r="B33"/>
  <c r="E33" s="1"/>
  <c r="F33"/>
  <c r="G33"/>
  <c r="J33"/>
  <c r="B34"/>
  <c r="E34" s="1"/>
  <c r="F34"/>
  <c r="G34"/>
  <c r="J34"/>
  <c r="C11"/>
  <c r="C14"/>
  <c r="C15"/>
  <c r="C18"/>
  <c r="C19"/>
  <c r="C22"/>
  <c r="C23"/>
  <c r="C26"/>
  <c r="C27"/>
  <c r="C30"/>
  <c r="C31"/>
  <c r="C34"/>
  <c r="C10"/>
  <c r="C6" i="7"/>
  <c r="D6" s="1"/>
  <c r="C7"/>
  <c r="D7" s="1"/>
  <c r="C8"/>
  <c r="D8" s="1"/>
  <c r="C9"/>
  <c r="D9" s="1"/>
  <c r="C10"/>
  <c r="D10" s="1"/>
  <c r="C11"/>
  <c r="D11" s="1"/>
  <c r="C12"/>
  <c r="D12" s="1"/>
  <c r="C5"/>
  <c r="D5" s="1"/>
  <c r="C6" i="10"/>
  <c r="D6" s="1"/>
  <c r="C7"/>
  <c r="D7" s="1"/>
  <c r="C8"/>
  <c r="D8" s="1"/>
  <c r="C9"/>
  <c r="D9" s="1"/>
  <c r="C10"/>
  <c r="D10" s="1"/>
  <c r="C11"/>
  <c r="D11" s="1"/>
  <c r="C12"/>
  <c r="D12" s="1"/>
  <c r="C13"/>
  <c r="D13" s="1"/>
  <c r="C14"/>
  <c r="D14" s="1"/>
  <c r="C15"/>
  <c r="D15" s="1"/>
  <c r="C16"/>
  <c r="D16" s="1"/>
  <c r="C17"/>
  <c r="D17" s="1"/>
  <c r="C18"/>
  <c r="D18" s="1"/>
  <c r="C19"/>
  <c r="D19" s="1"/>
  <c r="C20"/>
  <c r="D20" s="1"/>
  <c r="C21"/>
  <c r="D21" s="1"/>
  <c r="C22"/>
  <c r="D22" s="1"/>
  <c r="C23"/>
  <c r="D23" s="1"/>
  <c r="C24"/>
  <c r="D24" s="1"/>
  <c r="C25"/>
  <c r="D25" s="1"/>
  <c r="C26"/>
  <c r="D26" s="1"/>
  <c r="C5"/>
  <c r="D5" s="1"/>
  <c r="C6" i="15"/>
  <c r="C7"/>
  <c r="C5"/>
  <c r="D5" s="1"/>
  <c r="D6"/>
  <c r="D7"/>
  <c r="C6" i="11"/>
  <c r="D6" s="1"/>
  <c r="C7"/>
  <c r="D7" s="1"/>
  <c r="C8"/>
  <c r="D8" s="1"/>
  <c r="C9"/>
  <c r="D9" s="1"/>
  <c r="C10"/>
  <c r="D10" s="1"/>
  <c r="C11"/>
  <c r="D11" s="1"/>
  <c r="C12"/>
  <c r="D12" s="1"/>
  <c r="C13"/>
  <c r="D13" s="1"/>
  <c r="C14"/>
  <c r="D14" s="1"/>
  <c r="C5"/>
  <c r="D5" s="1"/>
  <c r="E22" i="5"/>
  <c r="E21"/>
  <c r="E20"/>
  <c r="E19"/>
  <c r="E18"/>
  <c r="E16"/>
  <c r="E15"/>
  <c r="E14"/>
  <c r="E12"/>
  <c r="E11"/>
  <c r="E10"/>
  <c r="E9"/>
  <c r="E8"/>
  <c r="E5" i="22"/>
  <c r="E6"/>
  <c r="E7"/>
  <c r="E8"/>
  <c r="E9"/>
  <c r="E10"/>
  <c r="E11"/>
  <c r="E12"/>
  <c r="E13"/>
  <c r="E14"/>
  <c r="E15"/>
  <c r="E16"/>
  <c r="E17"/>
  <c r="E18"/>
  <c r="E19"/>
  <c r="E20"/>
  <c r="E21"/>
  <c r="E22"/>
  <c r="E23"/>
  <c r="E24"/>
  <c r="E25"/>
  <c r="E26"/>
  <c r="E27"/>
  <c r="E28"/>
  <c r="E29"/>
  <c r="E30"/>
  <c r="E31"/>
  <c r="E32"/>
  <c r="E33"/>
  <c r="E34"/>
  <c r="E35"/>
  <c r="E36"/>
  <c r="E4"/>
  <c r="C10"/>
  <c r="C11"/>
  <c r="C12"/>
  <c r="C13"/>
  <c r="C14"/>
  <c r="C15"/>
  <c r="C16"/>
  <c r="C17"/>
  <c r="C18"/>
  <c r="C19"/>
  <c r="C20"/>
  <c r="C21"/>
  <c r="C22"/>
  <c r="C23"/>
  <c r="C24"/>
  <c r="C25"/>
  <c r="C26"/>
  <c r="C27"/>
  <c r="C28"/>
  <c r="C29"/>
  <c r="C30"/>
  <c r="C31"/>
  <c r="C32"/>
  <c r="C33"/>
  <c r="C34"/>
  <c r="C35"/>
  <c r="C36"/>
  <c r="C6"/>
  <c r="C7"/>
  <c r="C8"/>
  <c r="C9"/>
  <c r="C5"/>
  <c r="C4"/>
  <c r="A7" i="1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6"/>
  <c r="C6" i="16"/>
  <c r="C7"/>
  <c r="D7" s="1"/>
  <c r="C5"/>
  <c r="D6"/>
  <c r="D5"/>
  <c r="G25" i="21" l="1"/>
  <c r="G33"/>
  <c r="F13"/>
  <c r="J13"/>
  <c r="F17"/>
  <c r="J17"/>
  <c r="F21"/>
  <c r="J21"/>
  <c r="F25"/>
  <c r="J25"/>
  <c r="F29"/>
  <c r="J29"/>
  <c r="F33"/>
  <c r="J33"/>
  <c r="G13"/>
  <c r="G21"/>
  <c r="C32" i="20"/>
  <c r="C28"/>
  <c r="C24"/>
  <c r="C20"/>
  <c r="C16"/>
  <c r="C12"/>
  <c r="H34"/>
  <c r="D34"/>
  <c r="H33"/>
  <c r="D33"/>
  <c r="H32"/>
  <c r="D32"/>
  <c r="H31"/>
  <c r="D31"/>
  <c r="H30"/>
  <c r="D30"/>
  <c r="H29"/>
  <c r="D29"/>
  <c r="H28"/>
  <c r="D28"/>
  <c r="H27"/>
  <c r="D27"/>
  <c r="H26"/>
  <c r="D26"/>
  <c r="H25"/>
  <c r="D25"/>
  <c r="H24"/>
  <c r="D24"/>
  <c r="H23"/>
  <c r="D23"/>
  <c r="H22"/>
  <c r="D22"/>
  <c r="H21"/>
  <c r="D21"/>
  <c r="H20"/>
  <c r="D20"/>
  <c r="H19"/>
  <c r="D19"/>
  <c r="H18"/>
  <c r="D18"/>
  <c r="H17"/>
  <c r="D17"/>
  <c r="H16"/>
  <c r="D16"/>
  <c r="H15"/>
  <c r="D15"/>
  <c r="H14"/>
  <c r="D14"/>
  <c r="H13"/>
  <c r="D13"/>
  <c r="H12"/>
  <c r="D12"/>
  <c r="H11"/>
  <c r="D11"/>
  <c r="H10"/>
  <c r="D10"/>
  <c r="F12" i="21"/>
  <c r="J12"/>
  <c r="E13"/>
  <c r="I13"/>
  <c r="F16"/>
  <c r="J16"/>
  <c r="E17"/>
  <c r="I17"/>
  <c r="F20"/>
  <c r="J20"/>
  <c r="E21"/>
  <c r="I21"/>
  <c r="F24"/>
  <c r="J24"/>
  <c r="E25"/>
  <c r="I25"/>
  <c r="F28"/>
  <c r="J28"/>
  <c r="E29"/>
  <c r="I29"/>
  <c r="F32"/>
  <c r="J32"/>
  <c r="E33"/>
  <c r="I33"/>
  <c r="C33" i="20"/>
  <c r="C29"/>
  <c r="C25"/>
  <c r="C21"/>
  <c r="C17"/>
  <c r="C13"/>
  <c r="I34"/>
  <c r="I33"/>
  <c r="I32"/>
  <c r="I31"/>
  <c r="I30"/>
  <c r="I29"/>
  <c r="I28"/>
  <c r="I27"/>
  <c r="I26"/>
  <c r="I25"/>
  <c r="I24"/>
  <c r="I23"/>
  <c r="I22"/>
  <c r="I21"/>
  <c r="I20"/>
  <c r="I19"/>
  <c r="I18"/>
  <c r="I17"/>
  <c r="I16"/>
  <c r="I15"/>
  <c r="I14"/>
  <c r="I13"/>
  <c r="I12"/>
  <c r="I11"/>
  <c r="I10"/>
  <c r="F11" i="21"/>
  <c r="E12"/>
  <c r="D13"/>
  <c r="F15"/>
  <c r="E16"/>
  <c r="D17"/>
  <c r="F19"/>
  <c r="E20"/>
  <c r="D21"/>
  <c r="F23"/>
  <c r="E24"/>
  <c r="D25"/>
  <c r="F27"/>
  <c r="E28"/>
  <c r="D29"/>
  <c r="F31"/>
  <c r="E32"/>
  <c r="D33"/>
</calcChain>
</file>

<file path=xl/sharedStrings.xml><?xml version="1.0" encoding="utf-8"?>
<sst xmlns="http://schemas.openxmlformats.org/spreadsheetml/2006/main" count="1228" uniqueCount="252">
  <si>
    <t xml:space="preserve">   Z   </t>
  </si>
  <si>
    <r>
      <t>S</t>
    </r>
    <r>
      <rPr>
        <u/>
        <sz val="10"/>
        <rFont val="Arial"/>
        <family val="2"/>
      </rPr>
      <t xml:space="preserve">
kJ/kgK </t>
    </r>
  </si>
  <si>
    <r>
      <t xml:space="preserve">H
</t>
    </r>
    <r>
      <rPr>
        <u/>
        <sz val="10"/>
        <rFont val="Arial"/>
        <family val="2"/>
      </rPr>
      <t xml:space="preserve"> kJ/kg</t>
    </r>
  </si>
  <si>
    <r>
      <t>P</t>
    </r>
    <r>
      <rPr>
        <u/>
        <sz val="10"/>
        <rFont val="Arial"/>
        <family val="2"/>
      </rPr>
      <t xml:space="preserve">
 bars</t>
    </r>
  </si>
  <si>
    <r>
      <t>S</t>
    </r>
    <r>
      <rPr>
        <u/>
        <sz val="10"/>
        <rFont val="Arial"/>
        <family val="2"/>
      </rPr>
      <t xml:space="preserve">
 kJ/kgK</t>
    </r>
  </si>
  <si>
    <r>
      <t xml:space="preserve">ΔHvap
 </t>
    </r>
    <r>
      <rPr>
        <u/>
        <sz val="10"/>
        <rFont val="Arial"/>
        <family val="2"/>
      </rPr>
      <t>kJ/kg</t>
    </r>
  </si>
  <si>
    <r>
      <t>H</t>
    </r>
    <r>
      <rPr>
        <u/>
        <sz val="10"/>
        <rFont val="Arial"/>
        <family val="2"/>
      </rPr>
      <t xml:space="preserve">
 kJ/kg</t>
    </r>
  </si>
  <si>
    <r>
      <t xml:space="preserve"> T</t>
    </r>
    <r>
      <rPr>
        <u/>
        <sz val="10"/>
        <rFont val="Arial"/>
        <family val="2"/>
      </rPr>
      <t xml:space="preserve">
°C </t>
    </r>
  </si>
  <si>
    <r>
      <t xml:space="preserve"> T</t>
    </r>
    <r>
      <rPr>
        <u/>
        <sz val="10"/>
        <rFont val="Arial"/>
        <family val="2"/>
      </rPr>
      <t xml:space="preserve">
K </t>
    </r>
  </si>
  <si>
    <t>Saturated Liquid Phase</t>
  </si>
  <si>
    <t>Saturated Vapor Phase</t>
  </si>
  <si>
    <t>T</t>
  </si>
  <si>
    <t>°C</t>
  </si>
  <si>
    <t>P</t>
  </si>
  <si>
    <t>bars</t>
  </si>
  <si>
    <t>D</t>
  </si>
  <si>
    <t>V</t>
  </si>
  <si>
    <t>Z</t>
  </si>
  <si>
    <t>H</t>
  </si>
  <si>
    <t>kJ/kg</t>
  </si>
  <si>
    <t>S</t>
  </si>
  <si>
    <t>kJ/kg*K</t>
  </si>
  <si>
    <t>CP</t>
  </si>
  <si>
    <t>CP/CV</t>
  </si>
  <si>
    <t>CS</t>
  </si>
  <si>
    <t>m/s</t>
  </si>
  <si>
    <r>
      <t>kg/m</t>
    </r>
    <r>
      <rPr>
        <vertAlign val="superscript"/>
        <sz val="10"/>
        <rFont val="Arial"/>
        <family val="2"/>
      </rPr>
      <t>3</t>
    </r>
  </si>
  <si>
    <r>
      <t xml:space="preserve">  T(</t>
    </r>
    <r>
      <rPr>
        <sz val="12"/>
        <rFont val="Symbol"/>
        <family val="1"/>
        <charset val="2"/>
      </rPr>
      <t>°</t>
    </r>
    <r>
      <rPr>
        <sz val="12"/>
        <rFont val="Times New Roman"/>
        <family val="1"/>
      </rPr>
      <t>C)</t>
    </r>
  </si>
  <si>
    <r>
      <t>P</t>
    </r>
    <r>
      <rPr>
        <vertAlign val="subscript"/>
        <sz val="12"/>
        <rFont val="Times New Roman"/>
        <family val="1"/>
      </rPr>
      <t>meas</t>
    </r>
    <r>
      <rPr>
        <sz val="12"/>
        <rFont val="Times New Roman"/>
        <family val="1"/>
      </rPr>
      <t xml:space="preserve"> (psia)</t>
    </r>
  </si>
  <si>
    <r>
      <t>P</t>
    </r>
    <r>
      <rPr>
        <vertAlign val="subscript"/>
        <sz val="12"/>
        <rFont val="Times New Roman"/>
        <family val="1"/>
      </rPr>
      <t>corr</t>
    </r>
    <r>
      <rPr>
        <sz val="12"/>
        <rFont val="Times New Roman"/>
        <family val="1"/>
      </rPr>
      <t xml:space="preserve"> (psia)</t>
    </r>
  </si>
  <si>
    <r>
      <t>% Dev.</t>
    </r>
    <r>
      <rPr>
        <vertAlign val="superscript"/>
        <sz val="12"/>
        <rFont val="Times New Roman"/>
        <family val="1"/>
      </rPr>
      <t>(a)</t>
    </r>
  </si>
  <si>
    <r>
      <t>P</t>
    </r>
    <r>
      <rPr>
        <vertAlign val="subscript"/>
        <sz val="12"/>
        <rFont val="Times New Roman"/>
        <family val="1"/>
      </rPr>
      <t>PRSV</t>
    </r>
    <r>
      <rPr>
        <sz val="12"/>
        <rFont val="Times New Roman"/>
        <family val="1"/>
      </rPr>
      <t xml:space="preserve"> (psia)</t>
    </r>
  </si>
  <si>
    <r>
      <t>% Dev.</t>
    </r>
    <r>
      <rPr>
        <vertAlign val="superscript"/>
        <sz val="12"/>
        <rFont val="Times New Roman"/>
        <family val="1"/>
      </rPr>
      <t>(b)</t>
    </r>
  </si>
  <si>
    <r>
      <t xml:space="preserve">   </t>
    </r>
    <r>
      <rPr>
        <b/>
        <sz val="12"/>
        <rFont val="Times New Roman"/>
        <family val="1"/>
      </rPr>
      <t>168.66</t>
    </r>
    <r>
      <rPr>
        <b/>
        <vertAlign val="superscript"/>
        <sz val="12"/>
        <rFont val="Times New Roman"/>
        <family val="1"/>
      </rPr>
      <t>(c)</t>
    </r>
    <r>
      <rPr>
        <b/>
        <sz val="12"/>
        <rFont val="Times New Roman"/>
        <family val="1"/>
      </rPr>
      <t xml:space="preserve">    </t>
    </r>
  </si>
  <si>
    <r>
      <t>270.440</t>
    </r>
    <r>
      <rPr>
        <b/>
        <vertAlign val="superscript"/>
        <sz val="12"/>
        <rFont val="Times New Roman"/>
        <family val="1"/>
      </rPr>
      <t>(c)</t>
    </r>
    <r>
      <rPr>
        <b/>
        <sz val="12"/>
        <rFont val="Times New Roman"/>
        <family val="1"/>
      </rPr>
      <t xml:space="preserve">       </t>
    </r>
  </si>
  <si>
    <r>
      <t>z</t>
    </r>
    <r>
      <rPr>
        <b/>
        <vertAlign val="subscript"/>
        <sz val="12"/>
        <rFont val="Times New Roman"/>
        <family val="1"/>
      </rPr>
      <t>c</t>
    </r>
    <r>
      <rPr>
        <b/>
        <sz val="12"/>
        <rFont val="Times New Roman"/>
        <family val="1"/>
      </rPr>
      <t xml:space="preserve"> = 0.251</t>
    </r>
  </si>
  <si>
    <t>Correlation:</t>
  </si>
  <si>
    <t>with P in psia and T in Kelvin</t>
  </si>
  <si>
    <r>
      <t>(a)</t>
    </r>
    <r>
      <rPr>
        <sz val="7"/>
        <rFont val="Times New Roman"/>
        <family val="1"/>
      </rPr>
      <t xml:space="preserve">     </t>
    </r>
    <r>
      <rPr>
        <sz val="10"/>
        <rFont val="Times New Roman"/>
        <family val="1"/>
      </rPr>
      <t>% Dev. = 100 x (P</t>
    </r>
    <r>
      <rPr>
        <vertAlign val="subscript"/>
        <sz val="10"/>
        <rFont val="Times New Roman"/>
        <family val="1"/>
      </rPr>
      <t>corr</t>
    </r>
    <r>
      <rPr>
        <sz val="10"/>
        <rFont val="Times New Roman"/>
        <family val="1"/>
      </rPr>
      <t xml:space="preserve"> - P</t>
    </r>
    <r>
      <rPr>
        <vertAlign val="subscript"/>
        <sz val="10"/>
        <rFont val="Times New Roman"/>
        <family val="1"/>
      </rPr>
      <t>meas</t>
    </r>
    <r>
      <rPr>
        <sz val="10"/>
        <rFont val="Times New Roman"/>
        <family val="1"/>
      </rPr>
      <t>)/P</t>
    </r>
    <r>
      <rPr>
        <vertAlign val="subscript"/>
        <sz val="10"/>
        <rFont val="Times New Roman"/>
        <family val="1"/>
      </rPr>
      <t>meas</t>
    </r>
  </si>
  <si>
    <r>
      <t>(b)</t>
    </r>
    <r>
      <rPr>
        <sz val="7"/>
        <rFont val="Times New Roman"/>
        <family val="1"/>
      </rPr>
      <t xml:space="preserve">     </t>
    </r>
    <r>
      <rPr>
        <sz val="10"/>
        <rFont val="Times New Roman"/>
        <family val="1"/>
      </rPr>
      <t>% Dev. = 100 x (P</t>
    </r>
    <r>
      <rPr>
        <vertAlign val="subscript"/>
        <sz val="10"/>
        <rFont val="Times New Roman"/>
        <family val="1"/>
      </rPr>
      <t>PRSV</t>
    </r>
    <r>
      <rPr>
        <sz val="10"/>
        <rFont val="Times New Roman"/>
        <family val="1"/>
      </rPr>
      <t xml:space="preserve"> - P</t>
    </r>
    <r>
      <rPr>
        <vertAlign val="subscript"/>
        <sz val="10"/>
        <rFont val="Times New Roman"/>
        <family val="1"/>
      </rPr>
      <t>meas</t>
    </r>
    <r>
      <rPr>
        <sz val="10"/>
        <rFont val="Times New Roman"/>
        <family val="1"/>
      </rPr>
      <t>)/P</t>
    </r>
    <r>
      <rPr>
        <vertAlign val="subscript"/>
        <sz val="10"/>
        <rFont val="Times New Roman"/>
        <family val="1"/>
      </rPr>
      <t>meas</t>
    </r>
  </si>
  <si>
    <r>
      <t>(c)</t>
    </r>
    <r>
      <rPr>
        <sz val="7"/>
        <rFont val="Times New Roman"/>
        <family val="1"/>
      </rPr>
      <t xml:space="preserve">     </t>
    </r>
    <r>
      <rPr>
        <sz val="10"/>
        <rFont val="Times New Roman"/>
        <family val="1"/>
      </rPr>
      <t>These are the values of the critical temperature, pressure and compressibility factor that were measured using a visual critical point apparatus.</t>
    </r>
  </si>
  <si>
    <r>
      <t>Temperature (</t>
    </r>
    <r>
      <rPr>
        <sz val="12"/>
        <rFont val="Symbol"/>
        <family val="1"/>
        <charset val="2"/>
      </rPr>
      <t>°</t>
    </r>
    <r>
      <rPr>
        <sz val="12"/>
        <rFont val="Times New Roman"/>
        <family val="1"/>
      </rPr>
      <t>C)</t>
    </r>
  </si>
  <si>
    <t>Pressure (psia)</t>
  </si>
  <si>
    <r>
      <t>PRSV</t>
    </r>
    <r>
      <rPr>
        <vertAlign val="superscript"/>
        <sz val="12"/>
        <rFont val="Times New Roman"/>
        <family val="1"/>
      </rPr>
      <t>(a)</t>
    </r>
  </si>
  <si>
    <r>
      <t>Liquid Density (g/cm</t>
    </r>
    <r>
      <rPr>
        <vertAlign val="superscript"/>
        <sz val="12"/>
        <rFont val="Times New Roman"/>
        <family val="1"/>
      </rPr>
      <t>3</t>
    </r>
    <r>
      <rPr>
        <sz val="12"/>
        <rFont val="Times New Roman"/>
        <family val="1"/>
      </rPr>
      <t>)</t>
    </r>
  </si>
  <si>
    <t>Measured</t>
  </si>
  <si>
    <r>
      <t>(a)</t>
    </r>
    <r>
      <rPr>
        <sz val="7"/>
        <rFont val="Times New Roman"/>
        <family val="1"/>
      </rPr>
      <t xml:space="preserve">     </t>
    </r>
    <r>
      <rPr>
        <sz val="10"/>
        <rFont val="Times New Roman"/>
        <family val="1"/>
      </rPr>
      <t>Liquid density obtained from the PRSV equation of state with the volume shift.</t>
    </r>
  </si>
  <si>
    <r>
      <t>(b)</t>
    </r>
    <r>
      <rPr>
        <sz val="7"/>
        <rFont val="Times New Roman"/>
        <family val="1"/>
      </rPr>
      <t xml:space="preserve">     </t>
    </r>
    <r>
      <rPr>
        <sz val="10"/>
        <rFont val="Times New Roman"/>
        <family val="1"/>
      </rPr>
      <t>% Dev. = 100 x (PRSV-Meas)/Meas</t>
    </r>
  </si>
  <si>
    <r>
      <t>168.66</t>
    </r>
    <r>
      <rPr>
        <b/>
        <vertAlign val="superscript"/>
        <sz val="12"/>
        <rFont val="Times New Roman"/>
        <family val="1"/>
      </rPr>
      <t>(c)</t>
    </r>
  </si>
  <si>
    <r>
      <t>270.44</t>
    </r>
    <r>
      <rPr>
        <b/>
        <vertAlign val="superscript"/>
        <sz val="12"/>
        <rFont val="Times New Roman"/>
        <family val="1"/>
      </rPr>
      <t>(c)</t>
    </r>
  </si>
  <si>
    <r>
      <t>0.6392</t>
    </r>
    <r>
      <rPr>
        <b/>
        <vertAlign val="superscript"/>
        <sz val="12"/>
        <rFont val="Times New Roman"/>
        <family val="1"/>
      </rPr>
      <t>(c)</t>
    </r>
  </si>
  <si>
    <r>
      <t>(c)</t>
    </r>
    <r>
      <rPr>
        <sz val="7"/>
        <rFont val="Times New Roman"/>
        <family val="1"/>
      </rPr>
      <t xml:space="preserve">     </t>
    </r>
    <r>
      <rPr>
        <sz val="10"/>
        <rFont val="Times New Roman"/>
        <family val="1"/>
      </rPr>
      <t>These are the values of the critical temperature, pressure and density factor that were measured using a visual critical point apparatus.</t>
    </r>
  </si>
  <si>
    <r>
      <t>(a)</t>
    </r>
    <r>
      <rPr>
        <sz val="7"/>
        <rFont val="Times New Roman"/>
        <family val="1"/>
      </rPr>
      <t xml:space="preserve">     </t>
    </r>
    <r>
      <rPr>
        <sz val="10"/>
        <rFont val="Times New Roman"/>
        <family val="1"/>
      </rPr>
      <t>Vapor density obtained from the PRSV equation of state without the volume shift.</t>
    </r>
  </si>
  <si>
    <r>
      <t>Vapor Density (g/cm</t>
    </r>
    <r>
      <rPr>
        <vertAlign val="superscript"/>
        <sz val="12"/>
        <rFont val="Times New Roman"/>
        <family val="1"/>
      </rPr>
      <t>3</t>
    </r>
    <r>
      <rPr>
        <sz val="12"/>
        <rFont val="Times New Roman"/>
        <family val="1"/>
      </rPr>
      <t>)</t>
    </r>
  </si>
  <si>
    <r>
      <t>T(</t>
    </r>
    <r>
      <rPr>
        <u/>
        <sz val="12"/>
        <rFont val="Symbol"/>
        <family val="1"/>
        <charset val="2"/>
      </rPr>
      <t>°</t>
    </r>
    <r>
      <rPr>
        <u/>
        <sz val="12"/>
        <rFont val="Times New Roman"/>
        <family val="1"/>
      </rPr>
      <t>C)</t>
    </r>
  </si>
  <si>
    <t>PRSV</t>
  </si>
  <si>
    <r>
      <t>% Deviation</t>
    </r>
    <r>
      <rPr>
        <u/>
        <vertAlign val="superscript"/>
        <sz val="12"/>
        <rFont val="Times New Roman"/>
        <family val="1"/>
      </rPr>
      <t>(a)</t>
    </r>
  </si>
  <si>
    <r>
      <t>% Dev</t>
    </r>
    <r>
      <rPr>
        <u/>
        <vertAlign val="superscript"/>
        <sz val="12"/>
        <rFont val="Times New Roman"/>
        <family val="1"/>
      </rPr>
      <t>(a)</t>
    </r>
  </si>
  <si>
    <t>Quadratic Fit of Measured Liquid Heat Capacity of L-15566:</t>
  </si>
  <si>
    <r>
      <t>with C</t>
    </r>
    <r>
      <rPr>
        <vertAlign val="subscript"/>
        <sz val="12"/>
        <rFont val="Times New Roman"/>
        <family val="1"/>
      </rPr>
      <t>p</t>
    </r>
    <r>
      <rPr>
        <sz val="12"/>
        <rFont val="Times New Roman"/>
        <family val="1"/>
      </rPr>
      <t xml:space="preserve"> in J/gK and T in Kelvin</t>
    </r>
  </si>
  <si>
    <t>(a)   % Dev. = 100 x (PRSV-Meas)/Meas</t>
  </si>
  <si>
    <t xml:space="preserve">PRSV </t>
  </si>
  <si>
    <t xml:space="preserve"> Corr  </t>
  </si>
  <si>
    <t>Quadratic Fit of Calculated Vapor Heat Capacity of L-15566:</t>
  </si>
  <si>
    <t>(a)   % Dev. = 100 x (Corr-PRSV)/PRSV</t>
  </si>
  <si>
    <t>Property</t>
  </si>
  <si>
    <t>Unit</t>
  </si>
  <si>
    <t>Value</t>
  </si>
  <si>
    <t>Data Source</t>
  </si>
  <si>
    <t>Molecular Weight</t>
  </si>
  <si>
    <t>Boiling Point</t>
  </si>
  <si>
    <t>from vapor pressure measurements</t>
  </si>
  <si>
    <t>Freezing Point</t>
  </si>
  <si>
    <t>measured value</t>
  </si>
  <si>
    <t>Critical Temperature</t>
  </si>
  <si>
    <t>Critical Pressure</t>
  </si>
  <si>
    <t>kPa</t>
  </si>
  <si>
    <t>Critical Volume</t>
  </si>
  <si>
    <t>cc/mole</t>
  </si>
  <si>
    <t>Critical Density</t>
  </si>
  <si>
    <t>Specific Heat, Liquid @ 25°C</t>
  </si>
  <si>
    <t>kJ/kg°C</t>
  </si>
  <si>
    <t>Specific Heat, vapor @ constant P (1atm &amp; 25°C)</t>
  </si>
  <si>
    <t>Heat of vaporization @ bp</t>
  </si>
  <si>
    <t>Thermal Conductivity of liquid @ 25°C</t>
  </si>
  <si>
    <t>W/m°C</t>
  </si>
  <si>
    <t>Viscosity, liquid @ 25°C</t>
  </si>
  <si>
    <t>cp</t>
  </si>
  <si>
    <t>Solubility of water in agent @ 21°C</t>
  </si>
  <si>
    <t>wt%</t>
  </si>
  <si>
    <t>&lt;0.001</t>
  </si>
  <si>
    <t>based upon detection limits</t>
  </si>
  <si>
    <t>Vapor Pressure @ 25°C</t>
  </si>
  <si>
    <r>
      <t>V</t>
    </r>
    <r>
      <rPr>
        <vertAlign val="subscript"/>
        <sz val="12"/>
        <rFont val="Times New Roman"/>
        <family val="1"/>
      </rPr>
      <t>c</t>
    </r>
    <r>
      <rPr>
        <sz val="12"/>
        <rFont val="Times New Roman"/>
        <family val="1"/>
      </rPr>
      <t>=Z</t>
    </r>
    <r>
      <rPr>
        <vertAlign val="subscript"/>
        <sz val="12"/>
        <rFont val="Times New Roman"/>
        <family val="1"/>
      </rPr>
      <t>c</t>
    </r>
    <r>
      <rPr>
        <sz val="12"/>
        <rFont val="Times New Roman"/>
        <family val="1"/>
      </rPr>
      <t>RT</t>
    </r>
    <r>
      <rPr>
        <vertAlign val="subscript"/>
        <sz val="12"/>
        <rFont val="Times New Roman"/>
        <family val="1"/>
      </rPr>
      <t>c</t>
    </r>
    <r>
      <rPr>
        <sz val="12"/>
        <rFont val="Times New Roman"/>
        <family val="1"/>
      </rPr>
      <t xml:space="preserve"> /P</t>
    </r>
    <r>
      <rPr>
        <vertAlign val="subscript"/>
        <sz val="12"/>
        <rFont val="Times New Roman"/>
        <family val="1"/>
      </rPr>
      <t>c</t>
    </r>
  </si>
  <si>
    <r>
      <t>kg/m</t>
    </r>
    <r>
      <rPr>
        <vertAlign val="superscript"/>
        <sz val="12"/>
        <rFont val="Times New Roman"/>
        <family val="1"/>
      </rPr>
      <t>3</t>
    </r>
  </si>
  <si>
    <r>
      <t>calculated from V</t>
    </r>
    <r>
      <rPr>
        <vertAlign val="subscript"/>
        <sz val="12"/>
        <rFont val="Times New Roman"/>
        <family val="1"/>
      </rPr>
      <t>c</t>
    </r>
  </si>
  <si>
    <r>
      <t>Physical Properties of 3M</t>
    </r>
    <r>
      <rPr>
        <b/>
        <vertAlign val="superscript"/>
        <sz val="12"/>
        <rFont val="Times New Roman"/>
        <family val="1"/>
      </rPr>
      <t>TM</t>
    </r>
    <r>
      <rPr>
        <b/>
        <sz val="12"/>
        <rFont val="Times New Roman"/>
        <family val="1"/>
      </rPr>
      <t xml:space="preserve"> Novec</t>
    </r>
    <r>
      <rPr>
        <b/>
        <vertAlign val="superscript"/>
        <sz val="12"/>
        <rFont val="Times New Roman"/>
        <family val="1"/>
      </rPr>
      <t>TM</t>
    </r>
    <r>
      <rPr>
        <b/>
        <sz val="12"/>
        <rFont val="Times New Roman"/>
        <family val="1"/>
      </rPr>
      <t xml:space="preserve"> 1230 Fire Protection Fluid</t>
    </r>
  </si>
  <si>
    <t xml:space="preserve">Temperature °C </t>
  </si>
  <si>
    <t>Correlated</t>
  </si>
  <si>
    <r>
      <t>r</t>
    </r>
    <r>
      <rPr>
        <sz val="12"/>
        <rFont val="Times New Roman"/>
        <family val="1"/>
      </rPr>
      <t xml:space="preserve"> = -0.002904 * T + 1.674415</t>
    </r>
  </si>
  <si>
    <t>Kinematic Viscosity, centistokes</t>
  </si>
  <si>
    <t>measured</t>
  </si>
  <si>
    <t>correlated</t>
  </si>
  <si>
    <t>Linear fit of measured density data</t>
  </si>
  <si>
    <t>Correlation</t>
  </si>
  <si>
    <r>
      <t>n</t>
    </r>
    <r>
      <rPr>
        <sz val="12"/>
        <rFont val="Times New Roman"/>
        <family val="1"/>
      </rPr>
      <t xml:space="preserve"> in centistokes, Temperature in °C</t>
    </r>
  </si>
  <si>
    <r>
      <t>n</t>
    </r>
    <r>
      <rPr>
        <sz val="12"/>
        <rFont val="Times New Roman"/>
        <family val="1"/>
      </rPr>
      <t xml:space="preserve"> = exp(660.0991/(T + 200) - 3.8731)</t>
    </r>
  </si>
  <si>
    <t>Surface Tension, dyne/cm</t>
  </si>
  <si>
    <t>Temperature °C</t>
  </si>
  <si>
    <r>
      <t>s</t>
    </r>
    <r>
      <rPr>
        <sz val="10"/>
        <rFont val="Times New Roman"/>
        <family val="1"/>
      </rPr>
      <t xml:space="preserve"> in dynes/cm, T in °C</t>
    </r>
  </si>
  <si>
    <r>
      <t>P = RT/(V - b) - a</t>
    </r>
    <r>
      <rPr>
        <sz val="12"/>
        <rFont val="Symbol"/>
        <family val="1"/>
        <charset val="2"/>
      </rPr>
      <t>a</t>
    </r>
    <r>
      <rPr>
        <sz val="12"/>
        <rFont val="Times New Roman"/>
        <family val="1"/>
      </rPr>
      <t>/[V(V + b) + b(V - b)]</t>
    </r>
  </si>
  <si>
    <r>
      <t>where a = 0.457235(RT</t>
    </r>
    <r>
      <rPr>
        <vertAlign val="subscript"/>
        <sz val="12"/>
        <rFont val="Times New Roman"/>
        <family val="1"/>
      </rPr>
      <t>c</t>
    </r>
    <r>
      <rPr>
        <sz val="12"/>
        <rFont val="Times New Roman"/>
        <family val="1"/>
      </rPr>
      <t>)</t>
    </r>
    <r>
      <rPr>
        <vertAlign val="superscript"/>
        <sz val="12"/>
        <rFont val="Times New Roman"/>
        <family val="1"/>
      </rPr>
      <t>2</t>
    </r>
    <r>
      <rPr>
        <sz val="12"/>
        <rFont val="Times New Roman"/>
        <family val="1"/>
      </rPr>
      <t>/P</t>
    </r>
    <r>
      <rPr>
        <vertAlign val="subscript"/>
        <sz val="12"/>
        <rFont val="Times New Roman"/>
        <family val="1"/>
      </rPr>
      <t>c</t>
    </r>
  </si>
  <si>
    <r>
      <t xml:space="preserve">           b = 0.077796RT</t>
    </r>
    <r>
      <rPr>
        <vertAlign val="subscript"/>
        <sz val="12"/>
        <rFont val="Times New Roman"/>
        <family val="1"/>
      </rPr>
      <t>c</t>
    </r>
    <r>
      <rPr>
        <sz val="12"/>
        <rFont val="Times New Roman"/>
        <family val="1"/>
      </rPr>
      <t>/P</t>
    </r>
    <r>
      <rPr>
        <vertAlign val="subscript"/>
        <sz val="12"/>
        <rFont val="Times New Roman"/>
        <family val="1"/>
      </rPr>
      <t>c</t>
    </r>
  </si>
  <si>
    <r>
      <t xml:space="preserve">           </t>
    </r>
    <r>
      <rPr>
        <sz val="12"/>
        <rFont val="Symbol"/>
        <family val="1"/>
        <charset val="2"/>
      </rPr>
      <t>a</t>
    </r>
    <r>
      <rPr>
        <sz val="12"/>
        <rFont val="Times New Roman"/>
        <family val="1"/>
      </rPr>
      <t xml:space="preserve"> = </t>
    </r>
    <r>
      <rPr>
        <sz val="12"/>
        <rFont val="Symbol"/>
        <family val="1"/>
        <charset val="2"/>
      </rPr>
      <t>k</t>
    </r>
    <r>
      <rPr>
        <vertAlign val="subscript"/>
        <sz val="12"/>
        <rFont val="Times New Roman"/>
        <family val="1"/>
      </rPr>
      <t>o</t>
    </r>
    <r>
      <rPr>
        <sz val="12"/>
        <rFont val="Times New Roman"/>
        <family val="1"/>
      </rPr>
      <t xml:space="preserve"> + </t>
    </r>
    <r>
      <rPr>
        <sz val="12"/>
        <rFont val="Symbol"/>
        <family val="1"/>
        <charset val="2"/>
      </rPr>
      <t>k</t>
    </r>
    <r>
      <rPr>
        <vertAlign val="subscript"/>
        <sz val="12"/>
        <rFont val="Times New Roman"/>
        <family val="1"/>
      </rPr>
      <t>1</t>
    </r>
    <r>
      <rPr>
        <sz val="12"/>
        <rFont val="Times New Roman"/>
        <family val="1"/>
      </rPr>
      <t>(1 + T</t>
    </r>
    <r>
      <rPr>
        <vertAlign val="subscript"/>
        <sz val="12"/>
        <rFont val="Times New Roman"/>
        <family val="1"/>
      </rPr>
      <t>r</t>
    </r>
    <r>
      <rPr>
        <vertAlign val="superscript"/>
        <sz val="12"/>
        <rFont val="Times New Roman"/>
        <family val="1"/>
      </rPr>
      <t>0.5</t>
    </r>
    <r>
      <rPr>
        <sz val="12"/>
        <rFont val="Times New Roman"/>
        <family val="1"/>
      </rPr>
      <t>)(0.7 – T</t>
    </r>
    <r>
      <rPr>
        <vertAlign val="subscript"/>
        <sz val="12"/>
        <rFont val="Times New Roman"/>
        <family val="1"/>
      </rPr>
      <t>r</t>
    </r>
    <r>
      <rPr>
        <sz val="12"/>
        <rFont val="Times New Roman"/>
        <family val="1"/>
      </rPr>
      <t>)</t>
    </r>
  </si>
  <si>
    <r>
      <t xml:space="preserve">           </t>
    </r>
    <r>
      <rPr>
        <sz val="12"/>
        <rFont val="Symbol"/>
        <family val="1"/>
        <charset val="2"/>
      </rPr>
      <t>k</t>
    </r>
    <r>
      <rPr>
        <vertAlign val="subscript"/>
        <sz val="12"/>
        <rFont val="Times New Roman"/>
        <family val="1"/>
      </rPr>
      <t>o</t>
    </r>
    <r>
      <rPr>
        <sz val="12"/>
        <rFont val="Times New Roman"/>
        <family val="1"/>
      </rPr>
      <t xml:space="preserve"> = 0.378893 + 1.4897153</t>
    </r>
    <r>
      <rPr>
        <sz val="12"/>
        <rFont val="Symbol"/>
        <family val="1"/>
        <charset val="2"/>
      </rPr>
      <t>w</t>
    </r>
    <r>
      <rPr>
        <sz val="12"/>
        <rFont val="Times New Roman"/>
        <family val="1"/>
      </rPr>
      <t xml:space="preserve"> – 0.17131848</t>
    </r>
    <r>
      <rPr>
        <sz val="12"/>
        <rFont val="Symbol"/>
        <family val="1"/>
        <charset val="2"/>
      </rPr>
      <t>w</t>
    </r>
    <r>
      <rPr>
        <vertAlign val="superscript"/>
        <sz val="12"/>
        <rFont val="Times New Roman"/>
        <family val="1"/>
      </rPr>
      <t>2</t>
    </r>
    <r>
      <rPr>
        <sz val="12"/>
        <rFont val="Times New Roman"/>
        <family val="1"/>
      </rPr>
      <t xml:space="preserve"> + 0.0196554</t>
    </r>
    <r>
      <rPr>
        <sz val="12"/>
        <rFont val="Symbol"/>
        <family val="1"/>
        <charset val="2"/>
      </rPr>
      <t>w</t>
    </r>
    <r>
      <rPr>
        <vertAlign val="superscript"/>
        <sz val="12"/>
        <rFont val="Times New Roman"/>
        <family val="1"/>
      </rPr>
      <t>3</t>
    </r>
  </si>
  <si>
    <r>
      <t xml:space="preserve">           T</t>
    </r>
    <r>
      <rPr>
        <vertAlign val="subscript"/>
        <sz val="12"/>
        <rFont val="Times New Roman"/>
        <family val="1"/>
      </rPr>
      <t>r</t>
    </r>
    <r>
      <rPr>
        <sz val="12"/>
        <rFont val="Times New Roman"/>
        <family val="1"/>
      </rPr>
      <t xml:space="preserve"> = T/T</t>
    </r>
    <r>
      <rPr>
        <vertAlign val="subscript"/>
        <sz val="12"/>
        <rFont val="Times New Roman"/>
        <family val="1"/>
      </rPr>
      <t>c</t>
    </r>
  </si>
  <si>
    <r>
      <t>T</t>
    </r>
    <r>
      <rPr>
        <vertAlign val="subscript"/>
        <sz val="12"/>
        <rFont val="Times New Roman"/>
        <family val="1"/>
      </rPr>
      <t>c</t>
    </r>
    <r>
      <rPr>
        <sz val="12"/>
        <rFont val="Times New Roman"/>
        <family val="1"/>
      </rPr>
      <t>, K</t>
    </r>
  </si>
  <si>
    <r>
      <t>P</t>
    </r>
    <r>
      <rPr>
        <vertAlign val="subscript"/>
        <sz val="12"/>
        <rFont val="Times New Roman"/>
        <family val="1"/>
      </rPr>
      <t>c</t>
    </r>
    <r>
      <rPr>
        <sz val="12"/>
        <rFont val="Times New Roman"/>
        <family val="1"/>
      </rPr>
      <t>, bars</t>
    </r>
  </si>
  <si>
    <r>
      <t>Z</t>
    </r>
    <r>
      <rPr>
        <vertAlign val="subscript"/>
        <sz val="12"/>
        <rFont val="Times New Roman"/>
        <family val="1"/>
      </rPr>
      <t>c</t>
    </r>
  </si>
  <si>
    <r>
      <t>k</t>
    </r>
    <r>
      <rPr>
        <vertAlign val="subscript"/>
        <sz val="12"/>
        <rFont val="Symbol"/>
        <family val="1"/>
        <charset val="2"/>
      </rPr>
      <t>1</t>
    </r>
  </si>
  <si>
    <t>The volume shift was incorporated as follows:</t>
  </si>
  <si>
    <r>
      <t>V = V</t>
    </r>
    <r>
      <rPr>
        <vertAlign val="subscript"/>
        <sz val="12"/>
        <rFont val="Times New Roman"/>
        <family val="1"/>
      </rPr>
      <t>PRSV</t>
    </r>
    <r>
      <rPr>
        <sz val="12"/>
        <rFont val="Times New Roman"/>
        <family val="1"/>
      </rPr>
      <t xml:space="preserve"> – V</t>
    </r>
    <r>
      <rPr>
        <vertAlign val="subscript"/>
        <sz val="12"/>
        <rFont val="Times New Roman"/>
        <family val="1"/>
      </rPr>
      <t>SHIFT</t>
    </r>
  </si>
  <si>
    <r>
      <t>V</t>
    </r>
    <r>
      <rPr>
        <vertAlign val="subscript"/>
        <sz val="12"/>
        <rFont val="Times New Roman"/>
        <family val="1"/>
      </rPr>
      <t>SHIFT</t>
    </r>
    <r>
      <rPr>
        <sz val="12"/>
        <rFont val="Times New Roman"/>
        <family val="1"/>
      </rPr>
      <t xml:space="preserve"> = A = B</t>
    </r>
    <r>
      <rPr>
        <sz val="12"/>
        <rFont val="Symbol"/>
        <family val="1"/>
        <charset val="2"/>
      </rPr>
      <t>r</t>
    </r>
    <r>
      <rPr>
        <sz val="12"/>
        <rFont val="Times New Roman"/>
        <family val="1"/>
      </rPr>
      <t>* + C(</t>
    </r>
    <r>
      <rPr>
        <sz val="12"/>
        <rFont val="Symbol"/>
        <family val="1"/>
        <charset val="2"/>
      </rPr>
      <t>r</t>
    </r>
    <r>
      <rPr>
        <sz val="12"/>
        <rFont val="Times New Roman"/>
        <family val="1"/>
      </rPr>
      <t>*)</t>
    </r>
    <r>
      <rPr>
        <vertAlign val="superscript"/>
        <sz val="12"/>
        <rFont val="Times New Roman"/>
        <family val="1"/>
      </rPr>
      <t>2</t>
    </r>
    <r>
      <rPr>
        <sz val="12"/>
        <rFont val="Times New Roman"/>
        <family val="1"/>
      </rPr>
      <t xml:space="preserve"> + D(</t>
    </r>
    <r>
      <rPr>
        <sz val="12"/>
        <rFont val="Symbol"/>
        <family val="1"/>
        <charset val="2"/>
      </rPr>
      <t>r</t>
    </r>
    <r>
      <rPr>
        <sz val="12"/>
        <rFont val="Times New Roman"/>
        <family val="1"/>
      </rPr>
      <t>*)</t>
    </r>
    <r>
      <rPr>
        <vertAlign val="superscript"/>
        <sz val="12"/>
        <rFont val="Times New Roman"/>
        <family val="1"/>
      </rPr>
      <t>3</t>
    </r>
    <r>
      <rPr>
        <sz val="12"/>
        <rFont val="Times New Roman"/>
        <family val="1"/>
      </rPr>
      <t xml:space="preserve"> + E(</t>
    </r>
    <r>
      <rPr>
        <sz val="12"/>
        <rFont val="Symbol"/>
        <family val="1"/>
        <charset val="2"/>
      </rPr>
      <t>r</t>
    </r>
    <r>
      <rPr>
        <sz val="12"/>
        <rFont val="Times New Roman"/>
        <family val="1"/>
      </rPr>
      <t>*)</t>
    </r>
    <r>
      <rPr>
        <vertAlign val="superscript"/>
        <sz val="12"/>
        <rFont val="Times New Roman"/>
        <family val="1"/>
      </rPr>
      <t>4</t>
    </r>
  </si>
  <si>
    <t>A</t>
  </si>
  <si>
    <t>B</t>
  </si>
  <si>
    <t>C</t>
  </si>
  <si>
    <t>E</t>
  </si>
  <si>
    <r>
      <t xml:space="preserve">Acentric Factor, </t>
    </r>
    <r>
      <rPr>
        <sz val="12"/>
        <rFont val="Symbol"/>
        <family val="1"/>
        <charset val="2"/>
      </rPr>
      <t>w</t>
    </r>
  </si>
  <si>
    <r>
      <t xml:space="preserve">             where </t>
    </r>
    <r>
      <rPr>
        <sz val="12"/>
        <rFont val="Symbol"/>
        <family val="1"/>
        <charset val="2"/>
      </rPr>
      <t>r</t>
    </r>
    <r>
      <rPr>
        <sz val="12"/>
        <rFont val="Times New Roman"/>
        <family val="1"/>
      </rPr>
      <t>* = 1/(V</t>
    </r>
    <r>
      <rPr>
        <vertAlign val="subscript"/>
        <sz val="12"/>
        <rFont val="Times New Roman"/>
        <family val="1"/>
      </rPr>
      <t>PRSV</t>
    </r>
    <r>
      <rPr>
        <sz val="12"/>
        <rFont val="Times New Roman"/>
        <family val="1"/>
      </rPr>
      <t>) – 1/(V</t>
    </r>
    <r>
      <rPr>
        <vertAlign val="subscript"/>
        <sz val="12"/>
        <rFont val="Times New Roman"/>
        <family val="1"/>
      </rPr>
      <t>C</t>
    </r>
    <r>
      <rPr>
        <sz val="12"/>
        <rFont val="Times New Roman"/>
        <family val="1"/>
      </rPr>
      <t>)</t>
    </r>
  </si>
  <si>
    <r>
      <t>Where V is tha actual molar volume, V</t>
    </r>
    <r>
      <rPr>
        <vertAlign val="subscript"/>
        <sz val="12"/>
        <rFont val="Times New Roman"/>
        <family val="1"/>
      </rPr>
      <t>PRSV</t>
    </r>
    <r>
      <rPr>
        <sz val="12"/>
        <rFont val="Times New Roman"/>
        <family val="1"/>
      </rPr>
      <t xml:space="preserve"> is the molar volume calculated via the PRSV equation of state and V</t>
    </r>
    <r>
      <rPr>
        <vertAlign val="subscript"/>
        <sz val="12"/>
        <rFont val="Times New Roman"/>
        <family val="1"/>
      </rPr>
      <t>SHIFT</t>
    </r>
    <r>
      <rPr>
        <sz val="12"/>
        <rFont val="Times New Roman"/>
        <family val="1"/>
      </rPr>
      <t xml:space="preserve"> is the molar volume correction, 
all in m</t>
    </r>
    <r>
      <rPr>
        <vertAlign val="superscript"/>
        <sz val="12"/>
        <rFont val="Times New Roman"/>
        <family val="1"/>
      </rPr>
      <t>3</t>
    </r>
    <r>
      <rPr>
        <sz val="12"/>
        <rFont val="Times New Roman"/>
        <family val="1"/>
      </rPr>
      <t>/mol. The molar volume correction was determined from a 4</t>
    </r>
    <r>
      <rPr>
        <vertAlign val="superscript"/>
        <sz val="12"/>
        <rFont val="Times New Roman"/>
        <family val="1"/>
      </rPr>
      <t>th</t>
    </r>
    <r>
      <rPr>
        <sz val="12"/>
        <rFont val="Times New Roman"/>
        <family val="1"/>
      </rPr>
      <t xml:space="preserve"> order polynomial expression:</t>
    </r>
  </si>
  <si>
    <t>The PRSV equation predicts liquid densities that are about 3% higher than the corresponding experimental values.  Therefore, a volume shift has been incorporated into the model.  The volume shift is applied after completing the thermodynamic calculations.  Therefore, only the liquid density and 
volume values reported in the tables are affected.  The volume shift was also applied in obtaining the constant volume lines on the P-H diagram.  The compressibility factors shown in the tables are the values obtained from the PRSV equation without the volume shift. This shift was not applied to the vapor.</t>
  </si>
  <si>
    <t>Volume Shift Parameters used for Liquid Volumes and Densities:</t>
  </si>
  <si>
    <t>The experimental properties measured for 3M Novec 1230 fluid were used to develop a thermodynamic model 
using the PRSV (Peng-Robinson-Stryjek-Vera) equation of state:</t>
  </si>
  <si>
    <t>Constants used in the PRSV Equation of State for 3M Novec 1230 fluid</t>
  </si>
  <si>
    <t>Symbols and Units used in Tables and Diagram</t>
  </si>
  <si>
    <t>Units</t>
  </si>
  <si>
    <t>Temperature</t>
  </si>
  <si>
    <t>Pressure</t>
  </si>
  <si>
    <t>Density</t>
  </si>
  <si>
    <t>Volume</t>
  </si>
  <si>
    <r>
      <t>m</t>
    </r>
    <r>
      <rPr>
        <vertAlign val="superscript"/>
        <sz val="12"/>
        <rFont val="Times New Roman"/>
        <family val="1"/>
      </rPr>
      <t>3</t>
    </r>
    <r>
      <rPr>
        <sz val="12"/>
        <rFont val="Times New Roman"/>
        <family val="1"/>
      </rPr>
      <t>/kg</t>
    </r>
  </si>
  <si>
    <t>Compressibility</t>
  </si>
  <si>
    <t>-</t>
  </si>
  <si>
    <t>Enthalpy</t>
  </si>
  <si>
    <t>Entropy</t>
  </si>
  <si>
    <t>kJ/kg K</t>
  </si>
  <si>
    <t>Specific Heat</t>
  </si>
  <si>
    <r>
      <t>CP, C</t>
    </r>
    <r>
      <rPr>
        <vertAlign val="subscript"/>
        <sz val="12"/>
        <rFont val="Times New Roman"/>
        <family val="1"/>
      </rPr>
      <t>P</t>
    </r>
  </si>
  <si>
    <t>Speed of Sound</t>
  </si>
  <si>
    <t>Symbol</t>
  </si>
  <si>
    <t>Heat Capacity Ratio</t>
  </si>
  <si>
    <r>
      <t>CP/CV,C</t>
    </r>
    <r>
      <rPr>
        <vertAlign val="subscript"/>
        <sz val="12"/>
        <rFont val="Times New Roman"/>
        <family val="1"/>
      </rPr>
      <t>P</t>
    </r>
    <r>
      <rPr>
        <sz val="12"/>
        <rFont val="Times New Roman"/>
        <family val="1"/>
      </rPr>
      <t>/C</t>
    </r>
    <r>
      <rPr>
        <vertAlign val="subscript"/>
        <sz val="12"/>
        <rFont val="Times New Roman"/>
        <family val="1"/>
      </rPr>
      <t>V</t>
    </r>
  </si>
  <si>
    <r>
      <t>PRSV Equation of State for 3M</t>
    </r>
    <r>
      <rPr>
        <b/>
        <vertAlign val="superscript"/>
        <sz val="10"/>
        <rFont val="Arial"/>
        <family val="2"/>
      </rPr>
      <t>TM</t>
    </r>
    <r>
      <rPr>
        <b/>
        <sz val="10"/>
        <rFont val="Arial"/>
        <family val="2"/>
      </rPr>
      <t xml:space="preserve"> Novec</t>
    </r>
    <r>
      <rPr>
        <b/>
        <vertAlign val="superscript"/>
        <sz val="10"/>
        <rFont val="Arial"/>
        <family val="2"/>
      </rPr>
      <t>TM</t>
    </r>
    <r>
      <rPr>
        <b/>
        <sz val="10"/>
        <rFont val="Arial"/>
        <family val="2"/>
      </rPr>
      <t xml:space="preserve"> 1230 Fire Protection Fluid</t>
    </r>
  </si>
  <si>
    <t>Viscosity</t>
  </si>
  <si>
    <t>Surface Tension</t>
  </si>
  <si>
    <t>r</t>
  </si>
  <si>
    <t>s</t>
  </si>
  <si>
    <t>dynes/cm</t>
  </si>
  <si>
    <t>centistokes</t>
  </si>
  <si>
    <r>
      <t>Liquid Density, g/cm</t>
    </r>
    <r>
      <rPr>
        <vertAlign val="superscript"/>
        <sz val="12"/>
        <color indexed="8"/>
        <rFont val="Times New Roman"/>
        <family val="1"/>
      </rPr>
      <t>3</t>
    </r>
  </si>
  <si>
    <r>
      <t xml:space="preserve">r </t>
    </r>
    <r>
      <rPr>
        <sz val="10"/>
        <rFont val="Arial"/>
      </rPr>
      <t>in g/cm</t>
    </r>
    <r>
      <rPr>
        <vertAlign val="superscript"/>
        <sz val="10"/>
        <rFont val="Arial"/>
        <family val="2"/>
      </rPr>
      <t>3</t>
    </r>
    <r>
      <rPr>
        <sz val="10"/>
        <rFont val="Arial"/>
      </rPr>
      <t>, T in°C</t>
    </r>
  </si>
  <si>
    <r>
      <t>Relative Dielectric Strength @ 1 atm (N</t>
    </r>
    <r>
      <rPr>
        <vertAlign val="subscript"/>
        <sz val="12"/>
        <rFont val="Times New Roman"/>
        <family val="1"/>
      </rPr>
      <t>2</t>
    </r>
    <r>
      <rPr>
        <sz val="12"/>
        <rFont val="Times New Roman"/>
        <family val="1"/>
      </rPr>
      <t>=1.0)</t>
    </r>
  </si>
  <si>
    <t>Novec 1230</t>
  </si>
  <si>
    <t>BDV</t>
  </si>
  <si>
    <r>
      <t>Rel to N</t>
    </r>
    <r>
      <rPr>
        <vertAlign val="subscript"/>
        <sz val="12"/>
        <rFont val="Times New Roman"/>
        <family val="1"/>
      </rPr>
      <t>2</t>
    </r>
  </si>
  <si>
    <r>
      <t>dry N</t>
    </r>
    <r>
      <rPr>
        <vertAlign val="subscript"/>
        <sz val="12"/>
        <rFont val="Times New Roman"/>
        <family val="1"/>
      </rPr>
      <t>2</t>
    </r>
  </si>
  <si>
    <t xml:space="preserve">Average Value </t>
  </si>
  <si>
    <t xml:space="preserve">Rate of </t>
  </si>
  <si>
    <t>Voltage Rise</t>
  </si>
  <si>
    <t>(volts/s)</t>
  </si>
  <si>
    <r>
      <t>Vapor Pressure Measurements on 3M</t>
    </r>
    <r>
      <rPr>
        <b/>
        <vertAlign val="superscript"/>
        <sz val="12"/>
        <rFont val="Times New Roman"/>
        <family val="1"/>
      </rPr>
      <t>TM</t>
    </r>
    <r>
      <rPr>
        <b/>
        <sz val="12"/>
        <rFont val="Times New Roman"/>
        <family val="1"/>
      </rPr>
      <t xml:space="preserve"> Novec</t>
    </r>
    <r>
      <rPr>
        <b/>
        <vertAlign val="superscript"/>
        <sz val="12"/>
        <rFont val="Times New Roman"/>
        <family val="1"/>
      </rPr>
      <t>TM</t>
    </r>
    <r>
      <rPr>
        <b/>
        <sz val="12"/>
        <rFont val="Times New Roman"/>
        <family val="1"/>
      </rPr>
      <t xml:space="preserve"> 1230 Fire Protection Fluid</t>
    </r>
  </si>
  <si>
    <r>
      <t>Note: The critical temperature, pressure and compressibility factor of 3M</t>
    </r>
    <r>
      <rPr>
        <vertAlign val="superscript"/>
        <sz val="12"/>
        <rFont val="Times New Roman"/>
        <family val="1"/>
      </rPr>
      <t>TM</t>
    </r>
    <r>
      <rPr>
        <sz val="12"/>
        <rFont val="Times New Roman"/>
        <family val="1"/>
      </rPr>
      <t xml:space="preserve"> Novec</t>
    </r>
    <r>
      <rPr>
        <vertAlign val="superscript"/>
        <sz val="12"/>
        <rFont val="Times New Roman"/>
        <family val="1"/>
      </rPr>
      <t>TM</t>
    </r>
    <r>
      <rPr>
        <sz val="12"/>
        <rFont val="Times New Roman"/>
        <family val="1"/>
      </rPr>
      <t xml:space="preserve"> 1230 fluid are measured values.  The acentric factor was determined from the measured critical properties and from the vapor pressure measurements reported below.  The value of kappa shown above gives the best overall fit of the measured vapor pressure using the PRSV equation of state. </t>
    </r>
  </si>
  <si>
    <r>
      <t>Measured and Calculated Vapor Density of 3M</t>
    </r>
    <r>
      <rPr>
        <b/>
        <vertAlign val="superscript"/>
        <sz val="12"/>
        <rFont val="Times New Roman"/>
        <family val="1"/>
      </rPr>
      <t>TM</t>
    </r>
    <r>
      <rPr>
        <b/>
        <sz val="12"/>
        <rFont val="Times New Roman"/>
        <family val="1"/>
      </rPr>
      <t xml:space="preserve"> Novec</t>
    </r>
    <r>
      <rPr>
        <b/>
        <vertAlign val="superscript"/>
        <sz val="12"/>
        <rFont val="Times New Roman"/>
        <family val="1"/>
      </rPr>
      <t>TM</t>
    </r>
    <r>
      <rPr>
        <b/>
        <sz val="12"/>
        <rFont val="Times New Roman"/>
        <family val="1"/>
      </rPr>
      <t xml:space="preserve"> 1230 Fire Protection Fluid</t>
    </r>
  </si>
  <si>
    <r>
      <t>Liquid Density Measurements on 3M</t>
    </r>
    <r>
      <rPr>
        <b/>
        <vertAlign val="superscript"/>
        <sz val="12"/>
        <rFont val="Times New Roman"/>
        <family val="1"/>
      </rPr>
      <t>TM</t>
    </r>
    <r>
      <rPr>
        <b/>
        <sz val="12"/>
        <rFont val="Times New Roman"/>
        <family val="1"/>
      </rPr>
      <t xml:space="preserve"> Novec</t>
    </r>
    <r>
      <rPr>
        <b/>
        <vertAlign val="superscript"/>
        <sz val="12"/>
        <rFont val="Times New Roman"/>
        <family val="1"/>
      </rPr>
      <t>TM</t>
    </r>
    <r>
      <rPr>
        <b/>
        <sz val="12"/>
        <rFont val="Times New Roman"/>
        <family val="1"/>
      </rPr>
      <t xml:space="preserve"> 1230 Fire Protection Fluid</t>
    </r>
  </si>
  <si>
    <r>
      <t>Measured and Calculated Saturated Liquid Density of 3M</t>
    </r>
    <r>
      <rPr>
        <b/>
        <vertAlign val="superscript"/>
        <sz val="12"/>
        <rFont val="Times New Roman"/>
        <family val="1"/>
      </rPr>
      <t>TM</t>
    </r>
    <r>
      <rPr>
        <b/>
        <sz val="12"/>
        <rFont val="Times New Roman"/>
        <family val="1"/>
      </rPr>
      <t xml:space="preserve"> Novec</t>
    </r>
    <r>
      <rPr>
        <b/>
        <vertAlign val="superscript"/>
        <sz val="12"/>
        <rFont val="Times New Roman"/>
        <family val="1"/>
      </rPr>
      <t>TM</t>
    </r>
    <r>
      <rPr>
        <b/>
        <sz val="12"/>
        <rFont val="Times New Roman"/>
        <family val="1"/>
      </rPr>
      <t xml:space="preserve"> 1230 Fire Protection Fluid</t>
    </r>
  </si>
  <si>
    <r>
      <t>Measured and Calculated Compressed Liquid Density of 3M</t>
    </r>
    <r>
      <rPr>
        <b/>
        <vertAlign val="superscript"/>
        <sz val="12"/>
        <rFont val="Times New Roman"/>
        <family val="1"/>
      </rPr>
      <t>TM</t>
    </r>
    <r>
      <rPr>
        <b/>
        <sz val="12"/>
        <rFont val="Times New Roman"/>
        <family val="1"/>
      </rPr>
      <t xml:space="preserve"> Novec</t>
    </r>
    <r>
      <rPr>
        <b/>
        <vertAlign val="superscript"/>
        <sz val="12"/>
        <rFont val="Times New Roman"/>
        <family val="1"/>
      </rPr>
      <t>TM</t>
    </r>
    <r>
      <rPr>
        <b/>
        <sz val="12"/>
        <rFont val="Times New Roman"/>
        <family val="1"/>
      </rPr>
      <t xml:space="preserve"> 1230 Fire Protection Fluid</t>
    </r>
  </si>
  <si>
    <r>
      <t>Liquid Surface Tension Measurements on 3M</t>
    </r>
    <r>
      <rPr>
        <b/>
        <vertAlign val="superscript"/>
        <sz val="12"/>
        <rFont val="Times New Roman"/>
        <family val="1"/>
      </rPr>
      <t>TM</t>
    </r>
    <r>
      <rPr>
        <b/>
        <sz val="12"/>
        <rFont val="Times New Roman"/>
        <family val="1"/>
      </rPr>
      <t xml:space="preserve"> Novec</t>
    </r>
    <r>
      <rPr>
        <b/>
        <vertAlign val="superscript"/>
        <sz val="12"/>
        <rFont val="Times New Roman"/>
        <family val="1"/>
      </rPr>
      <t>TM</t>
    </r>
    <r>
      <rPr>
        <b/>
        <sz val="12"/>
        <rFont val="Times New Roman"/>
        <family val="1"/>
      </rPr>
      <t xml:space="preserve"> 1230 Fire Protection Fluid</t>
    </r>
  </si>
  <si>
    <r>
      <t>Liquid Viscosity Measurements on 3M</t>
    </r>
    <r>
      <rPr>
        <b/>
        <vertAlign val="superscript"/>
        <sz val="12"/>
        <rFont val="Times New Roman"/>
        <family val="1"/>
      </rPr>
      <t>TM</t>
    </r>
    <r>
      <rPr>
        <b/>
        <sz val="12"/>
        <rFont val="Times New Roman"/>
        <family val="1"/>
      </rPr>
      <t xml:space="preserve"> Novec</t>
    </r>
    <r>
      <rPr>
        <b/>
        <vertAlign val="superscript"/>
        <sz val="12"/>
        <rFont val="Times New Roman"/>
        <family val="1"/>
      </rPr>
      <t>TM</t>
    </r>
    <r>
      <rPr>
        <b/>
        <sz val="12"/>
        <rFont val="Times New Roman"/>
        <family val="1"/>
      </rPr>
      <t xml:space="preserve"> 1230 Fire Protection Fluid</t>
    </r>
  </si>
  <si>
    <r>
      <t>Dielectric Strength Measurements on 3M</t>
    </r>
    <r>
      <rPr>
        <b/>
        <vertAlign val="superscript"/>
        <sz val="12"/>
        <rFont val="Times New Roman"/>
        <family val="1"/>
      </rPr>
      <t>TM</t>
    </r>
    <r>
      <rPr>
        <b/>
        <sz val="12"/>
        <rFont val="Times New Roman"/>
        <family val="1"/>
      </rPr>
      <t xml:space="preserve"> Novec</t>
    </r>
    <r>
      <rPr>
        <b/>
        <vertAlign val="superscript"/>
        <sz val="12"/>
        <rFont val="Times New Roman"/>
        <family val="1"/>
      </rPr>
      <t>TM</t>
    </r>
    <r>
      <rPr>
        <b/>
        <sz val="12"/>
        <rFont val="Times New Roman"/>
        <family val="1"/>
      </rPr>
      <t xml:space="preserve"> 1230 Fire Protection Fluid</t>
    </r>
  </si>
  <si>
    <r>
      <t>Calculated Vapor Heat Capacity (J/gK) of 3M</t>
    </r>
    <r>
      <rPr>
        <b/>
        <vertAlign val="superscript"/>
        <sz val="12"/>
        <rFont val="Times New Roman"/>
        <family val="1"/>
      </rPr>
      <t>TM</t>
    </r>
    <r>
      <rPr>
        <b/>
        <sz val="12"/>
        <rFont val="Times New Roman"/>
        <family val="1"/>
      </rPr>
      <t xml:space="preserve"> Novec</t>
    </r>
    <r>
      <rPr>
        <b/>
        <vertAlign val="superscript"/>
        <sz val="12"/>
        <rFont val="Times New Roman"/>
        <family val="1"/>
      </rPr>
      <t>TM</t>
    </r>
    <r>
      <rPr>
        <b/>
        <sz val="12"/>
        <rFont val="Times New Roman"/>
        <family val="1"/>
      </rPr>
      <t xml:space="preserve"> 1230 Fire Protection Fluid at Saturation Pressure</t>
    </r>
  </si>
  <si>
    <r>
      <t>Measured and Calculated Liquid Heat Capacity (J/gK) of 3M</t>
    </r>
    <r>
      <rPr>
        <b/>
        <vertAlign val="superscript"/>
        <sz val="12"/>
        <rFont val="Times New Roman"/>
        <family val="1"/>
      </rPr>
      <t>TM</t>
    </r>
    <r>
      <rPr>
        <b/>
        <sz val="12"/>
        <rFont val="Times New Roman"/>
        <family val="1"/>
      </rPr>
      <t xml:space="preserve"> Novec</t>
    </r>
    <r>
      <rPr>
        <b/>
        <vertAlign val="superscript"/>
        <sz val="12"/>
        <rFont val="Times New Roman"/>
        <family val="1"/>
      </rPr>
      <t>TM</t>
    </r>
    <r>
      <rPr>
        <b/>
        <sz val="12"/>
        <rFont val="Times New Roman"/>
        <family val="1"/>
      </rPr>
      <t xml:space="preserve"> 1230 Fire Protection Fluid at Saturation Pressure</t>
    </r>
  </si>
  <si>
    <r>
      <t>Thermodynamic Properties of the Saturated Liquid and Vapor Phases for 3M</t>
    </r>
    <r>
      <rPr>
        <b/>
        <vertAlign val="superscript"/>
        <sz val="12"/>
        <rFont val="Times New Roman"/>
        <family val="1"/>
      </rPr>
      <t>TM</t>
    </r>
    <r>
      <rPr>
        <b/>
        <sz val="12"/>
        <rFont val="Times New Roman"/>
        <family val="1"/>
      </rPr>
      <t xml:space="preserve"> Novec</t>
    </r>
    <r>
      <rPr>
        <b/>
        <vertAlign val="superscript"/>
        <sz val="12"/>
        <rFont val="Times New Roman"/>
        <family val="1"/>
      </rPr>
      <t>TM</t>
    </r>
    <r>
      <rPr>
        <b/>
        <sz val="12"/>
        <rFont val="Times New Roman"/>
        <family val="1"/>
      </rPr>
      <t xml:space="preserve"> 1230 Fire Protection Fluid</t>
    </r>
  </si>
  <si>
    <r>
      <t>Thermodynamic Properties of the Compressed Liquid and Superheated Vapor for 3M</t>
    </r>
    <r>
      <rPr>
        <b/>
        <vertAlign val="superscript"/>
        <sz val="12"/>
        <rFont val="Times New Roman"/>
        <family val="1"/>
      </rPr>
      <t>TM</t>
    </r>
    <r>
      <rPr>
        <b/>
        <sz val="12"/>
        <rFont val="Times New Roman"/>
        <family val="1"/>
      </rPr>
      <t xml:space="preserve"> Novec</t>
    </r>
    <r>
      <rPr>
        <b/>
        <vertAlign val="superscript"/>
        <sz val="12"/>
        <rFont val="Times New Roman"/>
        <family val="1"/>
      </rPr>
      <t>TM</t>
    </r>
    <r>
      <rPr>
        <b/>
        <sz val="12"/>
        <rFont val="Times New Roman"/>
        <family val="1"/>
      </rPr>
      <t xml:space="preserve"> 1230 Fire Protection Fluid</t>
    </r>
  </si>
  <si>
    <r>
      <t>Pressure vs Enthalpy Diagram for 3M</t>
    </r>
    <r>
      <rPr>
        <b/>
        <vertAlign val="superscript"/>
        <sz val="12"/>
        <rFont val="Times New Roman"/>
        <family val="1"/>
      </rPr>
      <t>TM</t>
    </r>
    <r>
      <rPr>
        <b/>
        <sz val="12"/>
        <rFont val="Times New Roman"/>
        <family val="1"/>
      </rPr>
      <t xml:space="preserve"> Novec</t>
    </r>
    <r>
      <rPr>
        <b/>
        <vertAlign val="superscript"/>
        <sz val="12"/>
        <rFont val="Times New Roman"/>
        <family val="1"/>
      </rPr>
      <t>TM</t>
    </r>
    <r>
      <rPr>
        <b/>
        <sz val="12"/>
        <rFont val="Times New Roman"/>
        <family val="1"/>
      </rPr>
      <t xml:space="preserve"> 1230 Fire Protection Fluid</t>
    </r>
  </si>
  <si>
    <t xml:space="preserve"> ° C </t>
  </si>
  <si>
    <t xml:space="preserve"> psia </t>
  </si>
  <si>
    <t xml:space="preserve"> Vapor </t>
  </si>
  <si>
    <t xml:space="preserve"> Liquid </t>
  </si>
  <si>
    <r>
      <t>N</t>
    </r>
    <r>
      <rPr>
        <vertAlign val="subscript"/>
        <sz val="12"/>
        <rFont val="Times New Roman"/>
        <family val="1"/>
      </rPr>
      <t>2</t>
    </r>
    <r>
      <rPr>
        <sz val="12"/>
        <rFont val="Times New Roman"/>
        <family val="1"/>
      </rPr>
      <t>, Mole Fraction</t>
    </r>
  </si>
  <si>
    <r>
      <t>Nitrogen Solubility Measurements in 3M</t>
    </r>
    <r>
      <rPr>
        <b/>
        <vertAlign val="superscript"/>
        <sz val="12"/>
        <rFont val="Times New Roman"/>
        <family val="1"/>
      </rPr>
      <t>TM</t>
    </r>
    <r>
      <rPr>
        <b/>
        <sz val="12"/>
        <rFont val="Times New Roman"/>
        <family val="1"/>
      </rPr>
      <t xml:space="preserve"> Novec</t>
    </r>
    <r>
      <rPr>
        <b/>
        <vertAlign val="superscript"/>
        <sz val="12"/>
        <rFont val="Times New Roman"/>
        <family val="1"/>
      </rPr>
      <t>TM</t>
    </r>
    <r>
      <rPr>
        <b/>
        <sz val="12"/>
        <rFont val="Times New Roman"/>
        <family val="1"/>
      </rPr>
      <t xml:space="preserve"> 1230 Fire Protection Fluid</t>
    </r>
  </si>
  <si>
    <t>Click on icon to open a pdf file of the Pressure vs. Enthalpy diagram</t>
  </si>
  <si>
    <t>P*x/y</t>
  </si>
  <si>
    <t>Henry's Law Constant</t>
  </si>
  <si>
    <t>Liquid Mole Fraction</t>
  </si>
  <si>
    <t>x</t>
  </si>
  <si>
    <t>Vapor Mole Fraction</t>
  </si>
  <si>
    <t>y</t>
  </si>
  <si>
    <r>
      <t>°</t>
    </r>
    <r>
      <rPr>
        <sz val="12"/>
        <rFont val="Times New Roman"/>
        <family val="1"/>
      </rPr>
      <t>C or K</t>
    </r>
  </si>
  <si>
    <t>bar or psi</t>
  </si>
  <si>
    <t>n</t>
  </si>
  <si>
    <r>
      <t>r</t>
    </r>
    <r>
      <rPr>
        <u/>
        <sz val="10"/>
        <rFont val="Arial"/>
        <family val="2"/>
      </rPr>
      <t xml:space="preserve">
 kg/m</t>
    </r>
    <r>
      <rPr>
        <u/>
        <vertAlign val="superscript"/>
        <sz val="10"/>
        <rFont val="Arial"/>
        <family val="2"/>
      </rPr>
      <t>3</t>
    </r>
  </si>
  <si>
    <r>
      <t>g/cm</t>
    </r>
    <r>
      <rPr>
        <vertAlign val="superscript"/>
        <sz val="12"/>
        <rFont val="Times New Roman"/>
        <family val="1"/>
      </rPr>
      <t xml:space="preserve">3 </t>
    </r>
    <r>
      <rPr>
        <sz val="12"/>
        <rFont val="Times New Roman"/>
        <family val="1"/>
      </rPr>
      <t>or kg/m</t>
    </r>
    <r>
      <rPr>
        <vertAlign val="superscript"/>
        <sz val="12"/>
        <rFont val="Times New Roman"/>
        <family val="1"/>
      </rPr>
      <t>3</t>
    </r>
  </si>
  <si>
    <r>
      <t>Liquid Thermal Conductivity Measurements on 3M</t>
    </r>
    <r>
      <rPr>
        <b/>
        <vertAlign val="superscript"/>
        <sz val="12"/>
        <rFont val="Times New Roman"/>
        <family val="1"/>
      </rPr>
      <t>TM</t>
    </r>
    <r>
      <rPr>
        <b/>
        <sz val="12"/>
        <rFont val="Times New Roman"/>
        <family val="1"/>
      </rPr>
      <t xml:space="preserve"> Novec</t>
    </r>
    <r>
      <rPr>
        <b/>
        <vertAlign val="superscript"/>
        <sz val="12"/>
        <rFont val="Times New Roman"/>
        <family val="1"/>
      </rPr>
      <t>TM</t>
    </r>
    <r>
      <rPr>
        <b/>
        <sz val="12"/>
        <rFont val="Times New Roman"/>
        <family val="1"/>
      </rPr>
      <t xml:space="preserve"> 1230 Fire Protection Fluid</t>
    </r>
  </si>
  <si>
    <r>
      <t>Vapor Thermal Conductivity Measurements on 3M</t>
    </r>
    <r>
      <rPr>
        <b/>
        <vertAlign val="superscript"/>
        <sz val="12"/>
        <rFont val="Times New Roman"/>
        <family val="1"/>
      </rPr>
      <t>TM</t>
    </r>
    <r>
      <rPr>
        <b/>
        <sz val="12"/>
        <rFont val="Times New Roman"/>
        <family val="1"/>
      </rPr>
      <t xml:space="preserve"> Novec</t>
    </r>
    <r>
      <rPr>
        <b/>
        <vertAlign val="superscript"/>
        <sz val="12"/>
        <rFont val="Times New Roman"/>
        <family val="1"/>
      </rPr>
      <t>TM</t>
    </r>
    <r>
      <rPr>
        <b/>
        <sz val="12"/>
        <rFont val="Times New Roman"/>
        <family val="1"/>
      </rPr>
      <t xml:space="preserve"> 1230 Fire Protection Fluid</t>
    </r>
  </si>
  <si>
    <r>
      <t>l</t>
    </r>
    <r>
      <rPr>
        <sz val="12"/>
        <rFont val="Times New Roman"/>
        <family val="1"/>
      </rPr>
      <t xml:space="preserve"> = 0.0356*T + 4.0067</t>
    </r>
  </si>
  <si>
    <r>
      <t>l</t>
    </r>
    <r>
      <rPr>
        <sz val="12"/>
        <rFont val="Times New Roman"/>
        <family val="1"/>
      </rPr>
      <t xml:space="preserve"> in mW/(m*K), Temperature in °C</t>
    </r>
  </si>
  <si>
    <t>Thermal Conductivity, mW/(m*K)</t>
  </si>
  <si>
    <t xml:space="preserve">                measurements made at 1 atm</t>
  </si>
  <si>
    <t>Thermal Conductivity</t>
  </si>
  <si>
    <t>l</t>
  </si>
  <si>
    <t>mW/m K</t>
  </si>
  <si>
    <r>
      <t>l</t>
    </r>
    <r>
      <rPr>
        <sz val="12"/>
        <rFont val="Times New Roman"/>
        <family val="1"/>
      </rPr>
      <t xml:space="preserve"> = - 0.188*T + 63.403</t>
    </r>
  </si>
  <si>
    <t>(kV)</t>
  </si>
  <si>
    <t>Breakdown voltage (BDV) of Novec 1230 fluid vapor under saturated conditions at 1 atm, 21°C over a 2.7 mm electrode gap</t>
  </si>
  <si>
    <t>BDV of liquid Novec 1230 fluid under these conditions is 48 kV.</t>
  </si>
  <si>
    <t>W/V table for 3M Novec 1230 fluid (FK-5-1-12mmy2)</t>
  </si>
  <si>
    <t>k1=</t>
  </si>
  <si>
    <t>k2=</t>
  </si>
  <si>
    <t>Total Flooding Quantity (SI Units)</t>
  </si>
  <si>
    <t>Temp.</t>
  </si>
  <si>
    <t>Specific</t>
  </si>
  <si>
    <t>t</t>
  </si>
  <si>
    <t>Vapor</t>
  </si>
  <si>
    <t>a</t>
  </si>
  <si>
    <t>w =</t>
  </si>
  <si>
    <t>100 - C</t>
  </si>
  <si>
    <t>b</t>
  </si>
  <si>
    <t>T [Temperature (°C)] - The design temperature in the hazard area.</t>
  </si>
  <si>
    <t>c</t>
  </si>
  <si>
    <t>where T is the temperature in °C</t>
  </si>
  <si>
    <t>d</t>
  </si>
  <si>
    <t xml:space="preserve">C [Concentration (%)] - Volumetric concentration of 3M Novec 1230 in air at the </t>
  </si>
  <si>
    <t>temperature indicated.</t>
  </si>
  <si>
    <r>
      <t>Weight Requirements of Hazard Volume, W/V (kg/m</t>
    </r>
    <r>
      <rPr>
        <b/>
        <vertAlign val="superscript"/>
        <sz val="10"/>
        <rFont val="Geneva"/>
      </rPr>
      <t>3</t>
    </r>
    <r>
      <rPr>
        <b/>
        <sz val="10"/>
        <rFont val="Geneva"/>
      </rPr>
      <t>)</t>
    </r>
    <r>
      <rPr>
        <b/>
        <vertAlign val="superscript"/>
        <sz val="10"/>
        <rFont val="Geneva"/>
      </rPr>
      <t>a</t>
    </r>
  </si>
  <si>
    <r>
      <t>(°C)</t>
    </r>
    <r>
      <rPr>
        <b/>
        <vertAlign val="superscript"/>
        <sz val="10"/>
        <rFont val="Geneva"/>
      </rPr>
      <t>b</t>
    </r>
  </si>
  <si>
    <r>
      <t>Design Concentration (% by volume)</t>
    </r>
    <r>
      <rPr>
        <b/>
        <vertAlign val="superscript"/>
        <sz val="10"/>
        <rFont val="Geneva"/>
      </rPr>
      <t>d</t>
    </r>
  </si>
  <si>
    <r>
      <t>(m</t>
    </r>
    <r>
      <rPr>
        <b/>
        <vertAlign val="superscript"/>
        <sz val="10"/>
        <rFont val="Geneva"/>
      </rPr>
      <t>3</t>
    </r>
    <r>
      <rPr>
        <b/>
        <sz val="10"/>
        <rFont val="Geneva"/>
      </rPr>
      <t>/kg)</t>
    </r>
    <r>
      <rPr>
        <b/>
        <vertAlign val="superscript"/>
        <sz val="10"/>
        <rFont val="Geneva"/>
      </rPr>
      <t>c</t>
    </r>
  </si>
  <si>
    <r>
      <t>W/V [Agent Weight Requirements (kg/m</t>
    </r>
    <r>
      <rPr>
        <vertAlign val="superscript"/>
        <sz val="10"/>
        <rFont val="Geneva"/>
      </rPr>
      <t>3</t>
    </r>
    <r>
      <rPr>
        <sz val="10"/>
        <rFont val="Geneva"/>
      </rPr>
      <t>)]= Kilograms of agent required per cubic meter of protected volume to produce indicated concentration at temperature specified.</t>
    </r>
  </si>
  <si>
    <r>
      <t>s [specific volume (m</t>
    </r>
    <r>
      <rPr>
        <vertAlign val="superscript"/>
        <sz val="10"/>
        <rFont val="Geneva"/>
      </rPr>
      <t>3</t>
    </r>
    <r>
      <rPr>
        <sz val="10"/>
        <rFont val="Geneva"/>
      </rPr>
      <t>/kg)] of 3M Novec 1230 vapor can be approximated by the formula:</t>
    </r>
  </si>
  <si>
    <t>Total Flooding Quantity (English Units)</t>
  </si>
  <si>
    <t>T [Temperature (°F)] - The design temperature in the hazard area.</t>
  </si>
  <si>
    <t>where T is the temperature in °F</t>
  </si>
  <si>
    <r>
      <t>Weight Requirements of Hazard Volume, W/V (lb/ft3)</t>
    </r>
    <r>
      <rPr>
        <b/>
        <vertAlign val="superscript"/>
        <sz val="10"/>
        <rFont val="Geneva"/>
      </rPr>
      <t>a</t>
    </r>
  </si>
  <si>
    <r>
      <t>(°F)</t>
    </r>
    <r>
      <rPr>
        <b/>
        <vertAlign val="superscript"/>
        <sz val="10"/>
        <rFont val="Geneva"/>
      </rPr>
      <t>b</t>
    </r>
  </si>
  <si>
    <r>
      <t>(ft</t>
    </r>
    <r>
      <rPr>
        <b/>
        <vertAlign val="superscript"/>
        <sz val="10"/>
        <rFont val="Geneva"/>
      </rPr>
      <t>3</t>
    </r>
    <r>
      <rPr>
        <b/>
        <sz val="10"/>
        <rFont val="Geneva"/>
      </rPr>
      <t>/lb)</t>
    </r>
    <r>
      <rPr>
        <b/>
        <vertAlign val="superscript"/>
        <sz val="10"/>
        <rFont val="Geneva"/>
      </rPr>
      <t>c</t>
    </r>
  </si>
  <si>
    <r>
      <t>W/V [Agent Weight Requirements (lb/ft</t>
    </r>
    <r>
      <rPr>
        <vertAlign val="superscript"/>
        <sz val="10"/>
        <rFont val="Geneva"/>
      </rPr>
      <t>3</t>
    </r>
    <r>
      <rPr>
        <sz val="10"/>
        <rFont val="Geneva"/>
      </rPr>
      <t>)]= pounds of agent required per cubic feet of protected volume to produce indicated concentration at temperature specified.</t>
    </r>
  </si>
  <si>
    <r>
      <t>s [specific volume (ft</t>
    </r>
    <r>
      <rPr>
        <vertAlign val="superscript"/>
        <sz val="10"/>
        <rFont val="Geneva"/>
      </rPr>
      <t>3</t>
    </r>
    <r>
      <rPr>
        <sz val="10"/>
        <rFont val="Geneva"/>
      </rPr>
      <t>/lb)] of 3M Novec 1230 vapor can be approximated by the formula:</t>
    </r>
  </si>
  <si>
    <t>s equations for Novec 1230 fluid</t>
  </si>
  <si>
    <t>T (C)</t>
  </si>
  <si>
    <t>T(F)</t>
  </si>
  <si>
    <t>v (m^3/kg)</t>
  </si>
  <si>
    <t>v (ft^3/lb)</t>
  </si>
</sst>
</file>

<file path=xl/styles.xml><?xml version="1.0" encoding="utf-8"?>
<styleSheet xmlns="http://schemas.openxmlformats.org/spreadsheetml/2006/main">
  <numFmts count="4">
    <numFmt numFmtId="167" formatCode="0.000"/>
    <numFmt numFmtId="168" formatCode="0.0"/>
    <numFmt numFmtId="170" formatCode="0.00000"/>
    <numFmt numFmtId="171" formatCode="0.0000"/>
  </numFmts>
  <fonts count="33">
    <font>
      <sz val="10"/>
      <name val="Arial"/>
    </font>
    <font>
      <sz val="10"/>
      <name val="Arial"/>
    </font>
    <font>
      <sz val="10"/>
      <name val="Courier"/>
      <family val="3"/>
    </font>
    <font>
      <sz val="10"/>
      <name val="Arial"/>
      <family val="2"/>
    </font>
    <font>
      <u/>
      <sz val="10"/>
      <name val="Arial"/>
      <family val="2"/>
    </font>
    <font>
      <u/>
      <vertAlign val="superscript"/>
      <sz val="10"/>
      <name val="Arial"/>
      <family val="2"/>
    </font>
    <font>
      <vertAlign val="superscript"/>
      <sz val="10"/>
      <name val="Arial"/>
      <family val="2"/>
    </font>
    <font>
      <sz val="10"/>
      <name val="Times New Roman"/>
      <family val="1"/>
    </font>
    <font>
      <sz val="12"/>
      <name val="Times New Roman"/>
      <family val="1"/>
    </font>
    <font>
      <sz val="12"/>
      <name val="Symbol"/>
      <family val="1"/>
      <charset val="2"/>
    </font>
    <font>
      <vertAlign val="subscript"/>
      <sz val="12"/>
      <name val="Times New Roman"/>
      <family val="1"/>
    </font>
    <font>
      <vertAlign val="superscript"/>
      <sz val="12"/>
      <name val="Times New Roman"/>
      <family val="1"/>
    </font>
    <font>
      <b/>
      <sz val="12"/>
      <name val="Times New Roman"/>
      <family val="1"/>
    </font>
    <font>
      <b/>
      <vertAlign val="superscript"/>
      <sz val="12"/>
      <name val="Times New Roman"/>
      <family val="1"/>
    </font>
    <font>
      <b/>
      <vertAlign val="subscript"/>
      <sz val="12"/>
      <name val="Times New Roman"/>
      <family val="1"/>
    </font>
    <font>
      <sz val="7"/>
      <name val="Times New Roman"/>
      <family val="1"/>
    </font>
    <font>
      <vertAlign val="subscript"/>
      <sz val="10"/>
      <name val="Times New Roman"/>
      <family val="1"/>
    </font>
    <font>
      <u/>
      <sz val="12"/>
      <name val="Times New Roman"/>
      <family val="1"/>
    </font>
    <font>
      <u/>
      <sz val="12"/>
      <name val="Symbol"/>
      <family val="1"/>
      <charset val="2"/>
    </font>
    <font>
      <u/>
      <vertAlign val="superscript"/>
      <sz val="12"/>
      <name val="Times New Roman"/>
      <family val="1"/>
    </font>
    <font>
      <sz val="12"/>
      <color indexed="8"/>
      <name val="Times New Roman"/>
      <family val="1"/>
    </font>
    <font>
      <sz val="10"/>
      <name val="Symbol"/>
      <family val="1"/>
      <charset val="2"/>
    </font>
    <font>
      <vertAlign val="subscript"/>
      <sz val="12"/>
      <name val="Symbol"/>
      <family val="1"/>
      <charset val="2"/>
    </font>
    <font>
      <b/>
      <sz val="10"/>
      <name val="Arial"/>
      <family val="2"/>
    </font>
    <font>
      <b/>
      <vertAlign val="superscript"/>
      <sz val="10"/>
      <name val="Arial"/>
      <family val="2"/>
    </font>
    <font>
      <vertAlign val="superscript"/>
      <sz val="12"/>
      <color indexed="8"/>
      <name val="Times New Roman"/>
      <family val="1"/>
    </font>
    <font>
      <sz val="10"/>
      <name val="Geneva"/>
    </font>
    <font>
      <b/>
      <sz val="10"/>
      <name val="Geneva"/>
    </font>
    <font>
      <sz val="10"/>
      <name val="Arial Narrow"/>
      <family val="2"/>
    </font>
    <font>
      <b/>
      <sz val="10"/>
      <color indexed="56"/>
      <name val="Geneva"/>
    </font>
    <font>
      <b/>
      <vertAlign val="superscript"/>
      <sz val="10"/>
      <name val="Geneva"/>
    </font>
    <font>
      <vertAlign val="superscript"/>
      <sz val="10"/>
      <name val="Geneva"/>
    </font>
    <font>
      <u/>
      <sz val="10"/>
      <name val="Geneva"/>
    </font>
  </fonts>
  <fills count="2">
    <fill>
      <patternFill patternType="none"/>
    </fill>
    <fill>
      <patternFill patternType="gray125"/>
    </fill>
  </fills>
  <borders count="11">
    <border>
      <left/>
      <right/>
      <top/>
      <bottom/>
      <diagonal/>
    </border>
    <border>
      <left/>
      <right style="thin">
        <color indexed="9"/>
      </right>
      <top/>
      <bottom/>
      <diagonal/>
    </border>
    <border>
      <left style="thin">
        <color indexed="9"/>
      </left>
      <right/>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thick">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top/>
      <bottom style="thick">
        <color indexed="64"/>
      </bottom>
      <diagonal/>
    </border>
  </borders>
  <cellStyleXfs count="3">
    <xf numFmtId="0" fontId="0" fillId="0" borderId="0"/>
    <xf numFmtId="0" fontId="26" fillId="0" borderId="0"/>
    <xf numFmtId="0" fontId="1" fillId="0" borderId="0"/>
  </cellStyleXfs>
  <cellXfs count="100">
    <xf numFmtId="0" fontId="0" fillId="0" borderId="0" xfId="0"/>
    <xf numFmtId="0" fontId="2" fillId="0" borderId="0" xfId="0" applyFont="1" applyAlignment="1">
      <alignment horizontal="justify"/>
    </xf>
    <xf numFmtId="0" fontId="3" fillId="0" borderId="0" xfId="0" applyFont="1"/>
    <xf numFmtId="167" fontId="3" fillId="0" borderId="0" xfId="0" applyNumberFormat="1" applyFont="1" applyAlignment="1">
      <alignment horizontal="justify"/>
    </xf>
    <xf numFmtId="2" fontId="3" fillId="0" borderId="0" xfId="0" applyNumberFormat="1" applyFont="1" applyAlignment="1">
      <alignment horizontal="justify"/>
    </xf>
    <xf numFmtId="170" fontId="3" fillId="0" borderId="0" xfId="0" applyNumberFormat="1" applyFont="1" applyAlignment="1">
      <alignment horizontal="justify"/>
    </xf>
    <xf numFmtId="171" fontId="3" fillId="0" borderId="0" xfId="0" applyNumberFormat="1" applyFont="1" applyAlignment="1">
      <alignment horizontal="justify"/>
    </xf>
    <xf numFmtId="0" fontId="3" fillId="0" borderId="0" xfId="0" applyFont="1" applyAlignment="1">
      <alignment horizontal="center"/>
    </xf>
    <xf numFmtId="0" fontId="0" fillId="0" borderId="0" xfId="0" applyAlignment="1">
      <alignment horizontal="center" wrapText="1"/>
    </xf>
    <xf numFmtId="0" fontId="4" fillId="0" borderId="0" xfId="0" applyFont="1" applyAlignment="1">
      <alignment horizontal="center"/>
    </xf>
    <xf numFmtId="0" fontId="3" fillId="0" borderId="0" xfId="0" applyFont="1" applyAlignment="1">
      <alignment horizontal="center" wrapText="1"/>
    </xf>
    <xf numFmtId="0" fontId="3" fillId="0" borderId="0" xfId="0" applyFont="1" applyAlignment="1">
      <alignment horizontal="left"/>
    </xf>
    <xf numFmtId="0" fontId="0" fillId="0" borderId="0" xfId="0" applyAlignment="1">
      <alignment horizontal="center"/>
    </xf>
    <xf numFmtId="171" fontId="0" fillId="0" borderId="0" xfId="0" applyNumberFormat="1"/>
    <xf numFmtId="0" fontId="8" fillId="0" borderId="0" xfId="0" applyFont="1"/>
    <xf numFmtId="0" fontId="8" fillId="0" borderId="0" xfId="0" applyFont="1" applyAlignment="1">
      <alignment horizontal="left" indent="15"/>
    </xf>
    <xf numFmtId="0" fontId="12" fillId="0" borderId="0" xfId="0" applyFont="1"/>
    <xf numFmtId="0" fontId="8" fillId="0" borderId="0" xfId="0" applyFont="1" applyAlignment="1"/>
    <xf numFmtId="0" fontId="0" fillId="0" borderId="0" xfId="0" applyAlignment="1"/>
    <xf numFmtId="0" fontId="0" fillId="0" borderId="0" xfId="0" applyAlignment="1">
      <alignment horizontal="left"/>
    </xf>
    <xf numFmtId="167" fontId="8" fillId="0" borderId="0" xfId="0" applyNumberFormat="1" applyFont="1"/>
    <xf numFmtId="2" fontId="8" fillId="0" borderId="0" xfId="0" applyNumberFormat="1" applyFont="1"/>
    <xf numFmtId="167" fontId="12" fillId="0" borderId="0" xfId="0" applyNumberFormat="1" applyFont="1"/>
    <xf numFmtId="0" fontId="8" fillId="0" borderId="0" xfId="0" applyFont="1" applyAlignment="1">
      <alignment horizontal="left" vertical="top" wrapText="1" indent="1"/>
    </xf>
    <xf numFmtId="0" fontId="7" fillId="0" borderId="0" xfId="0" applyFont="1"/>
    <xf numFmtId="0" fontId="7" fillId="0" borderId="0" xfId="0" applyFont="1" applyAlignment="1">
      <alignment horizontal="left" indent="4"/>
    </xf>
    <xf numFmtId="0" fontId="12" fillId="0" borderId="0" xfId="0" applyFont="1" applyAlignment="1">
      <alignment horizontal="center"/>
    </xf>
    <xf numFmtId="0" fontId="8" fillId="0" borderId="0" xfId="0" applyFont="1" applyAlignment="1">
      <alignment horizontal="center"/>
    </xf>
    <xf numFmtId="0" fontId="12" fillId="0" borderId="0" xfId="0" applyFont="1" applyAlignment="1">
      <alignment horizontal="left"/>
    </xf>
    <xf numFmtId="0" fontId="17" fillId="0" borderId="0" xfId="0" applyFont="1" applyAlignment="1"/>
    <xf numFmtId="0" fontId="17" fillId="0" borderId="0" xfId="0" applyFont="1" applyAlignment="1">
      <alignment horizontal="center"/>
    </xf>
    <xf numFmtId="10" fontId="8" fillId="0" borderId="0" xfId="0" applyNumberFormat="1" applyFont="1" applyAlignment="1">
      <alignment horizontal="center"/>
    </xf>
    <xf numFmtId="0" fontId="20" fillId="0" borderId="0" xfId="0" applyFont="1" applyBorder="1" applyAlignment="1">
      <alignment horizontal="center" vertical="top" wrapText="1"/>
    </xf>
    <xf numFmtId="0" fontId="9" fillId="0" borderId="0" xfId="0" applyFont="1"/>
    <xf numFmtId="0" fontId="21" fillId="0" borderId="0" xfId="0" applyFont="1"/>
    <xf numFmtId="2" fontId="8" fillId="0" borderId="0" xfId="0" applyNumberFormat="1" applyFont="1" applyAlignment="1">
      <alignment horizontal="center"/>
    </xf>
    <xf numFmtId="0" fontId="20" fillId="0" borderId="0" xfId="0" applyFont="1" applyAlignment="1">
      <alignment vertical="top" wrapText="1"/>
    </xf>
    <xf numFmtId="0" fontId="20" fillId="0" borderId="0" xfId="0" applyFont="1" applyAlignment="1">
      <alignment horizontal="center" vertical="top" wrapText="1"/>
    </xf>
    <xf numFmtId="167" fontId="0" fillId="0" borderId="0" xfId="0" applyNumberFormat="1" applyAlignment="1">
      <alignment horizontal="center"/>
    </xf>
    <xf numFmtId="171" fontId="20" fillId="0" borderId="0" xfId="0" applyNumberFormat="1" applyFont="1" applyAlignment="1">
      <alignment horizontal="center" vertical="top" wrapText="1"/>
    </xf>
    <xf numFmtId="171" fontId="0" fillId="0" borderId="0" xfId="0" applyNumberFormat="1" applyAlignment="1">
      <alignment horizontal="center"/>
    </xf>
    <xf numFmtId="2" fontId="20" fillId="0" borderId="0" xfId="0" applyNumberFormat="1" applyFont="1" applyAlignment="1">
      <alignment horizontal="center" vertical="top" wrapText="1"/>
    </xf>
    <xf numFmtId="168" fontId="8" fillId="0" borderId="0" xfId="0" applyNumberFormat="1" applyFont="1" applyAlignment="1">
      <alignment horizontal="center"/>
    </xf>
    <xf numFmtId="0" fontId="8" fillId="0" borderId="0" xfId="0" applyFont="1" applyBorder="1" applyAlignment="1">
      <alignment horizontal="center" vertical="top" wrapText="1"/>
    </xf>
    <xf numFmtId="0" fontId="9" fillId="0" borderId="0" xfId="0" applyFont="1" applyBorder="1" applyAlignment="1">
      <alignment horizontal="center" vertical="top" wrapText="1"/>
    </xf>
    <xf numFmtId="0" fontId="8" fillId="0" borderId="0" xfId="0" applyFont="1" applyBorder="1" applyAlignment="1">
      <alignment vertical="top" wrapText="1"/>
    </xf>
    <xf numFmtId="11" fontId="8" fillId="0" borderId="0" xfId="0" applyNumberFormat="1" applyFont="1" applyBorder="1" applyAlignment="1">
      <alignment horizontal="center" vertical="top" wrapText="1"/>
    </xf>
    <xf numFmtId="0" fontId="8" fillId="0" borderId="0" xfId="0" applyFont="1" applyBorder="1" applyAlignment="1">
      <alignment wrapText="1"/>
    </xf>
    <xf numFmtId="0" fontId="9" fillId="0" borderId="0" xfId="0" applyFont="1" applyBorder="1" applyAlignment="1">
      <alignment wrapText="1"/>
    </xf>
    <xf numFmtId="0" fontId="23" fillId="0" borderId="0" xfId="0" applyFont="1" applyAlignment="1"/>
    <xf numFmtId="0" fontId="12" fillId="0" borderId="0" xfId="0" applyFont="1" applyBorder="1" applyAlignment="1">
      <alignment horizontal="center" vertical="top" wrapText="1"/>
    </xf>
    <xf numFmtId="0" fontId="8" fillId="0" borderId="0" xfId="0" applyFont="1" applyFill="1" applyBorder="1" applyAlignment="1">
      <alignment horizontal="center" vertical="top" wrapText="1"/>
    </xf>
    <xf numFmtId="0" fontId="9" fillId="0" borderId="0" xfId="0" applyFont="1" applyFill="1" applyBorder="1" applyAlignment="1">
      <alignment horizontal="center" vertical="top" wrapText="1"/>
    </xf>
    <xf numFmtId="168" fontId="8" fillId="0" borderId="0" xfId="0" applyNumberFormat="1" applyFont="1"/>
    <xf numFmtId="168" fontId="7" fillId="0" borderId="0" xfId="0" applyNumberFormat="1" applyFont="1"/>
    <xf numFmtId="0" fontId="23" fillId="0" borderId="0" xfId="0" applyFont="1"/>
    <xf numFmtId="0" fontId="8" fillId="0" borderId="0" xfId="0" applyFont="1" applyAlignment="1">
      <alignment horizontal="center" vertical="top" wrapText="1"/>
    </xf>
    <xf numFmtId="0" fontId="8" fillId="0" borderId="0" xfId="0" applyFont="1" applyAlignment="1">
      <alignment vertical="top" wrapText="1"/>
    </xf>
    <xf numFmtId="0" fontId="17" fillId="0" borderId="0" xfId="0" applyFont="1" applyAlignment="1">
      <alignment horizontal="center" vertical="top" wrapText="1"/>
    </xf>
    <xf numFmtId="0" fontId="17" fillId="0" borderId="1" xfId="0" applyFont="1" applyBorder="1" applyAlignment="1">
      <alignment horizontal="center" vertical="top" wrapText="1"/>
    </xf>
    <xf numFmtId="0" fontId="17" fillId="0" borderId="2" xfId="0" applyFont="1" applyBorder="1" applyAlignment="1">
      <alignment horizontal="center" vertical="top" wrapText="1"/>
    </xf>
    <xf numFmtId="171" fontId="8" fillId="0" borderId="0" xfId="0" applyNumberFormat="1" applyFont="1" applyAlignment="1">
      <alignment horizontal="center" vertical="top" wrapText="1"/>
    </xf>
    <xf numFmtId="1" fontId="8" fillId="0" borderId="0" xfId="0" applyNumberFormat="1" applyFont="1" applyAlignment="1">
      <alignment horizontal="center"/>
    </xf>
    <xf numFmtId="171" fontId="8" fillId="0" borderId="0" xfId="0" applyNumberFormat="1" applyFont="1" applyAlignment="1">
      <alignment vertical="top" wrapText="1"/>
    </xf>
    <xf numFmtId="168" fontId="8" fillId="0" borderId="0" xfId="0" applyNumberFormat="1" applyFont="1" applyAlignment="1">
      <alignment horizontal="center" vertical="top" wrapText="1"/>
    </xf>
    <xf numFmtId="0" fontId="21" fillId="0" borderId="0" xfId="0" applyFont="1" applyAlignment="1">
      <alignment horizontal="center" wrapText="1"/>
    </xf>
    <xf numFmtId="1" fontId="20" fillId="0" borderId="0" xfId="0" applyNumberFormat="1" applyFont="1" applyAlignment="1">
      <alignment horizontal="center" vertical="top" wrapText="1"/>
    </xf>
    <xf numFmtId="2" fontId="0" fillId="0" borderId="0" xfId="0" applyNumberFormat="1" applyAlignment="1">
      <alignment horizontal="center"/>
    </xf>
    <xf numFmtId="0" fontId="9" fillId="0" borderId="0" xfId="0" applyFont="1" applyAlignment="1">
      <alignment horizontal="center"/>
    </xf>
    <xf numFmtId="0" fontId="26" fillId="0" borderId="0" xfId="1"/>
    <xf numFmtId="0" fontId="27" fillId="0" borderId="0" xfId="1" applyFont="1"/>
    <xf numFmtId="0" fontId="26" fillId="0" borderId="0" xfId="1" applyAlignment="1">
      <alignment horizontal="right"/>
    </xf>
    <xf numFmtId="0" fontId="28" fillId="0" borderId="3" xfId="1" applyFont="1" applyBorder="1" applyAlignment="1">
      <alignment horizontal="center"/>
    </xf>
    <xf numFmtId="0" fontId="28" fillId="0" borderId="4" xfId="1" applyFont="1" applyBorder="1" applyAlignment="1">
      <alignment horizontal="center"/>
    </xf>
    <xf numFmtId="0" fontId="27" fillId="0" borderId="5" xfId="1" applyFont="1" applyBorder="1" applyAlignment="1">
      <alignment horizontal="center"/>
    </xf>
    <xf numFmtId="0" fontId="27" fillId="0" borderId="6" xfId="1" applyFont="1" applyBorder="1" applyAlignment="1">
      <alignment horizontal="center"/>
    </xf>
    <xf numFmtId="0" fontId="26" fillId="0" borderId="5" xfId="1" applyBorder="1" applyAlignment="1">
      <alignment horizontal="center"/>
    </xf>
    <xf numFmtId="0" fontId="26" fillId="0" borderId="7" xfId="1" applyBorder="1" applyAlignment="1">
      <alignment horizontal="center"/>
    </xf>
    <xf numFmtId="0" fontId="27" fillId="0" borderId="7" xfId="1" applyFont="1" applyBorder="1" applyAlignment="1">
      <alignment horizontal="center"/>
    </xf>
    <xf numFmtId="0" fontId="26" fillId="0" borderId="0" xfId="1" applyAlignment="1">
      <alignment horizontal="center"/>
    </xf>
    <xf numFmtId="171" fontId="26" fillId="0" borderId="0" xfId="1" applyNumberFormat="1" applyAlignment="1">
      <alignment horizontal="center"/>
    </xf>
    <xf numFmtId="0" fontId="26" fillId="0" borderId="0" xfId="1" applyAlignment="1">
      <alignment vertical="top"/>
    </xf>
    <xf numFmtId="0" fontId="32" fillId="0" borderId="0" xfId="1" applyFont="1" applyAlignment="1">
      <alignment horizontal="center"/>
    </xf>
    <xf numFmtId="0" fontId="26" fillId="0" borderId="8" xfId="1" applyBorder="1" applyAlignment="1">
      <alignment horizontal="center"/>
    </xf>
    <xf numFmtId="0" fontId="26" fillId="0" borderId="0" xfId="1" applyFont="1"/>
    <xf numFmtId="0" fontId="1" fillId="0" borderId="0" xfId="2"/>
    <xf numFmtId="0" fontId="23" fillId="0" borderId="0" xfId="2" applyFont="1"/>
    <xf numFmtId="0" fontId="8" fillId="0" borderId="0" xfId="0" applyFont="1" applyAlignment="1">
      <alignment horizontal="left"/>
    </xf>
    <xf numFmtId="0" fontId="8" fillId="0" borderId="0" xfId="0" applyFont="1" applyAlignment="1">
      <alignment horizontal="left" vertical="top" wrapText="1"/>
    </xf>
    <xf numFmtId="0" fontId="8" fillId="0" borderId="0" xfId="0" applyFont="1" applyAlignment="1">
      <alignment horizontal="center" vertical="top" wrapText="1"/>
    </xf>
    <xf numFmtId="0" fontId="8" fillId="0" borderId="0" xfId="0" applyFont="1" applyAlignment="1">
      <alignment horizontal="center"/>
    </xf>
    <xf numFmtId="0" fontId="20" fillId="0" borderId="0" xfId="0" applyFont="1" applyBorder="1" applyAlignment="1">
      <alignment horizontal="center" vertical="top" wrapText="1"/>
    </xf>
    <xf numFmtId="0" fontId="20" fillId="0" borderId="0" xfId="0" applyFont="1" applyAlignment="1">
      <alignment horizontal="center" vertical="top" wrapText="1"/>
    </xf>
    <xf numFmtId="0" fontId="12" fillId="0" borderId="0" xfId="0" applyFont="1" applyAlignment="1">
      <alignment horizontal="center"/>
    </xf>
    <xf numFmtId="0" fontId="27" fillId="0" borderId="9" xfId="1" applyFont="1" applyBorder="1" applyAlignment="1">
      <alignment horizontal="center" vertical="center"/>
    </xf>
    <xf numFmtId="0" fontId="29" fillId="0" borderId="10" xfId="1" applyFont="1" applyBorder="1" applyAlignment="1">
      <alignment horizontal="center"/>
    </xf>
    <xf numFmtId="0" fontId="27" fillId="0" borderId="0" xfId="1" applyFont="1" applyAlignment="1">
      <alignment horizontal="center" vertical="center"/>
    </xf>
    <xf numFmtId="0" fontId="26" fillId="0" borderId="0" xfId="1" applyBorder="1" applyAlignment="1">
      <alignment horizontal="center" vertical="center"/>
    </xf>
    <xf numFmtId="0" fontId="26" fillId="0" borderId="8" xfId="1" applyBorder="1" applyAlignment="1">
      <alignment horizontal="center" vertical="center"/>
    </xf>
    <xf numFmtId="0" fontId="26" fillId="0" borderId="0" xfId="1" applyAlignment="1">
      <alignment horizontal="left" wrapText="1"/>
    </xf>
  </cellXfs>
  <cellStyles count="3">
    <cellStyle name="Normal" xfId="0" builtinId="0"/>
    <cellStyle name="Normal_Flooding Tables for 3M Novec 1230 Fire Protection Fluid" xfId="1"/>
    <cellStyle name="Normal_Novec 1230 specifc volume from EOS"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Arial"/>
                <a:ea typeface="Arial"/>
                <a:cs typeface="Arial"/>
              </a:defRPr>
            </a:pPr>
            <a:r>
              <a:rPr lang="en-US"/>
              <a:t>Specific Volume of Novec 1230</a:t>
            </a:r>
          </a:p>
        </c:rich>
      </c:tx>
      <c:layout>
        <c:manualLayout>
          <c:xMode val="edge"/>
          <c:yMode val="edge"/>
          <c:x val="0.25609806930034718"/>
          <c:y val="3.2520411268872979E-2"/>
        </c:manualLayout>
      </c:layout>
      <c:spPr>
        <a:noFill/>
        <a:ln w="25400">
          <a:noFill/>
        </a:ln>
      </c:spPr>
    </c:title>
    <c:plotArea>
      <c:layout>
        <c:manualLayout>
          <c:layoutTarget val="inner"/>
          <c:xMode val="edge"/>
          <c:yMode val="edge"/>
          <c:x val="0.15447185132401892"/>
          <c:y val="0.18699236479601963"/>
          <c:w val="0.7926845002153603"/>
          <c:h val="0.62601791692580488"/>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Mode val="edge"/>
                  <c:yMode val="edge"/>
                  <c:x val="0.37195195779336132"/>
                  <c:y val="0.51219647748474939"/>
                </c:manualLayout>
              </c:layout>
              <c:tx>
                <c:rich>
                  <a:bodyPr/>
                  <a:lstStyle/>
                  <a:p>
                    <a:pPr>
                      <a:defRPr sz="1000" b="0" i="0" u="none" strike="noStrike" baseline="0">
                        <a:solidFill>
                          <a:srgbClr val="000000"/>
                        </a:solidFill>
                        <a:latin typeface="Arial"/>
                        <a:ea typeface="Arial"/>
                        <a:cs typeface="Arial"/>
                      </a:defRPr>
                    </a:pPr>
                    <a:r>
                      <a:rPr lang="en-US" sz="1000" b="0" i="0" u="none" strike="noStrike" baseline="0">
                        <a:solidFill>
                          <a:srgbClr val="000000"/>
                        </a:solidFill>
                        <a:latin typeface="Arial"/>
                        <a:cs typeface="Arial"/>
                      </a:rPr>
                      <a:t>s = 0.0002743*T + 0.0664047</a:t>
                    </a:r>
                  </a:p>
                  <a:p>
                    <a:pPr>
                      <a:defRPr sz="1000" b="0" i="0" u="none" strike="noStrike" baseline="0">
                        <a:solidFill>
                          <a:srgbClr val="000000"/>
                        </a:solidFill>
                        <a:latin typeface="Arial"/>
                        <a:ea typeface="Arial"/>
                        <a:cs typeface="Arial"/>
                      </a:defRPr>
                    </a:pPr>
                    <a:r>
                      <a:rPr lang="en-US" sz="1000" b="0" i="0" u="none" strike="noStrike" baseline="0">
                        <a:solidFill>
                          <a:srgbClr val="000000"/>
                        </a:solidFill>
                        <a:latin typeface="Arial"/>
                        <a:cs typeface="Arial"/>
                      </a:rPr>
                      <a:t>R</a:t>
                    </a:r>
                    <a:r>
                      <a:rPr lang="en-US" sz="1000" b="0" i="0" u="none" strike="noStrike" baseline="30000">
                        <a:solidFill>
                          <a:srgbClr val="000000"/>
                        </a:solidFill>
                        <a:latin typeface="Arial"/>
                        <a:cs typeface="Arial"/>
                      </a:rPr>
                      <a:t>2</a:t>
                    </a:r>
                    <a:r>
                      <a:rPr lang="en-US" sz="1000" b="0" i="0" u="none" strike="noStrike" baseline="0">
                        <a:solidFill>
                          <a:srgbClr val="000000"/>
                        </a:solidFill>
                        <a:latin typeface="Arial"/>
                        <a:cs typeface="Arial"/>
                      </a:rPr>
                      <a:t> = 0.9999369</a:t>
                    </a:r>
                  </a:p>
                </c:rich>
              </c:tx>
              <c:numFmt formatCode="General" sourceLinked="0"/>
              <c:spPr>
                <a:noFill/>
                <a:ln w="25400">
                  <a:noFill/>
                </a:ln>
              </c:spPr>
            </c:trendlineLbl>
          </c:trendline>
          <c:xVal>
            <c:numRef>
              <c:f>'s equations'!$B$4:$B$36</c:f>
              <c:numCache>
                <c:formatCode>General</c:formatCode>
                <c:ptCount val="33"/>
                <c:pt idx="0">
                  <c:v>-20</c:v>
                </c:pt>
                <c:pt idx="1">
                  <c:v>-15</c:v>
                </c:pt>
                <c:pt idx="2">
                  <c:v>-10</c:v>
                </c:pt>
                <c:pt idx="3">
                  <c:v>-5</c:v>
                </c:pt>
                <c:pt idx="4">
                  <c:v>0</c:v>
                </c:pt>
                <c:pt idx="5">
                  <c:v>5</c:v>
                </c:pt>
                <c:pt idx="6">
                  <c:v>10</c:v>
                </c:pt>
                <c:pt idx="7">
                  <c:v>15</c:v>
                </c:pt>
                <c:pt idx="8">
                  <c:v>20</c:v>
                </c:pt>
                <c:pt idx="9">
                  <c:v>25</c:v>
                </c:pt>
                <c:pt idx="10">
                  <c:v>30</c:v>
                </c:pt>
                <c:pt idx="11">
                  <c:v>35</c:v>
                </c:pt>
                <c:pt idx="12">
                  <c:v>40</c:v>
                </c:pt>
                <c:pt idx="13">
                  <c:v>45</c:v>
                </c:pt>
                <c:pt idx="14">
                  <c:v>50</c:v>
                </c:pt>
                <c:pt idx="15">
                  <c:v>55</c:v>
                </c:pt>
                <c:pt idx="16">
                  <c:v>60</c:v>
                </c:pt>
                <c:pt idx="17">
                  <c:v>65</c:v>
                </c:pt>
                <c:pt idx="18">
                  <c:v>70</c:v>
                </c:pt>
                <c:pt idx="19">
                  <c:v>75</c:v>
                </c:pt>
                <c:pt idx="20">
                  <c:v>80</c:v>
                </c:pt>
                <c:pt idx="21">
                  <c:v>85</c:v>
                </c:pt>
                <c:pt idx="22">
                  <c:v>90</c:v>
                </c:pt>
                <c:pt idx="23">
                  <c:v>95</c:v>
                </c:pt>
                <c:pt idx="24">
                  <c:v>100</c:v>
                </c:pt>
                <c:pt idx="25">
                  <c:v>105</c:v>
                </c:pt>
                <c:pt idx="26">
                  <c:v>110</c:v>
                </c:pt>
                <c:pt idx="27">
                  <c:v>115</c:v>
                </c:pt>
                <c:pt idx="28">
                  <c:v>120</c:v>
                </c:pt>
                <c:pt idx="29">
                  <c:v>125</c:v>
                </c:pt>
                <c:pt idx="30">
                  <c:v>130</c:v>
                </c:pt>
                <c:pt idx="31">
                  <c:v>135</c:v>
                </c:pt>
                <c:pt idx="32">
                  <c:v>140</c:v>
                </c:pt>
              </c:numCache>
            </c:numRef>
          </c:xVal>
          <c:yVal>
            <c:numRef>
              <c:f>'s equations'!$D$4:$D$36</c:f>
              <c:numCache>
                <c:formatCode>General</c:formatCode>
                <c:ptCount val="33"/>
                <c:pt idx="0">
                  <c:v>6.0667880093731953E-2</c:v>
                </c:pt>
                <c:pt idx="1">
                  <c:v>6.2096208370121787E-2</c:v>
                </c:pt>
                <c:pt idx="2">
                  <c:v>6.3518373238141537E-2</c:v>
                </c:pt>
                <c:pt idx="3">
                  <c:v>6.4934931810236782E-2</c:v>
                </c:pt>
                <c:pt idx="4">
                  <c:v>6.6346081956233982E-2</c:v>
                </c:pt>
                <c:pt idx="5">
                  <c:v>6.775229696669767E-2</c:v>
                </c:pt>
                <c:pt idx="6">
                  <c:v>6.9154035941385902E-2</c:v>
                </c:pt>
                <c:pt idx="7">
                  <c:v>7.0551509336416088E-2</c:v>
                </c:pt>
                <c:pt idx="8">
                  <c:v>7.1944995006145762E-2</c:v>
                </c:pt>
                <c:pt idx="9">
                  <c:v>7.3334745927022535E-2</c:v>
                </c:pt>
                <c:pt idx="10">
                  <c:v>7.4721030512913372E-2</c:v>
                </c:pt>
                <c:pt idx="11">
                  <c:v>7.6103983128482822E-2</c:v>
                </c:pt>
                <c:pt idx="12">
                  <c:v>7.7483783114954158E-2</c:v>
                </c:pt>
                <c:pt idx="13">
                  <c:v>7.8860709247224478E-2</c:v>
                </c:pt>
                <c:pt idx="14">
                  <c:v>8.0234881291388047E-2</c:v>
                </c:pt>
                <c:pt idx="15">
                  <c:v>8.1606450287868268E-2</c:v>
                </c:pt>
                <c:pt idx="16">
                  <c:v>8.297555596119284E-2</c:v>
                </c:pt>
                <c:pt idx="17">
                  <c:v>8.4342327794516891E-2</c:v>
                </c:pt>
                <c:pt idx="18">
                  <c:v>8.5706885980548833E-2</c:v>
                </c:pt>
                <c:pt idx="19">
                  <c:v>8.7069342266704527E-2</c:v>
                </c:pt>
                <c:pt idx="20">
                  <c:v>8.8429800707502171E-2</c:v>
                </c:pt>
                <c:pt idx="21">
                  <c:v>8.9788358335100363E-2</c:v>
                </c:pt>
                <c:pt idx="22">
                  <c:v>9.114510576056449E-2</c:v>
                </c:pt>
                <c:pt idx="23">
                  <c:v>9.250012771234109E-2</c:v>
                </c:pt>
                <c:pt idx="24">
                  <c:v>9.3853503519805953E-2</c:v>
                </c:pt>
                <c:pt idx="25">
                  <c:v>9.5205397462080815E-2</c:v>
                </c:pt>
                <c:pt idx="26">
                  <c:v>9.65556020420998E-2</c:v>
                </c:pt>
                <c:pt idx="27">
                  <c:v>9.7904469199130165E-2</c:v>
                </c:pt>
                <c:pt idx="28">
                  <c:v>9.9252007259912844E-2</c:v>
                </c:pt>
                <c:pt idx="29">
                  <c:v>0.10059822440355461</c:v>
                </c:pt>
                <c:pt idx="30">
                  <c:v>0.10194310683483929</c:v>
                </c:pt>
                <c:pt idx="31">
                  <c:v>0.10328679394538678</c:v>
                </c:pt>
                <c:pt idx="32">
                  <c:v>0.10462926636878024</c:v>
                </c:pt>
              </c:numCache>
            </c:numRef>
          </c:yVal>
        </c:ser>
        <c:axId val="174167168"/>
        <c:axId val="174168704"/>
      </c:scatterChart>
      <c:valAx>
        <c:axId val="174167168"/>
        <c:scaling>
          <c:orientation val="minMax"/>
        </c:scaling>
        <c:axPos val="b"/>
        <c:title>
          <c:tx>
            <c:rich>
              <a:bodyPr/>
              <a:lstStyle/>
              <a:p>
                <a:pPr>
                  <a:defRPr sz="1000" b="1" i="0" u="none" strike="noStrike" baseline="0">
                    <a:solidFill>
                      <a:srgbClr val="000000"/>
                    </a:solidFill>
                    <a:latin typeface="Arial"/>
                    <a:ea typeface="Arial"/>
                    <a:cs typeface="Arial"/>
                  </a:defRPr>
                </a:pPr>
                <a:r>
                  <a:rPr lang="en-US"/>
                  <a:t>Temperature (°C)</a:t>
                </a:r>
              </a:p>
            </c:rich>
          </c:tx>
          <c:layout>
            <c:manualLayout>
              <c:xMode val="edge"/>
              <c:yMode val="edge"/>
              <c:x val="0.43699273729821142"/>
              <c:y val="0.89702134416641299"/>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4168704"/>
        <c:crosses val="autoZero"/>
        <c:crossBetween val="midCat"/>
        <c:majorUnit val="20"/>
      </c:valAx>
      <c:valAx>
        <c:axId val="174168704"/>
        <c:scaling>
          <c:orientation val="minMax"/>
        </c:scaling>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Specific Volume (m3/kg)</a:t>
                </a:r>
              </a:p>
            </c:rich>
          </c:tx>
          <c:layout>
            <c:manualLayout>
              <c:xMode val="edge"/>
              <c:yMode val="edge"/>
              <c:x val="3.2520389752425036E-2"/>
              <c:y val="0.28455359860263857"/>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4167168"/>
        <c:crossesAt val="-40"/>
        <c:crossBetween val="midCat"/>
      </c:valAx>
      <c:spPr>
        <a:noFill/>
        <a:ln w="3175">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Arial"/>
                <a:ea typeface="Arial"/>
                <a:cs typeface="Arial"/>
              </a:defRPr>
            </a:pPr>
            <a:r>
              <a:rPr lang="en-US"/>
              <a:t>Specific Volume of Novec 1230</a:t>
            </a:r>
          </a:p>
        </c:rich>
      </c:tx>
      <c:layout>
        <c:manualLayout>
          <c:xMode val="edge"/>
          <c:yMode val="edge"/>
          <c:x val="0.25760674601327371"/>
          <c:y val="3.2432475232890667E-2"/>
        </c:manualLayout>
      </c:layout>
      <c:spPr>
        <a:noFill/>
        <a:ln w="25400">
          <a:noFill/>
        </a:ln>
      </c:spPr>
    </c:title>
    <c:plotArea>
      <c:layout>
        <c:manualLayout>
          <c:layoutTarget val="inner"/>
          <c:xMode val="edge"/>
          <c:yMode val="edge"/>
          <c:x val="0.13995957066862905"/>
          <c:y val="0.18648673258912135"/>
          <c:w val="0.8073030308132515"/>
          <c:h val="0.58108184792262452"/>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Mode val="edge"/>
                  <c:yMode val="edge"/>
                  <c:x val="0.43813430818005611"/>
                  <c:y val="0.44864924072165424"/>
                </c:manualLayout>
              </c:layout>
              <c:tx>
                <c:rich>
                  <a:bodyPr/>
                  <a:lstStyle/>
                  <a:p>
                    <a:pPr>
                      <a:defRPr sz="1000" b="0" i="0" u="none" strike="noStrike" baseline="0">
                        <a:solidFill>
                          <a:srgbClr val="000000"/>
                        </a:solidFill>
                        <a:latin typeface="Arial"/>
                        <a:ea typeface="Arial"/>
                        <a:cs typeface="Arial"/>
                      </a:defRPr>
                    </a:pPr>
                    <a:r>
                      <a:rPr lang="en-US" sz="1000" b="0" i="0" u="none" strike="noStrike" baseline="0">
                        <a:solidFill>
                          <a:srgbClr val="000000"/>
                        </a:solidFill>
                        <a:latin typeface="Arial"/>
                        <a:cs typeface="Arial"/>
                      </a:rPr>
                      <a:t>s = 0.002441*T + 0.985596</a:t>
                    </a:r>
                  </a:p>
                  <a:p>
                    <a:pPr>
                      <a:defRPr sz="1000" b="0" i="0" u="none" strike="noStrike" baseline="0">
                        <a:solidFill>
                          <a:srgbClr val="000000"/>
                        </a:solidFill>
                        <a:latin typeface="Arial"/>
                        <a:ea typeface="Arial"/>
                        <a:cs typeface="Arial"/>
                      </a:defRPr>
                    </a:pPr>
                    <a:r>
                      <a:rPr lang="en-US" sz="1000" b="0" i="0" u="none" strike="noStrike" baseline="0">
                        <a:solidFill>
                          <a:srgbClr val="000000"/>
                        </a:solidFill>
                        <a:latin typeface="Arial"/>
                        <a:cs typeface="Arial"/>
                      </a:rPr>
                      <a:t>R</a:t>
                    </a:r>
                    <a:r>
                      <a:rPr lang="en-US" sz="1000" b="0" i="0" u="none" strike="noStrike" baseline="30000">
                        <a:solidFill>
                          <a:srgbClr val="000000"/>
                        </a:solidFill>
                        <a:latin typeface="Arial"/>
                        <a:cs typeface="Arial"/>
                      </a:rPr>
                      <a:t>2</a:t>
                    </a:r>
                    <a:r>
                      <a:rPr lang="en-US" sz="1000" b="0" i="0" u="none" strike="noStrike" baseline="0">
                        <a:solidFill>
                          <a:srgbClr val="000000"/>
                        </a:solidFill>
                        <a:latin typeface="Arial"/>
                        <a:cs typeface="Arial"/>
                      </a:rPr>
                      <a:t> = 0.999937</a:t>
                    </a:r>
                  </a:p>
                </c:rich>
              </c:tx>
              <c:numFmt formatCode="General" sourceLinked="0"/>
              <c:spPr>
                <a:noFill/>
                <a:ln w="25400">
                  <a:noFill/>
                </a:ln>
              </c:spPr>
            </c:trendlineLbl>
          </c:trendline>
          <c:xVal>
            <c:numRef>
              <c:f>'s equations'!$C$4:$C$36</c:f>
              <c:numCache>
                <c:formatCode>General</c:formatCode>
                <c:ptCount val="33"/>
                <c:pt idx="0">
                  <c:v>-4</c:v>
                </c:pt>
                <c:pt idx="1">
                  <c:v>5</c:v>
                </c:pt>
                <c:pt idx="2">
                  <c:v>14</c:v>
                </c:pt>
                <c:pt idx="3">
                  <c:v>23</c:v>
                </c:pt>
                <c:pt idx="4">
                  <c:v>32</c:v>
                </c:pt>
                <c:pt idx="5">
                  <c:v>41</c:v>
                </c:pt>
                <c:pt idx="6">
                  <c:v>50</c:v>
                </c:pt>
                <c:pt idx="7">
                  <c:v>59</c:v>
                </c:pt>
                <c:pt idx="8">
                  <c:v>68</c:v>
                </c:pt>
                <c:pt idx="9">
                  <c:v>77</c:v>
                </c:pt>
                <c:pt idx="10">
                  <c:v>86</c:v>
                </c:pt>
                <c:pt idx="11">
                  <c:v>95</c:v>
                </c:pt>
                <c:pt idx="12">
                  <c:v>104</c:v>
                </c:pt>
                <c:pt idx="13">
                  <c:v>113</c:v>
                </c:pt>
                <c:pt idx="14">
                  <c:v>122</c:v>
                </c:pt>
                <c:pt idx="15">
                  <c:v>131</c:v>
                </c:pt>
                <c:pt idx="16">
                  <c:v>140</c:v>
                </c:pt>
                <c:pt idx="17">
                  <c:v>149</c:v>
                </c:pt>
                <c:pt idx="18">
                  <c:v>158</c:v>
                </c:pt>
                <c:pt idx="19">
                  <c:v>167</c:v>
                </c:pt>
                <c:pt idx="20">
                  <c:v>176</c:v>
                </c:pt>
                <c:pt idx="21">
                  <c:v>185</c:v>
                </c:pt>
                <c:pt idx="22">
                  <c:v>194</c:v>
                </c:pt>
                <c:pt idx="23">
                  <c:v>203</c:v>
                </c:pt>
                <c:pt idx="24">
                  <c:v>212</c:v>
                </c:pt>
                <c:pt idx="25">
                  <c:v>221</c:v>
                </c:pt>
                <c:pt idx="26">
                  <c:v>230</c:v>
                </c:pt>
                <c:pt idx="27">
                  <c:v>239</c:v>
                </c:pt>
                <c:pt idx="28">
                  <c:v>248</c:v>
                </c:pt>
                <c:pt idx="29">
                  <c:v>257</c:v>
                </c:pt>
                <c:pt idx="30">
                  <c:v>266</c:v>
                </c:pt>
                <c:pt idx="31">
                  <c:v>275</c:v>
                </c:pt>
                <c:pt idx="32">
                  <c:v>284</c:v>
                </c:pt>
              </c:numCache>
            </c:numRef>
          </c:xVal>
          <c:yVal>
            <c:numRef>
              <c:f>'s equations'!$E$4:$E$36</c:f>
              <c:numCache>
                <c:formatCode>General</c:formatCode>
                <c:ptCount val="33"/>
                <c:pt idx="0">
                  <c:v>0.9718171029420829</c:v>
                </c:pt>
                <c:pt idx="1">
                  <c:v>0.99469698345656343</c:v>
                </c:pt>
                <c:pt idx="2">
                  <c:v>1.0174781345337007</c:v>
                </c:pt>
                <c:pt idx="3">
                  <c:v>1.0401694803587811</c:v>
                </c:pt>
                <c:pt idx="4">
                  <c:v>1.0627741905378827</c:v>
                </c:pt>
                <c:pt idx="5">
                  <c:v>1.0852998465435173</c:v>
                </c:pt>
                <c:pt idx="6">
                  <c:v>1.1077538025307361</c:v>
                </c:pt>
                <c:pt idx="7">
                  <c:v>1.1301394297209169</c:v>
                </c:pt>
                <c:pt idx="8">
                  <c:v>1.1524611789637738</c:v>
                </c:pt>
                <c:pt idx="9">
                  <c:v>1.1747231025986677</c:v>
                </c:pt>
                <c:pt idx="10">
                  <c:v>1.1969295002514659</c:v>
                </c:pt>
                <c:pt idx="11">
                  <c:v>1.21908252426174</c:v>
                </c:pt>
                <c:pt idx="12">
                  <c:v>1.2411850474324917</c:v>
                </c:pt>
                <c:pt idx="13">
                  <c:v>1.2632415353592299</c:v>
                </c:pt>
                <c:pt idx="14">
                  <c:v>1.2852539065322424</c:v>
                </c:pt>
                <c:pt idx="15">
                  <c:v>1.3072245804141258</c:v>
                </c:pt>
                <c:pt idx="16">
                  <c:v>1.3291557952021849</c:v>
                </c:pt>
                <c:pt idx="17">
                  <c:v>1.3510496250408353</c:v>
                </c:pt>
                <c:pt idx="18">
                  <c:v>1.372907995254145</c:v>
                </c:pt>
                <c:pt idx="19">
                  <c:v>1.3947326958840562</c:v>
                </c:pt>
                <c:pt idx="20">
                  <c:v>1.416525393742732</c:v>
                </c:pt>
                <c:pt idx="21">
                  <c:v>1.4382876431536644</c:v>
                </c:pt>
                <c:pt idx="22">
                  <c:v>1.4600208955831473</c:v>
                </c:pt>
                <c:pt idx="23">
                  <c:v>1.4817265082659039</c:v>
                </c:pt>
                <c:pt idx="24">
                  <c:v>1.5034057519508714</c:v>
                </c:pt>
                <c:pt idx="25">
                  <c:v>1.5250612581666267</c:v>
                </c:pt>
                <c:pt idx="26">
                  <c:v>1.5466897030917817</c:v>
                </c:pt>
                <c:pt idx="27">
                  <c:v>1.5682967243157588</c:v>
                </c:pt>
                <c:pt idx="28">
                  <c:v>1.5898824552216477</c:v>
                </c:pt>
                <c:pt idx="29">
                  <c:v>1.6114470268276375</c:v>
                </c:pt>
                <c:pt idx="30">
                  <c:v>1.6329902181530884</c:v>
                </c:pt>
                <c:pt idx="31">
                  <c:v>1.6545142620625741</c:v>
                </c:pt>
                <c:pt idx="32">
                  <c:v>1.6760188483323792</c:v>
                </c:pt>
              </c:numCache>
            </c:numRef>
          </c:yVal>
        </c:ser>
        <c:axId val="174193664"/>
        <c:axId val="174335104"/>
      </c:scatterChart>
      <c:valAx>
        <c:axId val="174193664"/>
        <c:scaling>
          <c:orientation val="minMax"/>
        </c:scaling>
        <c:axPos val="b"/>
        <c:title>
          <c:tx>
            <c:rich>
              <a:bodyPr/>
              <a:lstStyle/>
              <a:p>
                <a:pPr>
                  <a:defRPr sz="1000" b="1" i="0" u="none" strike="noStrike" baseline="0">
                    <a:solidFill>
                      <a:srgbClr val="000000"/>
                    </a:solidFill>
                    <a:latin typeface="Arial"/>
                    <a:ea typeface="Arial"/>
                    <a:cs typeface="Arial"/>
                  </a:defRPr>
                </a:pPr>
                <a:r>
                  <a:rPr lang="en-US"/>
                  <a:t>Temperature (°F)</a:t>
                </a:r>
              </a:p>
            </c:rich>
          </c:tx>
          <c:layout>
            <c:manualLayout>
              <c:xMode val="edge"/>
              <c:yMode val="edge"/>
              <c:x val="0.43204910945533309"/>
              <c:y val="0.89729848144330848"/>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4335104"/>
        <c:crosses val="autoZero"/>
        <c:crossBetween val="midCat"/>
        <c:majorUnit val="20"/>
      </c:valAx>
      <c:valAx>
        <c:axId val="174335104"/>
        <c:scaling>
          <c:orientation val="minMax"/>
        </c:scaling>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Specific Volume (ft3/lb)</a:t>
                </a:r>
              </a:p>
            </c:rich>
          </c:tx>
          <c:layout>
            <c:manualLayout>
              <c:xMode val="edge"/>
              <c:yMode val="edge"/>
              <c:x val="3.2454393198522676E-2"/>
              <c:y val="0.27297333321016315"/>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4193664"/>
        <c:crossesAt val="-20"/>
        <c:crossBetween val="midCat"/>
      </c:valAx>
      <c:spPr>
        <a:noFill/>
        <a:ln w="3175">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w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6</xdr:col>
      <xdr:colOff>28575</xdr:colOff>
      <xdr:row>2</xdr:row>
      <xdr:rowOff>28575</xdr:rowOff>
    </xdr:from>
    <xdr:to>
      <xdr:col>13</xdr:col>
      <xdr:colOff>447675</xdr:colOff>
      <xdr:row>23</xdr:row>
      <xdr:rowOff>142875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25</xdr:row>
      <xdr:rowOff>19050</xdr:rowOff>
    </xdr:from>
    <xdr:to>
      <xdr:col>13</xdr:col>
      <xdr:colOff>466725</xdr:colOff>
      <xdr:row>46</xdr:row>
      <xdr:rowOff>142875</xdr:rowOff>
    </xdr:to>
    <xdr:graphicFrame macro="">
      <xdr:nvGraphicFramePr>
        <xdr:cNvPr id="717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insnas01a\AM\Documents%20and%20Settings\us255437\My%20Documents\Novec%201230\Properties\Novec%201230%20specifc%20volume%20from%20EO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1 (2)"/>
      <sheetName val="Sheet1 (3)"/>
      <sheetName val="S using SRK EOS"/>
      <sheetName val="S using PRSV EOS"/>
      <sheetName val="S using PRSV EOS via Pvap"/>
      <sheetName val="S using PRSV EOS (2)"/>
      <sheetName val="227ea"/>
      <sheetName val="v for NFPA (SI)"/>
      <sheetName val="v for NFPA (English)"/>
      <sheetName val="vapor pressure"/>
      <sheetName val="Sheet2"/>
      <sheetName val="Thermo props (2)"/>
      <sheetName val="Thermo props"/>
      <sheetName val="Sheet3"/>
      <sheetName val="Sheet3 (2)"/>
    </sheetNames>
    <sheetDataSet>
      <sheetData sheetId="0"/>
      <sheetData sheetId="1">
        <row r="2">
          <cell r="C2">
            <v>8.2059999999999994E-2</v>
          </cell>
        </row>
        <row r="3">
          <cell r="C3">
            <v>441.81499999999994</v>
          </cell>
        </row>
        <row r="4">
          <cell r="C4">
            <v>18.402279792746114</v>
          </cell>
        </row>
        <row r="6">
          <cell r="C6">
            <v>0.62292130046211658</v>
          </cell>
        </row>
        <row r="7">
          <cell r="C7">
            <v>0.17069420733045237</v>
          </cell>
        </row>
        <row r="8">
          <cell r="C8">
            <v>0.47043844793889344</v>
          </cell>
        </row>
        <row r="10">
          <cell r="C10">
            <v>1</v>
          </cell>
        </row>
      </sheetData>
      <sheetData sheetId="2"/>
      <sheetData sheetId="3"/>
      <sheetData sheetId="4">
        <row r="9">
          <cell r="D9">
            <v>32.659668750560314</v>
          </cell>
        </row>
        <row r="12">
          <cell r="D12">
            <v>5.1999999999999998E-2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oleObject" Target="../embeddings/oleObject2.bin"/><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2" Type="http://schemas.openxmlformats.org/officeDocument/2006/relationships/oleObject" Target="../embeddings/oleObject3.bin"/><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2" Type="http://schemas.openxmlformats.org/officeDocument/2006/relationships/oleObject" Target="../embeddings/oleObject4.bin"/><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3" Type="http://schemas.openxmlformats.org/officeDocument/2006/relationships/oleObject" Target="../embeddings/oleObject5.bin"/><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oleObject" Target="../embeddings/oleObject1.bin"/><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D18"/>
  <sheetViews>
    <sheetView workbookViewId="0">
      <selection activeCell="B22" sqref="B22"/>
    </sheetView>
  </sheetViews>
  <sheetFormatPr defaultRowHeight="12.75"/>
  <cols>
    <col min="1" max="1" width="46" bestFit="1" customWidth="1"/>
    <col min="2" max="2" width="8.140625" bestFit="1" customWidth="1"/>
    <col min="3" max="3" width="7.85546875" bestFit="1" customWidth="1"/>
    <col min="4" max="4" width="31.85546875" bestFit="1" customWidth="1"/>
  </cols>
  <sheetData>
    <row r="1" spans="1:4" ht="18.75">
      <c r="A1" s="28" t="s">
        <v>96</v>
      </c>
    </row>
    <row r="3" spans="1:4" ht="15.75">
      <c r="A3" s="16" t="s">
        <v>65</v>
      </c>
      <c r="B3" s="26" t="s">
        <v>66</v>
      </c>
      <c r="C3" s="26" t="s">
        <v>67</v>
      </c>
      <c r="D3" s="16" t="s">
        <v>68</v>
      </c>
    </row>
    <row r="4" spans="1:4" ht="15.75">
      <c r="A4" s="14" t="s">
        <v>69</v>
      </c>
      <c r="B4" s="27"/>
      <c r="C4" s="27">
        <v>316.05</v>
      </c>
      <c r="D4" s="14"/>
    </row>
    <row r="5" spans="1:4" ht="15.75">
      <c r="A5" s="14" t="s">
        <v>70</v>
      </c>
      <c r="B5" s="27" t="s">
        <v>12</v>
      </c>
      <c r="C5" s="27">
        <v>49.2</v>
      </c>
      <c r="D5" s="14" t="s">
        <v>71</v>
      </c>
    </row>
    <row r="6" spans="1:4" ht="15.75">
      <c r="A6" s="14" t="s">
        <v>72</v>
      </c>
      <c r="B6" s="27" t="s">
        <v>12</v>
      </c>
      <c r="C6" s="27">
        <v>-108</v>
      </c>
      <c r="D6" s="14" t="s">
        <v>73</v>
      </c>
    </row>
    <row r="7" spans="1:4" ht="15.75">
      <c r="A7" s="14" t="s">
        <v>74</v>
      </c>
      <c r="B7" s="27" t="s">
        <v>12</v>
      </c>
      <c r="C7" s="27">
        <v>168.66</v>
      </c>
      <c r="D7" s="14" t="s">
        <v>73</v>
      </c>
    </row>
    <row r="8" spans="1:4" ht="15.75">
      <c r="A8" s="14" t="s">
        <v>75</v>
      </c>
      <c r="B8" s="27" t="s">
        <v>76</v>
      </c>
      <c r="C8" s="27">
        <v>1865</v>
      </c>
      <c r="D8" s="14" t="s">
        <v>73</v>
      </c>
    </row>
    <row r="9" spans="1:4" ht="18.75">
      <c r="A9" s="14" t="s">
        <v>77</v>
      </c>
      <c r="B9" s="27" t="s">
        <v>78</v>
      </c>
      <c r="C9" s="27">
        <v>494.5</v>
      </c>
      <c r="D9" s="14" t="s">
        <v>93</v>
      </c>
    </row>
    <row r="10" spans="1:4" ht="20.25">
      <c r="A10" s="14" t="s">
        <v>79</v>
      </c>
      <c r="B10" s="27" t="s">
        <v>94</v>
      </c>
      <c r="C10" s="27">
        <v>639.1</v>
      </c>
      <c r="D10" s="14" t="s">
        <v>95</v>
      </c>
    </row>
    <row r="11" spans="1:4" ht="15.75">
      <c r="A11" s="14" t="s">
        <v>80</v>
      </c>
      <c r="B11" s="27" t="s">
        <v>81</v>
      </c>
      <c r="C11" s="27">
        <v>1.103</v>
      </c>
      <c r="D11" s="14" t="s">
        <v>73</v>
      </c>
    </row>
    <row r="12" spans="1:4" ht="15.75">
      <c r="A12" s="14" t="s">
        <v>82</v>
      </c>
      <c r="B12" s="27" t="s">
        <v>81</v>
      </c>
      <c r="C12" s="27">
        <v>0.89100000000000001</v>
      </c>
      <c r="D12" s="14" t="s">
        <v>73</v>
      </c>
    </row>
    <row r="13" spans="1:4" ht="15.75">
      <c r="A13" s="14" t="s">
        <v>83</v>
      </c>
      <c r="B13" s="27" t="s">
        <v>19</v>
      </c>
      <c r="C13" s="42">
        <v>88</v>
      </c>
      <c r="D13" s="14" t="s">
        <v>73</v>
      </c>
    </row>
    <row r="14" spans="1:4" ht="15.75">
      <c r="A14" s="14" t="s">
        <v>84</v>
      </c>
      <c r="B14" s="27" t="s">
        <v>85</v>
      </c>
      <c r="C14" s="27">
        <v>5.8799999999999998E-2</v>
      </c>
      <c r="D14" s="14" t="s">
        <v>73</v>
      </c>
    </row>
    <row r="15" spans="1:4" ht="15.75">
      <c r="A15" s="14" t="s">
        <v>86</v>
      </c>
      <c r="B15" s="27" t="s">
        <v>87</v>
      </c>
      <c r="C15" s="27">
        <v>0.52400000000000002</v>
      </c>
      <c r="D15" s="14" t="s">
        <v>73</v>
      </c>
    </row>
    <row r="16" spans="1:4" ht="18.75">
      <c r="A16" s="14" t="s">
        <v>161</v>
      </c>
      <c r="B16" s="27" t="s">
        <v>142</v>
      </c>
      <c r="C16" s="27">
        <v>2.2999999999999998</v>
      </c>
      <c r="D16" s="14" t="s">
        <v>73</v>
      </c>
    </row>
    <row r="17" spans="1:4" ht="15.75">
      <c r="A17" s="14" t="s">
        <v>88</v>
      </c>
      <c r="B17" s="27" t="s">
        <v>89</v>
      </c>
      <c r="C17" s="27" t="s">
        <v>90</v>
      </c>
      <c r="D17" s="14" t="s">
        <v>91</v>
      </c>
    </row>
    <row r="18" spans="1:4" ht="15.75">
      <c r="A18" s="14" t="s">
        <v>92</v>
      </c>
      <c r="B18" s="27" t="s">
        <v>76</v>
      </c>
      <c r="C18" s="27">
        <v>40.36</v>
      </c>
      <c r="D18" s="14" t="s">
        <v>73</v>
      </c>
    </row>
  </sheetData>
  <phoneticPr fontId="0" type="noConversion"/>
  <pageMargins left="0.75" right="0.75" top="1" bottom="1" header="0.5" footer="0.5"/>
  <pageSetup scale="97" orientation="portrait" horizontalDpi="4294967293" verticalDpi="0" r:id="rId1"/>
  <headerFooter alignWithMargins="0"/>
</worksheet>
</file>

<file path=xl/worksheets/sheet10.xml><?xml version="1.0" encoding="utf-8"?>
<worksheet xmlns="http://schemas.openxmlformats.org/spreadsheetml/2006/main" xmlns:r="http://schemas.openxmlformats.org/officeDocument/2006/relationships">
  <dimension ref="A1:D33"/>
  <sheetViews>
    <sheetView workbookViewId="0">
      <pane ySplit="1905" topLeftCell="A5"/>
      <selection pane="bottomLeft" activeCell="A31" sqref="A31"/>
    </sheetView>
  </sheetViews>
  <sheetFormatPr defaultRowHeight="12.75"/>
  <cols>
    <col min="1" max="1" width="16.5703125" customWidth="1"/>
    <col min="2" max="2" width="9.28515625" bestFit="1" customWidth="1"/>
    <col min="3" max="3" width="9.7109375" bestFit="1" customWidth="1"/>
  </cols>
  <sheetData>
    <row r="1" spans="1:4" ht="18.75">
      <c r="A1" s="28" t="s">
        <v>176</v>
      </c>
    </row>
    <row r="3" spans="1:4" ht="32.25" customHeight="1">
      <c r="B3" s="91" t="s">
        <v>107</v>
      </c>
      <c r="C3" s="91"/>
    </row>
    <row r="4" spans="1:4" ht="18.75">
      <c r="A4" s="37" t="s">
        <v>108</v>
      </c>
      <c r="B4" s="14" t="s">
        <v>101</v>
      </c>
      <c r="C4" s="14" t="s">
        <v>102</v>
      </c>
      <c r="D4" s="27" t="s">
        <v>30</v>
      </c>
    </row>
    <row r="5" spans="1:4" ht="15.75">
      <c r="A5" s="37">
        <v>6.8</v>
      </c>
      <c r="B5" s="37">
        <v>12.47</v>
      </c>
      <c r="C5" s="35">
        <f>32.902*(1-(A5+273.15)/441.8)^(4*0.2431)</f>
        <v>12.392131383677336</v>
      </c>
      <c r="D5" s="35">
        <f>100*(C5-B5)/B5</f>
        <v>-0.62444760483291506</v>
      </c>
    </row>
    <row r="6" spans="1:4" ht="15.75">
      <c r="A6" s="37">
        <v>6.9</v>
      </c>
      <c r="B6" s="37">
        <v>12.44</v>
      </c>
      <c r="C6" s="35">
        <f t="shared" ref="C6:C26" si="0">32.902*(1-(A6+273.15)/441.8)^(4*0.2431)</f>
        <v>12.384686087833375</v>
      </c>
      <c r="D6" s="35">
        <f t="shared" ref="D6:D26" si="1">100*(C6-B6)/B6</f>
        <v>-0.44464559619473348</v>
      </c>
    </row>
    <row r="7" spans="1:4" ht="15.75">
      <c r="A7" s="37">
        <v>7</v>
      </c>
      <c r="B7" s="37">
        <v>12.44</v>
      </c>
      <c r="C7" s="35">
        <f t="shared" si="0"/>
        <v>12.377240664946491</v>
      </c>
      <c r="D7" s="35">
        <f t="shared" si="1"/>
        <v>-0.50449626248800872</v>
      </c>
    </row>
    <row r="8" spans="1:4" ht="15.75">
      <c r="A8" s="37">
        <v>12.2</v>
      </c>
      <c r="B8" s="37">
        <v>11.98</v>
      </c>
      <c r="C8" s="35">
        <f t="shared" si="0"/>
        <v>11.989901573807249</v>
      </c>
      <c r="D8" s="35">
        <f t="shared" si="1"/>
        <v>8.2650866504575107E-2</v>
      </c>
    </row>
    <row r="9" spans="1:4" ht="15.75">
      <c r="A9" s="37">
        <v>12.3</v>
      </c>
      <c r="B9" s="37">
        <v>11.98</v>
      </c>
      <c r="C9" s="35">
        <f t="shared" si="0"/>
        <v>11.982449299500203</v>
      </c>
      <c r="D9" s="35">
        <f t="shared" si="1"/>
        <v>2.0444904008370485E-2</v>
      </c>
    </row>
    <row r="10" spans="1:4" ht="15.75">
      <c r="A10" s="37">
        <v>12.4</v>
      </c>
      <c r="B10" s="37">
        <v>11.95</v>
      </c>
      <c r="C10" s="35">
        <f t="shared" si="0"/>
        <v>11.974996893639206</v>
      </c>
      <c r="D10" s="35">
        <f t="shared" si="1"/>
        <v>0.2091790262695136</v>
      </c>
    </row>
    <row r="11" spans="1:4" ht="15.75">
      <c r="A11" s="37">
        <v>12.5</v>
      </c>
      <c r="B11" s="37">
        <v>11.95</v>
      </c>
      <c r="C11" s="35">
        <f t="shared" si="0"/>
        <v>11.967544356137745</v>
      </c>
      <c r="D11" s="35">
        <f t="shared" si="1"/>
        <v>0.14681469571335537</v>
      </c>
    </row>
    <row r="12" spans="1:4" ht="15.75">
      <c r="A12" s="37">
        <v>16.600000000000001</v>
      </c>
      <c r="B12" s="37">
        <v>11.69</v>
      </c>
      <c r="C12" s="35">
        <f t="shared" si="0"/>
        <v>11.661875892910365</v>
      </c>
      <c r="D12" s="35">
        <f t="shared" si="1"/>
        <v>-0.2405826098343454</v>
      </c>
    </row>
    <row r="13" spans="1:4" ht="15.75">
      <c r="A13" s="37">
        <v>16.7</v>
      </c>
      <c r="B13" s="37">
        <v>11.66</v>
      </c>
      <c r="C13" s="35">
        <f t="shared" si="0"/>
        <v>11.65441774686437</v>
      </c>
      <c r="D13" s="35">
        <f t="shared" si="1"/>
        <v>-4.7875241300430624E-2</v>
      </c>
    </row>
    <row r="14" spans="1:4" ht="15.75">
      <c r="A14" s="37">
        <v>16.8</v>
      </c>
      <c r="B14" s="37">
        <v>11.69</v>
      </c>
      <c r="C14" s="35">
        <f t="shared" si="0"/>
        <v>11.646959465348333</v>
      </c>
      <c r="D14" s="35">
        <f t="shared" si="1"/>
        <v>-0.36818250343598347</v>
      </c>
    </row>
    <row r="15" spans="1:4" ht="15.75">
      <c r="A15" s="37">
        <v>20.100000000000001</v>
      </c>
      <c r="B15" s="37">
        <v>11.39</v>
      </c>
      <c r="C15" s="35">
        <f t="shared" si="0"/>
        <v>11.400759570115788</v>
      </c>
      <c r="D15" s="35">
        <f t="shared" si="1"/>
        <v>9.446505808417606E-2</v>
      </c>
    </row>
    <row r="16" spans="1:4" ht="15.75">
      <c r="A16" s="37">
        <v>23.1</v>
      </c>
      <c r="B16" s="37">
        <v>11.08</v>
      </c>
      <c r="C16" s="35">
        <f t="shared" si="0"/>
        <v>11.17681053282713</v>
      </c>
      <c r="D16" s="35">
        <f t="shared" si="1"/>
        <v>0.87374127100297461</v>
      </c>
    </row>
    <row r="17" spans="1:4" ht="15.75">
      <c r="A17" s="37">
        <v>24.5</v>
      </c>
      <c r="B17" s="37">
        <v>11.01</v>
      </c>
      <c r="C17" s="35">
        <f t="shared" si="0"/>
        <v>11.072257532697137</v>
      </c>
      <c r="D17" s="35">
        <f t="shared" si="1"/>
        <v>0.56546351223557545</v>
      </c>
    </row>
    <row r="18" spans="1:4" ht="15.75">
      <c r="A18" s="37">
        <v>25</v>
      </c>
      <c r="B18" s="37">
        <v>10.8</v>
      </c>
      <c r="C18" s="35">
        <f t="shared" si="0"/>
        <v>11.034910397060784</v>
      </c>
      <c r="D18" s="35">
        <f t="shared" si="1"/>
        <v>2.1750962690813287</v>
      </c>
    </row>
    <row r="19" spans="1:4" ht="15.75">
      <c r="A19" s="37">
        <v>28.7</v>
      </c>
      <c r="B19" s="37">
        <v>10.59</v>
      </c>
      <c r="C19" s="35">
        <f t="shared" si="0"/>
        <v>10.75842921610205</v>
      </c>
      <c r="D19" s="35">
        <f t="shared" si="1"/>
        <v>1.5904552984140676</v>
      </c>
    </row>
    <row r="20" spans="1:4" ht="15.75">
      <c r="A20" s="37">
        <v>28.8</v>
      </c>
      <c r="B20" s="37">
        <v>10.56</v>
      </c>
      <c r="C20" s="35">
        <f t="shared" si="0"/>
        <v>10.750953975121487</v>
      </c>
      <c r="D20" s="35">
        <f t="shared" si="1"/>
        <v>1.808276279559528</v>
      </c>
    </row>
    <row r="21" spans="1:4" ht="15.75">
      <c r="A21" s="37">
        <v>31.3</v>
      </c>
      <c r="B21" s="37">
        <v>10.81</v>
      </c>
      <c r="C21" s="35">
        <f t="shared" si="0"/>
        <v>10.564024719394711</v>
      </c>
      <c r="D21" s="35">
        <f t="shared" si="1"/>
        <v>-2.2754420037492111</v>
      </c>
    </row>
    <row r="22" spans="1:4" ht="15.75">
      <c r="A22" s="37">
        <v>31.9</v>
      </c>
      <c r="B22" s="37">
        <v>10.51</v>
      </c>
      <c r="C22" s="35">
        <f t="shared" si="0"/>
        <v>10.519147786755036</v>
      </c>
      <c r="D22" s="35">
        <f t="shared" si="1"/>
        <v>8.703888444373635E-2</v>
      </c>
    </row>
    <row r="23" spans="1:4" ht="15.75">
      <c r="A23" s="37">
        <v>33.5</v>
      </c>
      <c r="B23" s="37">
        <v>10.68</v>
      </c>
      <c r="C23" s="35">
        <f t="shared" si="0"/>
        <v>10.399449329279602</v>
      </c>
      <c r="D23" s="35">
        <f t="shared" si="1"/>
        <v>-2.6268789393295711</v>
      </c>
    </row>
    <row r="24" spans="1:4" ht="15.75">
      <c r="A24" s="37">
        <v>34</v>
      </c>
      <c r="B24" s="37">
        <v>10.54</v>
      </c>
      <c r="C24" s="35">
        <f t="shared" si="0"/>
        <v>10.36203556136662</v>
      </c>
      <c r="D24" s="35">
        <f t="shared" si="1"/>
        <v>-1.6884671597094842</v>
      </c>
    </row>
    <row r="25" spans="1:4" ht="15.75">
      <c r="A25" s="37">
        <v>34.799999999999997</v>
      </c>
      <c r="B25" s="37">
        <v>10.220000000000001</v>
      </c>
      <c r="C25" s="35">
        <f t="shared" si="0"/>
        <v>10.302165550496911</v>
      </c>
      <c r="D25" s="35">
        <f t="shared" si="1"/>
        <v>0.80396820447074457</v>
      </c>
    </row>
    <row r="26" spans="1:4" ht="15.75">
      <c r="A26" s="37">
        <v>34.9</v>
      </c>
      <c r="B26" s="37">
        <v>10.220000000000001</v>
      </c>
      <c r="C26" s="35">
        <f t="shared" si="0"/>
        <v>10.294681105900715</v>
      </c>
      <c r="D26" s="35">
        <f t="shared" si="1"/>
        <v>0.73073489139641845</v>
      </c>
    </row>
    <row r="31" spans="1:4">
      <c r="A31" s="34" t="s">
        <v>109</v>
      </c>
    </row>
    <row r="33" spans="1:1" ht="14.25">
      <c r="A33" s="25" t="s">
        <v>38</v>
      </c>
    </row>
  </sheetData>
  <mergeCells count="1">
    <mergeCell ref="B3:C3"/>
  </mergeCells>
  <phoneticPr fontId="0" type="noConversion"/>
  <pageMargins left="0.75" right="0.75" top="1" bottom="1" header="0.5" footer="0.5"/>
  <headerFooter alignWithMargins="0"/>
  <legacyDrawing r:id="rId1"/>
  <oleObjects>
    <oleObject progId="Equation.3" shapeId="4097" r:id="rId2"/>
  </oleObjects>
</worksheet>
</file>

<file path=xl/worksheets/sheet11.xml><?xml version="1.0" encoding="utf-8"?>
<worksheet xmlns="http://schemas.openxmlformats.org/spreadsheetml/2006/main" xmlns:r="http://schemas.openxmlformats.org/officeDocument/2006/relationships">
  <dimension ref="A1:D21"/>
  <sheetViews>
    <sheetView workbookViewId="0"/>
  </sheetViews>
  <sheetFormatPr defaultRowHeight="12.75"/>
  <cols>
    <col min="1" max="1" width="15.42578125" style="24" customWidth="1"/>
    <col min="2" max="2" width="10.85546875" style="24" customWidth="1"/>
    <col min="3" max="3" width="9.7109375" bestFit="1" customWidth="1"/>
  </cols>
  <sheetData>
    <row r="1" spans="1:4" ht="18.75">
      <c r="A1" s="28" t="s">
        <v>177</v>
      </c>
    </row>
    <row r="3" spans="1:4" ht="30.75" customHeight="1">
      <c r="B3" s="92" t="s">
        <v>100</v>
      </c>
      <c r="C3" s="92"/>
    </row>
    <row r="4" spans="1:4" ht="18.75">
      <c r="A4" s="36" t="s">
        <v>97</v>
      </c>
      <c r="B4" s="27" t="s">
        <v>101</v>
      </c>
      <c r="C4" s="14" t="s">
        <v>102</v>
      </c>
      <c r="D4" s="27" t="s">
        <v>30</v>
      </c>
    </row>
    <row r="5" spans="1:4" ht="15.75">
      <c r="A5" s="41">
        <v>-40</v>
      </c>
      <c r="B5" s="37">
        <v>1.2815000000000001</v>
      </c>
      <c r="C5" s="40">
        <f>EXP(660.0991/(A5+200)-3.8731)</f>
        <v>1.2872644366616439</v>
      </c>
      <c r="D5" s="38">
        <f>100*(C5-B5)/B5</f>
        <v>0.44981948198547284</v>
      </c>
    </row>
    <row r="6" spans="1:4" ht="15.75">
      <c r="A6" s="41">
        <v>-30</v>
      </c>
      <c r="B6" s="39">
        <v>1.014</v>
      </c>
      <c r="C6" s="40">
        <f t="shared" ref="C6:C14" si="0">EXP(660.0991/(A6+200)-3.8731)</f>
        <v>1.0098844136292404</v>
      </c>
      <c r="D6" s="38">
        <f t="shared" ref="D6:D14" si="1">100*(C6-B6)/B6</f>
        <v>-0.40587636792500925</v>
      </c>
    </row>
    <row r="7" spans="1:4" ht="15.75">
      <c r="A7" s="41">
        <v>-20</v>
      </c>
      <c r="B7" s="37">
        <v>0.8165</v>
      </c>
      <c r="C7" s="40">
        <f t="shared" si="0"/>
        <v>0.81392848119631944</v>
      </c>
      <c r="D7" s="38">
        <f t="shared" si="1"/>
        <v>-0.31494412782370623</v>
      </c>
    </row>
    <row r="8" spans="1:4" ht="15.75">
      <c r="A8" s="41">
        <v>-10</v>
      </c>
      <c r="B8" s="37">
        <v>0.68049999999999999</v>
      </c>
      <c r="C8" s="40">
        <f t="shared" si="0"/>
        <v>0.67106168886138839</v>
      </c>
      <c r="D8" s="38">
        <f t="shared" si="1"/>
        <v>-1.3869671033962674</v>
      </c>
    </row>
    <row r="9" spans="1:4" ht="15.75">
      <c r="A9" s="41">
        <v>0</v>
      </c>
      <c r="B9" s="37">
        <v>0.55549999999999999</v>
      </c>
      <c r="C9" s="40">
        <f t="shared" si="0"/>
        <v>0.56405444412865535</v>
      </c>
      <c r="D9" s="38">
        <f t="shared" si="1"/>
        <v>1.5399539385518197</v>
      </c>
    </row>
    <row r="10" spans="1:4" ht="15.75">
      <c r="A10" s="41">
        <v>10</v>
      </c>
      <c r="B10" s="37">
        <v>0.4773</v>
      </c>
      <c r="C10" s="40">
        <f t="shared" si="0"/>
        <v>0.48201938283909584</v>
      </c>
      <c r="D10" s="38">
        <f t="shared" si="1"/>
        <v>0.98876657010178981</v>
      </c>
    </row>
    <row r="11" spans="1:4" ht="15.75">
      <c r="A11" s="41">
        <v>24.93</v>
      </c>
      <c r="B11" s="37">
        <v>0.39219999999999999</v>
      </c>
      <c r="C11" s="40">
        <f t="shared" si="0"/>
        <v>0.39124817230884723</v>
      </c>
      <c r="D11" s="38">
        <f t="shared" si="1"/>
        <v>-0.24268936541375888</v>
      </c>
    </row>
    <row r="12" spans="1:4" ht="15.75">
      <c r="A12" s="41">
        <v>29.74</v>
      </c>
      <c r="B12" s="37">
        <v>0.36859999999999998</v>
      </c>
      <c r="C12" s="40">
        <f t="shared" si="0"/>
        <v>0.36793245716487882</v>
      </c>
      <c r="D12" s="38">
        <f t="shared" si="1"/>
        <v>-0.18110223416200757</v>
      </c>
    </row>
    <row r="13" spans="1:4" ht="15.75">
      <c r="A13" s="41">
        <v>34.659999999999997</v>
      </c>
      <c r="B13" s="37">
        <v>0.3473</v>
      </c>
      <c r="C13" s="40">
        <f t="shared" si="0"/>
        <v>0.3464219341417169</v>
      </c>
      <c r="D13" s="38">
        <f t="shared" si="1"/>
        <v>-0.25282633408669586</v>
      </c>
    </row>
    <row r="14" spans="1:4" ht="15.75">
      <c r="A14" s="41">
        <v>38.619999999999997</v>
      </c>
      <c r="B14" s="37">
        <v>0.33119999999999999</v>
      </c>
      <c r="C14" s="40">
        <f t="shared" si="0"/>
        <v>0.33062160408122815</v>
      </c>
      <c r="D14" s="38">
        <f t="shared" si="1"/>
        <v>-0.1746364489045428</v>
      </c>
    </row>
    <row r="17" spans="1:2" ht="15.75">
      <c r="A17" s="14" t="s">
        <v>104</v>
      </c>
      <c r="B17"/>
    </row>
    <row r="18" spans="1:2" ht="15.75">
      <c r="A18"/>
      <c r="B18" s="33" t="s">
        <v>106</v>
      </c>
    </row>
    <row r="19" spans="1:2" ht="15.75">
      <c r="B19" s="33" t="s">
        <v>105</v>
      </c>
    </row>
    <row r="21" spans="1:2" ht="14.25">
      <c r="A21" s="25" t="s">
        <v>38</v>
      </c>
    </row>
  </sheetData>
  <mergeCells count="1">
    <mergeCell ref="B3:C3"/>
  </mergeCells>
  <phoneticPr fontId="0"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dimension ref="A1:F31"/>
  <sheetViews>
    <sheetView workbookViewId="0"/>
  </sheetViews>
  <sheetFormatPr defaultRowHeight="12.75"/>
  <cols>
    <col min="1" max="1" width="12" customWidth="1"/>
    <col min="3" max="3" width="12" bestFit="1" customWidth="1"/>
    <col min="4" max="4" width="9.5703125" bestFit="1" customWidth="1"/>
    <col min="5" max="5" width="14.5703125" bestFit="1" customWidth="1"/>
  </cols>
  <sheetData>
    <row r="1" spans="1:6" ht="18.75">
      <c r="A1" s="28" t="s">
        <v>178</v>
      </c>
      <c r="B1" s="14"/>
      <c r="C1" s="14"/>
      <c r="D1" s="14"/>
      <c r="E1" s="14"/>
      <c r="F1" s="14"/>
    </row>
    <row r="2" spans="1:6" ht="15.75">
      <c r="A2" s="14"/>
      <c r="B2" s="14"/>
      <c r="C2" s="14"/>
      <c r="D2" s="14"/>
      <c r="E2" s="14"/>
      <c r="F2" s="14"/>
    </row>
    <row r="3" spans="1:6" ht="15.75">
      <c r="A3" s="14" t="s">
        <v>213</v>
      </c>
      <c r="B3" s="14"/>
      <c r="C3" s="14"/>
      <c r="D3" s="14"/>
      <c r="E3" s="14"/>
      <c r="F3" s="14"/>
    </row>
    <row r="4" spans="1:6" ht="15.75">
      <c r="A4" s="14"/>
      <c r="B4" s="14"/>
      <c r="C4" s="14"/>
      <c r="D4" s="14"/>
      <c r="E4" s="14"/>
      <c r="F4" s="14"/>
    </row>
    <row r="5" spans="1:6" ht="15.75">
      <c r="A5" s="27" t="s">
        <v>167</v>
      </c>
      <c r="B5" s="27" t="s">
        <v>163</v>
      </c>
      <c r="C5" s="27" t="s">
        <v>163</v>
      </c>
      <c r="E5" s="14" t="s">
        <v>166</v>
      </c>
      <c r="F5" s="14"/>
    </row>
    <row r="6" spans="1:6" ht="18.75">
      <c r="A6" s="27" t="s">
        <v>168</v>
      </c>
      <c r="B6" s="27" t="s">
        <v>165</v>
      </c>
      <c r="C6" s="27" t="s">
        <v>162</v>
      </c>
      <c r="D6" s="27" t="s">
        <v>164</v>
      </c>
      <c r="E6" s="27" t="s">
        <v>164</v>
      </c>
      <c r="F6" s="14"/>
    </row>
    <row r="7" spans="1:6" ht="15.75">
      <c r="A7" s="27" t="s">
        <v>169</v>
      </c>
      <c r="B7" s="27" t="s">
        <v>212</v>
      </c>
      <c r="C7" s="27" t="s">
        <v>212</v>
      </c>
      <c r="D7" s="27"/>
      <c r="E7" s="27"/>
      <c r="F7" s="14"/>
    </row>
    <row r="8" spans="1:6" ht="15.75">
      <c r="A8" s="27">
        <v>3000</v>
      </c>
      <c r="B8" s="42">
        <v>7.2</v>
      </c>
      <c r="C8" s="42">
        <v>15.3</v>
      </c>
      <c r="D8" s="42">
        <f>C8/B8</f>
        <v>2.125</v>
      </c>
      <c r="E8" s="14"/>
      <c r="F8" s="14"/>
    </row>
    <row r="9" spans="1:6" ht="15.75">
      <c r="A9" s="27">
        <v>3000</v>
      </c>
      <c r="B9" s="42">
        <v>6.7</v>
      </c>
      <c r="C9" s="42">
        <v>15.8</v>
      </c>
      <c r="D9" s="42">
        <f t="shared" ref="D9:D24" si="0">C9/B9</f>
        <v>2.3582089552238807</v>
      </c>
      <c r="E9" s="14"/>
      <c r="F9" s="14"/>
    </row>
    <row r="10" spans="1:6" ht="15.75">
      <c r="A10" s="27">
        <v>3000</v>
      </c>
      <c r="B10" s="42">
        <v>7</v>
      </c>
      <c r="C10" s="42">
        <v>15.2</v>
      </c>
      <c r="D10" s="42">
        <f t="shared" si="0"/>
        <v>2.1714285714285713</v>
      </c>
      <c r="E10" s="14"/>
      <c r="F10" s="14"/>
    </row>
    <row r="11" spans="1:6" ht="15.75">
      <c r="A11" s="27">
        <v>3000</v>
      </c>
      <c r="B11" s="42">
        <v>7.1</v>
      </c>
      <c r="C11" s="42">
        <v>16.399999999999999</v>
      </c>
      <c r="D11" s="42">
        <f t="shared" si="0"/>
        <v>2.3098591549295775</v>
      </c>
      <c r="E11" s="14"/>
      <c r="F11" s="14"/>
    </row>
    <row r="12" spans="1:6" ht="15.75">
      <c r="A12" s="27">
        <v>3000</v>
      </c>
      <c r="B12" s="42">
        <v>6.8</v>
      </c>
      <c r="C12" s="42">
        <v>16.2</v>
      </c>
      <c r="D12" s="42">
        <f t="shared" si="0"/>
        <v>2.3823529411764706</v>
      </c>
      <c r="E12" s="42">
        <f>AVERAGE(D8:D12)</f>
        <v>2.2693699245517003</v>
      </c>
      <c r="F12" s="14"/>
    </row>
    <row r="13" spans="1:6" ht="15.75">
      <c r="A13" s="27"/>
      <c r="B13" s="42"/>
      <c r="C13" s="42"/>
      <c r="D13" s="42"/>
      <c r="E13" s="42"/>
      <c r="F13" s="14"/>
    </row>
    <row r="14" spans="1:6" ht="15.75">
      <c r="A14" s="27">
        <v>2000</v>
      </c>
      <c r="B14" s="42">
        <v>7</v>
      </c>
      <c r="C14" s="42">
        <v>16</v>
      </c>
      <c r="D14" s="42">
        <f t="shared" si="0"/>
        <v>2.2857142857142856</v>
      </c>
      <c r="E14" s="53"/>
      <c r="F14" s="14"/>
    </row>
    <row r="15" spans="1:6" ht="15.75">
      <c r="A15" s="27">
        <v>2000</v>
      </c>
      <c r="B15" s="42">
        <v>6.7</v>
      </c>
      <c r="C15" s="42">
        <v>16</v>
      </c>
      <c r="D15" s="42">
        <f t="shared" si="0"/>
        <v>2.3880597014925371</v>
      </c>
      <c r="E15" s="53"/>
      <c r="F15" s="14"/>
    </row>
    <row r="16" spans="1:6" ht="15.75">
      <c r="A16" s="27">
        <v>2000</v>
      </c>
      <c r="B16" s="42">
        <v>6.7</v>
      </c>
      <c r="C16" s="42">
        <v>16</v>
      </c>
      <c r="D16" s="42">
        <f t="shared" si="0"/>
        <v>2.3880597014925371</v>
      </c>
      <c r="E16" s="53"/>
      <c r="F16" s="14"/>
    </row>
    <row r="17" spans="1:6" ht="15.75">
      <c r="A17" s="27">
        <v>2000</v>
      </c>
      <c r="B17" s="42">
        <v>7.1</v>
      </c>
      <c r="C17" s="42">
        <v>15.5</v>
      </c>
      <c r="D17" s="42">
        <f t="shared" si="0"/>
        <v>2.183098591549296</v>
      </c>
      <c r="E17" s="53"/>
      <c r="F17" s="14"/>
    </row>
    <row r="18" spans="1:6" ht="15.75">
      <c r="A18" s="27">
        <v>2000</v>
      </c>
      <c r="B18" s="42">
        <v>7.1</v>
      </c>
      <c r="C18" s="42">
        <v>16</v>
      </c>
      <c r="D18" s="42">
        <f t="shared" si="0"/>
        <v>2.2535211267605635</v>
      </c>
      <c r="E18" s="42">
        <f>AVERAGE(D14:D18)</f>
        <v>2.2996906814018439</v>
      </c>
      <c r="F18" s="14"/>
    </row>
    <row r="19" spans="1:6" ht="15.75">
      <c r="A19" s="27"/>
      <c r="B19" s="42"/>
      <c r="C19" s="42"/>
      <c r="D19" s="42"/>
      <c r="E19" s="42"/>
      <c r="F19" s="14"/>
    </row>
    <row r="20" spans="1:6" ht="15.75">
      <c r="A20" s="27">
        <v>500</v>
      </c>
      <c r="B20" s="42">
        <v>6.5</v>
      </c>
      <c r="C20" s="42">
        <v>14.6</v>
      </c>
      <c r="D20" s="42">
        <f t="shared" si="0"/>
        <v>2.2461538461538462</v>
      </c>
      <c r="E20" s="53"/>
      <c r="F20" s="14"/>
    </row>
    <row r="21" spans="1:6" ht="15.75">
      <c r="A21" s="27">
        <v>500</v>
      </c>
      <c r="B21" s="42">
        <v>6.4</v>
      </c>
      <c r="C21" s="42">
        <v>14.4</v>
      </c>
      <c r="D21" s="42">
        <f t="shared" si="0"/>
        <v>2.25</v>
      </c>
      <c r="E21" s="53"/>
      <c r="F21" s="14"/>
    </row>
    <row r="22" spans="1:6" ht="15.75">
      <c r="A22" s="27">
        <v>500</v>
      </c>
      <c r="B22" s="42">
        <v>6.4</v>
      </c>
      <c r="C22" s="42">
        <v>15.2</v>
      </c>
      <c r="D22" s="42">
        <f t="shared" si="0"/>
        <v>2.3749999999999996</v>
      </c>
      <c r="E22" s="53"/>
      <c r="F22" s="14"/>
    </row>
    <row r="23" spans="1:6" ht="15.75">
      <c r="A23" s="27">
        <v>500</v>
      </c>
      <c r="B23" s="42">
        <v>6.8</v>
      </c>
      <c r="C23" s="42">
        <v>15.8</v>
      </c>
      <c r="D23" s="42">
        <f t="shared" si="0"/>
        <v>2.3235294117647061</v>
      </c>
      <c r="E23" s="53"/>
      <c r="F23" s="14"/>
    </row>
    <row r="24" spans="1:6" ht="15.75">
      <c r="A24" s="27">
        <v>500</v>
      </c>
      <c r="B24" s="42">
        <v>6.8</v>
      </c>
      <c r="C24" s="42">
        <v>15.3</v>
      </c>
      <c r="D24" s="42">
        <f t="shared" si="0"/>
        <v>2.25</v>
      </c>
      <c r="E24" s="42">
        <f>AVERAGE(D20:D24)</f>
        <v>2.2889366515837102</v>
      </c>
      <c r="F24" s="14"/>
    </row>
    <row r="25" spans="1:6" ht="15.75">
      <c r="A25" s="27"/>
      <c r="B25" s="27"/>
      <c r="C25" s="27"/>
      <c r="D25" s="14"/>
      <c r="E25" s="53"/>
      <c r="F25" s="14"/>
    </row>
    <row r="26" spans="1:6" ht="15.75">
      <c r="A26" s="14" t="s">
        <v>214</v>
      </c>
      <c r="B26" s="24"/>
      <c r="C26" s="24"/>
      <c r="D26" s="24"/>
      <c r="E26" s="54"/>
      <c r="F26" s="24"/>
    </row>
    <row r="27" spans="1:6">
      <c r="A27" s="24"/>
      <c r="B27" s="24"/>
      <c r="C27" s="24"/>
      <c r="D27" s="24"/>
      <c r="E27" s="24"/>
      <c r="F27" s="24"/>
    </row>
    <row r="28" spans="1:6">
      <c r="A28" s="24"/>
      <c r="B28" s="24"/>
      <c r="C28" s="24"/>
      <c r="D28" s="24"/>
      <c r="E28" s="24"/>
      <c r="F28" s="24"/>
    </row>
    <row r="29" spans="1:6">
      <c r="A29" s="24"/>
      <c r="B29" s="24"/>
      <c r="C29" s="24"/>
      <c r="D29" s="24"/>
      <c r="E29" s="24"/>
      <c r="F29" s="24"/>
    </row>
    <row r="30" spans="1:6">
      <c r="A30" s="24"/>
      <c r="B30" s="24"/>
      <c r="C30" s="24"/>
      <c r="D30" s="24"/>
      <c r="E30" s="24"/>
      <c r="F30" s="24"/>
    </row>
    <row r="31" spans="1:6">
      <c r="A31" s="24"/>
      <c r="B31" s="24"/>
      <c r="C31" s="24"/>
      <c r="D31" s="24"/>
      <c r="E31" s="24"/>
      <c r="F31" s="24"/>
    </row>
  </sheetData>
  <phoneticPr fontId="0" type="noConversion"/>
  <pageMargins left="0.75" right="0.75" top="1" bottom="1" header="0.5" footer="0.5"/>
  <pageSetup orientation="portrait" horizontalDpi="4294967293" verticalDpi="0" r:id="rId1"/>
  <headerFooter alignWithMargins="0"/>
</worksheet>
</file>

<file path=xl/worksheets/sheet13.xml><?xml version="1.0" encoding="utf-8"?>
<worksheet xmlns="http://schemas.openxmlformats.org/spreadsheetml/2006/main" xmlns:r="http://schemas.openxmlformats.org/officeDocument/2006/relationships">
  <dimension ref="A1:K45"/>
  <sheetViews>
    <sheetView workbookViewId="0">
      <pane ySplit="1260" topLeftCell="A4"/>
      <selection pane="bottomLeft" activeCell="B5" sqref="B5"/>
    </sheetView>
  </sheetViews>
  <sheetFormatPr defaultRowHeight="12.75"/>
  <sheetData>
    <row r="1" spans="1:11" ht="18.75">
      <c r="A1" s="16" t="s">
        <v>179</v>
      </c>
    </row>
    <row r="3" spans="1:11" ht="18.75">
      <c r="A3" s="29" t="s">
        <v>54</v>
      </c>
      <c r="B3" s="29" t="s">
        <v>61</v>
      </c>
      <c r="C3" s="29" t="s">
        <v>62</v>
      </c>
      <c r="D3" s="29" t="s">
        <v>56</v>
      </c>
      <c r="F3" s="18"/>
      <c r="H3" s="18"/>
      <c r="I3" s="18"/>
      <c r="J3" s="18"/>
      <c r="K3" s="18"/>
    </row>
    <row r="4" spans="1:11" ht="15.75">
      <c r="A4" s="27">
        <v>-10</v>
      </c>
      <c r="B4" s="27">
        <v>0.87719999999999998</v>
      </c>
      <c r="C4" s="27">
        <v>0.87739999999999996</v>
      </c>
      <c r="D4" s="31">
        <v>2.0000000000000001E-4</v>
      </c>
    </row>
    <row r="5" spans="1:11" ht="15.75">
      <c r="A5" s="27">
        <v>-8</v>
      </c>
      <c r="B5" s="27">
        <v>0.87770000000000004</v>
      </c>
      <c r="C5" s="27">
        <v>0.87780000000000002</v>
      </c>
      <c r="D5" s="31">
        <v>2.0000000000000001E-4</v>
      </c>
    </row>
    <row r="6" spans="1:11" ht="15.75">
      <c r="A6" s="27">
        <v>-6</v>
      </c>
      <c r="B6" s="27">
        <v>0.87819999999999998</v>
      </c>
      <c r="C6" s="27">
        <v>0.87829999999999997</v>
      </c>
      <c r="D6" s="31">
        <v>1E-4</v>
      </c>
    </row>
    <row r="7" spans="1:11" ht="15.75">
      <c r="A7" s="27">
        <v>-4</v>
      </c>
      <c r="B7" s="27">
        <v>0.87880000000000003</v>
      </c>
      <c r="C7" s="27">
        <v>0.87880000000000003</v>
      </c>
      <c r="D7" s="31">
        <v>0</v>
      </c>
    </row>
    <row r="8" spans="1:11" ht="15.75">
      <c r="A8" s="27">
        <v>-2</v>
      </c>
      <c r="B8" s="27">
        <v>0.87939999999999996</v>
      </c>
      <c r="C8" s="27">
        <v>0.87939999999999996</v>
      </c>
      <c r="D8" s="31">
        <v>0</v>
      </c>
    </row>
    <row r="9" spans="1:11" ht="15.75">
      <c r="A9" s="27">
        <v>0</v>
      </c>
      <c r="B9" s="27">
        <v>0.88</v>
      </c>
      <c r="C9" s="27">
        <v>0.88</v>
      </c>
      <c r="D9" s="31">
        <v>0</v>
      </c>
    </row>
    <row r="10" spans="1:11" ht="15.75">
      <c r="A10" s="27">
        <v>2</v>
      </c>
      <c r="B10" s="27">
        <v>0.88060000000000005</v>
      </c>
      <c r="C10" s="27">
        <v>0.88060000000000005</v>
      </c>
      <c r="D10" s="31">
        <v>0</v>
      </c>
    </row>
    <row r="11" spans="1:11" ht="15.75">
      <c r="A11" s="27">
        <v>4</v>
      </c>
      <c r="B11" s="27">
        <v>0.88129999999999997</v>
      </c>
      <c r="C11" s="27">
        <v>0.88129999999999997</v>
      </c>
      <c r="D11" s="31">
        <v>0</v>
      </c>
    </row>
    <row r="12" spans="1:11" ht="15.75">
      <c r="A12" s="27">
        <v>6</v>
      </c>
      <c r="B12" s="27">
        <v>0.88200000000000001</v>
      </c>
      <c r="C12" s="27">
        <v>0.88200000000000001</v>
      </c>
      <c r="D12" s="31">
        <v>0</v>
      </c>
    </row>
    <row r="13" spans="1:11" ht="15.75">
      <c r="A13" s="27">
        <v>8</v>
      </c>
      <c r="B13" s="27">
        <v>0.88280000000000003</v>
      </c>
      <c r="C13" s="27">
        <v>0.88270000000000004</v>
      </c>
      <c r="D13" s="31">
        <v>-1E-4</v>
      </c>
    </row>
    <row r="14" spans="1:11" ht="15.75">
      <c r="A14" s="27">
        <v>10</v>
      </c>
      <c r="B14" s="27">
        <v>0.88360000000000005</v>
      </c>
      <c r="C14" s="27">
        <v>0.88349999999999995</v>
      </c>
      <c r="D14" s="31">
        <v>-1E-4</v>
      </c>
    </row>
    <row r="15" spans="1:11" ht="15.75">
      <c r="A15" s="27">
        <v>12</v>
      </c>
      <c r="B15" s="27">
        <v>0.88439999999999996</v>
      </c>
      <c r="C15" s="27">
        <v>0.88429999999999997</v>
      </c>
      <c r="D15" s="31">
        <v>-1E-4</v>
      </c>
    </row>
    <row r="16" spans="1:11" ht="15.75">
      <c r="A16" s="27">
        <v>14</v>
      </c>
      <c r="B16" s="27">
        <v>0.88529999999999998</v>
      </c>
      <c r="C16" s="27">
        <v>0.88519999999999999</v>
      </c>
      <c r="D16" s="31">
        <v>-1E-4</v>
      </c>
    </row>
    <row r="17" spans="1:4" ht="15.75">
      <c r="A17" s="27">
        <v>16</v>
      </c>
      <c r="B17" s="27">
        <v>0.88619999999999999</v>
      </c>
      <c r="C17" s="27">
        <v>0.8861</v>
      </c>
      <c r="D17" s="31">
        <v>-1E-4</v>
      </c>
    </row>
    <row r="18" spans="1:4" ht="15.75">
      <c r="A18" s="27">
        <v>18</v>
      </c>
      <c r="B18" s="27">
        <v>0.8871</v>
      </c>
      <c r="C18" s="27">
        <v>0.8871</v>
      </c>
      <c r="D18" s="31">
        <v>-1E-4</v>
      </c>
    </row>
    <row r="19" spans="1:4" ht="15.75">
      <c r="A19" s="27">
        <v>20</v>
      </c>
      <c r="B19" s="27">
        <v>0.8881</v>
      </c>
      <c r="C19" s="27">
        <v>0.88800000000000001</v>
      </c>
      <c r="D19" s="31">
        <v>-1E-4</v>
      </c>
    </row>
    <row r="20" spans="1:4" ht="15.75">
      <c r="A20" s="27">
        <v>22</v>
      </c>
      <c r="B20" s="27">
        <v>0.8891</v>
      </c>
      <c r="C20" s="27">
        <v>0.8891</v>
      </c>
      <c r="D20" s="31">
        <v>-1E-4</v>
      </c>
    </row>
    <row r="21" spans="1:4" ht="15.75">
      <c r="A21" s="27">
        <v>24</v>
      </c>
      <c r="B21" s="27">
        <v>0.8901</v>
      </c>
      <c r="C21" s="27">
        <v>0.8901</v>
      </c>
      <c r="D21" s="31">
        <v>0</v>
      </c>
    </row>
    <row r="22" spans="1:4" ht="15.75">
      <c r="A22" s="27">
        <v>26</v>
      </c>
      <c r="B22" s="27">
        <v>0.89119999999999999</v>
      </c>
      <c r="C22" s="27">
        <v>0.89119999999999999</v>
      </c>
      <c r="D22" s="31">
        <v>0</v>
      </c>
    </row>
    <row r="23" spans="1:4" ht="15.75">
      <c r="A23" s="27">
        <v>28</v>
      </c>
      <c r="B23" s="27">
        <v>0.89229999999999998</v>
      </c>
      <c r="C23" s="27">
        <v>0.89229999999999998</v>
      </c>
      <c r="D23" s="31">
        <v>0</v>
      </c>
    </row>
    <row r="24" spans="1:4" ht="15.75">
      <c r="A24" s="27">
        <v>30</v>
      </c>
      <c r="B24" s="27">
        <v>0.89349999999999996</v>
      </c>
      <c r="C24" s="27">
        <v>0.89349999999999996</v>
      </c>
      <c r="D24" s="31">
        <v>0</v>
      </c>
    </row>
    <row r="25" spans="1:4" ht="15.75">
      <c r="A25" s="27">
        <v>32</v>
      </c>
      <c r="B25" s="27">
        <v>0.89470000000000005</v>
      </c>
      <c r="C25" s="27">
        <v>0.89470000000000005</v>
      </c>
      <c r="D25" s="31">
        <v>0</v>
      </c>
    </row>
    <row r="26" spans="1:4" ht="15.75">
      <c r="A26" s="27">
        <v>34</v>
      </c>
      <c r="B26" s="27">
        <v>0.89600000000000002</v>
      </c>
      <c r="C26" s="27">
        <v>0.89600000000000002</v>
      </c>
      <c r="D26" s="31">
        <v>0</v>
      </c>
    </row>
    <row r="27" spans="1:4" ht="15.75">
      <c r="A27" s="27">
        <v>36</v>
      </c>
      <c r="B27" s="27">
        <v>0.8972</v>
      </c>
      <c r="C27" s="27">
        <v>0.89729999999999999</v>
      </c>
      <c r="D27" s="31">
        <v>1E-4</v>
      </c>
    </row>
    <row r="28" spans="1:4" ht="15.75">
      <c r="A28" s="27">
        <v>38</v>
      </c>
      <c r="B28" s="27">
        <v>0.89839999999999998</v>
      </c>
      <c r="C28" s="27">
        <v>0.89859999999999995</v>
      </c>
      <c r="D28" s="31">
        <v>2.0000000000000001E-4</v>
      </c>
    </row>
    <row r="29" spans="1:4" ht="15.75">
      <c r="A29" s="27">
        <v>40</v>
      </c>
      <c r="B29" s="27">
        <v>0.89970000000000006</v>
      </c>
      <c r="C29" s="27">
        <v>0.9</v>
      </c>
      <c r="D29" s="31">
        <v>2.9999999999999997E-4</v>
      </c>
    </row>
    <row r="30" spans="1:4" ht="15.75">
      <c r="A30" s="27">
        <v>42</v>
      </c>
      <c r="B30" s="27">
        <v>0.9012</v>
      </c>
      <c r="C30" s="27">
        <v>0.90139999999999998</v>
      </c>
      <c r="D30" s="31">
        <v>2.0000000000000001E-4</v>
      </c>
    </row>
    <row r="31" spans="1:4" ht="15.75">
      <c r="A31" s="27">
        <v>44</v>
      </c>
      <c r="B31" s="27">
        <v>0.90259999999999996</v>
      </c>
      <c r="C31" s="27">
        <v>0.90280000000000005</v>
      </c>
      <c r="D31" s="31">
        <v>2.0000000000000001E-4</v>
      </c>
    </row>
    <row r="32" spans="1:4" ht="15.75">
      <c r="A32" s="27">
        <v>46</v>
      </c>
      <c r="B32" s="27">
        <v>0.90410000000000001</v>
      </c>
      <c r="C32" s="27">
        <v>0.90429999999999999</v>
      </c>
      <c r="D32" s="31">
        <v>2.0000000000000001E-4</v>
      </c>
    </row>
    <row r="33" spans="1:4" ht="15.75">
      <c r="A33" s="27">
        <v>48</v>
      </c>
      <c r="B33" s="27">
        <v>0.90559999999999996</v>
      </c>
      <c r="C33" s="27">
        <v>0.90580000000000005</v>
      </c>
      <c r="D33" s="31">
        <v>2.0000000000000001E-4</v>
      </c>
    </row>
    <row r="34" spans="1:4" ht="15.75">
      <c r="A34" s="27">
        <v>50</v>
      </c>
      <c r="B34" s="27">
        <v>0.90720000000000001</v>
      </c>
      <c r="C34" s="27">
        <v>0.90739999999999998</v>
      </c>
      <c r="D34" s="31">
        <v>2.0000000000000001E-4</v>
      </c>
    </row>
    <row r="35" spans="1:4" ht="15.75">
      <c r="A35" s="27">
        <v>52</v>
      </c>
      <c r="B35" s="27">
        <v>0.90890000000000004</v>
      </c>
      <c r="C35" s="27">
        <v>0.90900000000000003</v>
      </c>
      <c r="D35" s="31">
        <v>1E-4</v>
      </c>
    </row>
    <row r="36" spans="1:4" ht="15.75">
      <c r="A36" s="27">
        <v>54</v>
      </c>
      <c r="B36" s="27">
        <v>0.91059999999999997</v>
      </c>
      <c r="C36" s="27">
        <v>0.91059999999999997</v>
      </c>
      <c r="D36" s="31">
        <v>0</v>
      </c>
    </row>
    <row r="37" spans="1:4" ht="15.75">
      <c r="A37" s="27">
        <v>56</v>
      </c>
      <c r="B37" s="27">
        <v>0.9123</v>
      </c>
      <c r="C37" s="27">
        <v>0.9123</v>
      </c>
      <c r="D37" s="31">
        <v>0</v>
      </c>
    </row>
    <row r="38" spans="1:4" ht="15.75">
      <c r="A38" s="27">
        <v>58</v>
      </c>
      <c r="B38" s="27">
        <v>0.91410000000000002</v>
      </c>
      <c r="C38" s="27">
        <v>0.91400000000000003</v>
      </c>
      <c r="D38" s="31">
        <v>-1E-4</v>
      </c>
    </row>
    <row r="39" spans="1:4" ht="15.75">
      <c r="A39" s="27">
        <v>60</v>
      </c>
      <c r="B39" s="27">
        <v>0.91600000000000004</v>
      </c>
      <c r="C39" s="27">
        <v>0.91579999999999995</v>
      </c>
      <c r="D39" s="31">
        <v>-2.9999999999999997E-4</v>
      </c>
    </row>
    <row r="41" spans="1:4" ht="15.75">
      <c r="A41" s="14" t="s">
        <v>63</v>
      </c>
    </row>
    <row r="42" spans="1:4" ht="15.75">
      <c r="A42" s="23"/>
    </row>
    <row r="43" spans="1:4" ht="18.75">
      <c r="B43" s="14" t="s">
        <v>59</v>
      </c>
    </row>
    <row r="45" spans="1:4">
      <c r="A45" s="24" t="s">
        <v>64</v>
      </c>
    </row>
  </sheetData>
  <phoneticPr fontId="0" type="noConversion"/>
  <pageMargins left="0.75" right="0.75" top="1" bottom="1" header="0.5" footer="0.5"/>
  <headerFooter alignWithMargins="0"/>
  <legacyDrawing r:id="rId1"/>
  <oleObjects>
    <oleObject progId="Equation.3" shapeId="3073" r:id="rId2"/>
  </oleObjects>
</worksheet>
</file>

<file path=xl/worksheets/sheet14.xml><?xml version="1.0" encoding="utf-8"?>
<worksheet xmlns="http://schemas.openxmlformats.org/spreadsheetml/2006/main" xmlns:r="http://schemas.openxmlformats.org/officeDocument/2006/relationships">
  <dimension ref="A1:K45"/>
  <sheetViews>
    <sheetView workbookViewId="0">
      <pane ySplit="1260" topLeftCell="A21"/>
      <selection pane="bottomLeft" activeCell="D4" sqref="D4:D39"/>
    </sheetView>
  </sheetViews>
  <sheetFormatPr defaultRowHeight="12.75"/>
  <cols>
    <col min="2" max="2" width="9.7109375" bestFit="1" customWidth="1"/>
  </cols>
  <sheetData>
    <row r="1" spans="1:11" ht="18.75">
      <c r="A1" s="16" t="s">
        <v>180</v>
      </c>
    </row>
    <row r="3" spans="1:11" ht="18.75">
      <c r="A3" s="30" t="s">
        <v>54</v>
      </c>
      <c r="B3" s="30" t="s">
        <v>45</v>
      </c>
      <c r="C3" s="30" t="s">
        <v>55</v>
      </c>
      <c r="D3" s="30" t="s">
        <v>57</v>
      </c>
      <c r="F3" s="19"/>
      <c r="H3" s="19"/>
      <c r="I3" s="19"/>
      <c r="J3" s="19"/>
      <c r="K3" s="19"/>
    </row>
    <row r="4" spans="1:11" ht="15.75">
      <c r="A4" s="27">
        <v>-10</v>
      </c>
      <c r="B4" s="27">
        <v>1.0889</v>
      </c>
      <c r="C4" s="27">
        <v>1.0871999999999999</v>
      </c>
      <c r="D4" s="35">
        <v>-0.16</v>
      </c>
    </row>
    <row r="5" spans="1:11" ht="15.75">
      <c r="A5" s="27">
        <v>-8</v>
      </c>
      <c r="B5" s="27">
        <v>1.0893999999999999</v>
      </c>
      <c r="C5" s="27">
        <v>1.0880000000000001</v>
      </c>
      <c r="D5" s="35">
        <v>-0.13</v>
      </c>
    </row>
    <row r="6" spans="1:11" ht="15.75">
      <c r="A6" s="27">
        <v>-6</v>
      </c>
      <c r="B6" s="27">
        <v>1.0900000000000001</v>
      </c>
      <c r="C6" s="27">
        <v>1.0888</v>
      </c>
      <c r="D6" s="35">
        <v>-0.11</v>
      </c>
    </row>
    <row r="7" spans="1:11" ht="15.75">
      <c r="A7" s="27">
        <v>-4</v>
      </c>
      <c r="B7" s="27">
        <v>1.0906</v>
      </c>
      <c r="C7" s="27">
        <v>1.0896999999999999</v>
      </c>
      <c r="D7" s="35">
        <v>-0.08</v>
      </c>
    </row>
    <row r="8" spans="1:11" ht="15.75">
      <c r="A8" s="27">
        <v>-2</v>
      </c>
      <c r="B8" s="27">
        <v>1.0912999999999999</v>
      </c>
      <c r="C8" s="27">
        <v>1.0906</v>
      </c>
      <c r="D8" s="35">
        <v>-0.06</v>
      </c>
    </row>
    <row r="9" spans="1:11" ht="15.75">
      <c r="A9" s="27">
        <v>0</v>
      </c>
      <c r="B9" s="27">
        <v>1.0919000000000001</v>
      </c>
      <c r="C9" s="27">
        <v>1.0915999999999999</v>
      </c>
      <c r="D9" s="35">
        <v>-0.03</v>
      </c>
    </row>
    <row r="10" spans="1:11" ht="15.75">
      <c r="A10" s="27">
        <v>2</v>
      </c>
      <c r="B10" s="27">
        <v>1.0926</v>
      </c>
      <c r="C10" s="27">
        <v>1.0926</v>
      </c>
      <c r="D10" s="35">
        <v>0</v>
      </c>
    </row>
    <row r="11" spans="1:11" ht="15.75">
      <c r="A11" s="27">
        <v>4</v>
      </c>
      <c r="B11" s="27">
        <v>1.0932999999999999</v>
      </c>
      <c r="C11" s="27">
        <v>1.0935999999999999</v>
      </c>
      <c r="D11" s="35">
        <v>0.02</v>
      </c>
    </row>
    <row r="12" spans="1:11" ht="15.75">
      <c r="A12" s="27">
        <v>6</v>
      </c>
      <c r="B12" s="27">
        <v>1.0941000000000001</v>
      </c>
      <c r="C12" s="27">
        <v>1.0947</v>
      </c>
      <c r="D12" s="35">
        <v>0.05</v>
      </c>
    </row>
    <row r="13" spans="1:11" ht="15.75">
      <c r="A13" s="27">
        <v>8</v>
      </c>
      <c r="B13" s="27">
        <v>1.0949</v>
      </c>
      <c r="C13" s="27">
        <v>1.0959000000000001</v>
      </c>
      <c r="D13" s="35">
        <v>0.09</v>
      </c>
    </row>
    <row r="14" spans="1:11" ht="15.75">
      <c r="A14" s="27">
        <v>10</v>
      </c>
      <c r="B14" s="27">
        <v>1.0956999999999999</v>
      </c>
      <c r="C14" s="27">
        <v>1.0971</v>
      </c>
      <c r="D14" s="35">
        <v>0.13</v>
      </c>
    </row>
    <row r="15" spans="1:11" ht="15.75">
      <c r="A15" s="27">
        <v>12</v>
      </c>
      <c r="B15" s="27">
        <v>1.0966</v>
      </c>
      <c r="C15" s="27">
        <v>1.0984</v>
      </c>
      <c r="D15" s="35">
        <v>0.17</v>
      </c>
    </row>
    <row r="16" spans="1:11" ht="15.75">
      <c r="A16" s="27">
        <v>14</v>
      </c>
      <c r="B16" s="27">
        <v>1.0974999999999999</v>
      </c>
      <c r="C16" s="27">
        <v>1.0996999999999999</v>
      </c>
      <c r="D16" s="35">
        <v>0.2</v>
      </c>
    </row>
    <row r="17" spans="1:4" ht="15.75">
      <c r="A17" s="27">
        <v>16</v>
      </c>
      <c r="B17" s="27">
        <v>1.0984</v>
      </c>
      <c r="C17" s="27">
        <v>1.1011</v>
      </c>
      <c r="D17" s="35">
        <v>0.25</v>
      </c>
    </row>
    <row r="18" spans="1:4" ht="15.75">
      <c r="A18" s="27">
        <v>18</v>
      </c>
      <c r="B18" s="27">
        <v>1.0992999999999999</v>
      </c>
      <c r="C18" s="27">
        <v>1.1025</v>
      </c>
      <c r="D18" s="35">
        <v>0.28999999999999998</v>
      </c>
    </row>
    <row r="19" spans="1:4" ht="15.75">
      <c r="A19" s="27">
        <v>20</v>
      </c>
      <c r="B19" s="27">
        <v>1.1003000000000001</v>
      </c>
      <c r="C19" s="27">
        <v>1.1040000000000001</v>
      </c>
      <c r="D19" s="35">
        <v>0.33</v>
      </c>
    </row>
    <row r="20" spans="1:4" ht="15.75">
      <c r="A20" s="27">
        <v>22</v>
      </c>
      <c r="B20" s="27">
        <v>1.1012999999999999</v>
      </c>
      <c r="C20" s="27">
        <v>1.1054999999999999</v>
      </c>
      <c r="D20" s="35">
        <v>0.38</v>
      </c>
    </row>
    <row r="21" spans="1:4" ht="15.75">
      <c r="A21" s="27">
        <v>24</v>
      </c>
      <c r="B21" s="27">
        <v>1.1024</v>
      </c>
      <c r="C21" s="27">
        <v>1.1071</v>
      </c>
      <c r="D21" s="35">
        <v>0.43</v>
      </c>
    </row>
    <row r="22" spans="1:4" ht="15.75">
      <c r="A22" s="27">
        <v>26</v>
      </c>
      <c r="B22" s="27">
        <v>1.1034999999999999</v>
      </c>
      <c r="C22" s="27">
        <v>1.1087</v>
      </c>
      <c r="D22" s="35">
        <v>0.47</v>
      </c>
    </row>
    <row r="23" spans="1:4" ht="15.75">
      <c r="A23" s="27">
        <v>28</v>
      </c>
      <c r="B23" s="27">
        <v>1.1046</v>
      </c>
      <c r="C23" s="27">
        <v>1.1104000000000001</v>
      </c>
      <c r="D23" s="35">
        <v>0.53</v>
      </c>
    </row>
    <row r="24" spans="1:4" ht="15.75">
      <c r="A24" s="27">
        <v>30</v>
      </c>
      <c r="B24" s="27">
        <v>1.1056999999999999</v>
      </c>
      <c r="C24" s="27">
        <v>1.1123000000000001</v>
      </c>
      <c r="D24" s="35">
        <v>0.6</v>
      </c>
    </row>
    <row r="25" spans="1:4" ht="15.75">
      <c r="A25" s="27">
        <v>32</v>
      </c>
      <c r="B25" s="27">
        <v>1.1069</v>
      </c>
      <c r="C25" s="27">
        <v>1.1140000000000001</v>
      </c>
      <c r="D25" s="35">
        <v>0.64</v>
      </c>
    </row>
    <row r="26" spans="1:4" ht="15.75">
      <c r="A26" s="27">
        <v>34</v>
      </c>
      <c r="B26" s="27">
        <v>1.1081000000000001</v>
      </c>
      <c r="C26" s="27">
        <v>1.1158999999999999</v>
      </c>
      <c r="D26" s="35">
        <v>0.7</v>
      </c>
    </row>
    <row r="27" spans="1:4" ht="15.75">
      <c r="A27" s="27">
        <v>36</v>
      </c>
      <c r="B27" s="27">
        <v>1.1093</v>
      </c>
      <c r="C27" s="27">
        <v>1.1178999999999999</v>
      </c>
      <c r="D27" s="35">
        <v>0.77</v>
      </c>
    </row>
    <row r="28" spans="1:4" ht="15.75">
      <c r="A28" s="27">
        <v>38</v>
      </c>
      <c r="B28" s="27">
        <v>1.1106</v>
      </c>
      <c r="C28" s="27">
        <v>1.1014999999999999</v>
      </c>
      <c r="D28" s="35">
        <v>-0.82</v>
      </c>
    </row>
    <row r="29" spans="1:4" ht="15.75">
      <c r="A29" s="27">
        <v>40</v>
      </c>
      <c r="B29" s="27">
        <v>1.1119000000000001</v>
      </c>
      <c r="C29" s="27">
        <v>1.1036999999999999</v>
      </c>
      <c r="D29" s="35">
        <v>-0.74</v>
      </c>
    </row>
    <row r="30" spans="1:4" ht="15.75">
      <c r="A30" s="27">
        <v>42</v>
      </c>
      <c r="B30" s="27">
        <v>1.1132</v>
      </c>
      <c r="C30" s="27">
        <v>1.1059000000000001</v>
      </c>
      <c r="D30" s="35">
        <v>-0.66</v>
      </c>
    </row>
    <row r="31" spans="1:4" ht="15.75">
      <c r="A31" s="27">
        <v>44</v>
      </c>
      <c r="B31" s="27">
        <v>1.1146</v>
      </c>
      <c r="C31" s="27">
        <v>1.1082000000000001</v>
      </c>
      <c r="D31" s="35">
        <v>-0.56999999999999995</v>
      </c>
    </row>
    <row r="32" spans="1:4" ht="15.75">
      <c r="A32" s="27">
        <v>46</v>
      </c>
      <c r="B32" s="27">
        <v>1.1160000000000001</v>
      </c>
      <c r="C32" s="27">
        <v>1.1106</v>
      </c>
      <c r="D32" s="35">
        <v>-0.48</v>
      </c>
    </row>
    <row r="33" spans="1:4" ht="15.75">
      <c r="A33" s="27">
        <v>48</v>
      </c>
      <c r="B33" s="27">
        <v>1.1173999999999999</v>
      </c>
      <c r="C33" s="27">
        <v>1.1131</v>
      </c>
      <c r="D33" s="35">
        <v>-0.39</v>
      </c>
    </row>
    <row r="34" spans="1:4" ht="15.75">
      <c r="A34" s="27">
        <v>50</v>
      </c>
      <c r="B34" s="27">
        <v>1.1189</v>
      </c>
      <c r="C34" s="27">
        <v>1.1156999999999999</v>
      </c>
      <c r="D34" s="35">
        <v>-0.28000000000000003</v>
      </c>
    </row>
    <row r="35" spans="1:4" ht="15.75">
      <c r="A35" s="27">
        <v>52</v>
      </c>
      <c r="B35" s="27">
        <v>1.1204000000000001</v>
      </c>
      <c r="C35" s="27">
        <v>1.1183000000000001</v>
      </c>
      <c r="D35" s="35">
        <v>-0.18</v>
      </c>
    </row>
    <row r="36" spans="1:4" ht="15.75">
      <c r="A36" s="27">
        <v>54</v>
      </c>
      <c r="B36" s="27">
        <v>1.1218999999999999</v>
      </c>
      <c r="C36" s="27">
        <v>1.1211</v>
      </c>
      <c r="D36" s="35">
        <v>-7.0000000000000007E-2</v>
      </c>
    </row>
    <row r="37" spans="1:4" ht="15.75">
      <c r="A37" s="27">
        <v>56</v>
      </c>
      <c r="B37" s="27">
        <v>1.1234</v>
      </c>
      <c r="C37" s="27">
        <v>1.1237999999999999</v>
      </c>
      <c r="D37" s="35">
        <v>0.03</v>
      </c>
    </row>
    <row r="38" spans="1:4" ht="15.75">
      <c r="A38" s="27">
        <v>58</v>
      </c>
      <c r="B38" s="27">
        <v>1.125</v>
      </c>
      <c r="C38" s="27">
        <v>1.1268</v>
      </c>
      <c r="D38" s="35">
        <v>0.16</v>
      </c>
    </row>
    <row r="39" spans="1:4" ht="15.75">
      <c r="A39" s="27">
        <v>60</v>
      </c>
      <c r="B39" s="27">
        <v>1.1266</v>
      </c>
      <c r="C39" s="27">
        <v>1.1298999999999999</v>
      </c>
      <c r="D39" s="35">
        <v>0.28999999999999998</v>
      </c>
    </row>
    <row r="41" spans="1:4" ht="15.75">
      <c r="A41" s="14" t="s">
        <v>58</v>
      </c>
    </row>
    <row r="42" spans="1:4" ht="15.75">
      <c r="A42" s="23"/>
    </row>
    <row r="43" spans="1:4" ht="18.75">
      <c r="B43" s="14" t="s">
        <v>59</v>
      </c>
    </row>
    <row r="45" spans="1:4">
      <c r="A45" s="24" t="s">
        <v>60</v>
      </c>
    </row>
  </sheetData>
  <phoneticPr fontId="0" type="noConversion"/>
  <pageMargins left="0.75" right="0.75" top="1" bottom="1" header="0.5" footer="0.5"/>
  <headerFooter alignWithMargins="0"/>
  <legacyDrawing r:id="rId1"/>
  <oleObjects>
    <oleObject progId="Equation.3" shapeId="2049" r:id="rId2"/>
  </oleObjects>
</worksheet>
</file>

<file path=xl/worksheets/sheet15.xml><?xml version="1.0" encoding="utf-8"?>
<worksheet xmlns="http://schemas.openxmlformats.org/spreadsheetml/2006/main" xmlns:r="http://schemas.openxmlformats.org/officeDocument/2006/relationships">
  <dimension ref="A1:D16"/>
  <sheetViews>
    <sheetView workbookViewId="0"/>
  </sheetViews>
  <sheetFormatPr defaultRowHeight="12.75"/>
  <cols>
    <col min="1" max="1" width="15.42578125" style="24" customWidth="1"/>
    <col min="2" max="2" width="10.85546875" style="24" customWidth="1"/>
    <col min="3" max="3" width="9.7109375" bestFit="1" customWidth="1"/>
  </cols>
  <sheetData>
    <row r="1" spans="1:4" ht="18.75">
      <c r="A1" s="28" t="s">
        <v>202</v>
      </c>
    </row>
    <row r="3" spans="1:4" ht="30.75" customHeight="1">
      <c r="B3" s="92" t="s">
        <v>206</v>
      </c>
      <c r="C3" s="92"/>
    </row>
    <row r="4" spans="1:4" ht="18.75">
      <c r="A4" s="36" t="s">
        <v>97</v>
      </c>
      <c r="B4" s="27" t="s">
        <v>101</v>
      </c>
      <c r="C4" s="14" t="s">
        <v>102</v>
      </c>
      <c r="D4" s="27" t="s">
        <v>30</v>
      </c>
    </row>
    <row r="5" spans="1:4" ht="15.75">
      <c r="A5" s="66">
        <v>0</v>
      </c>
      <c r="B5" s="37">
        <v>63.39</v>
      </c>
      <c r="C5" s="67">
        <f>-0.188*A5+63.403</f>
        <v>63.402999999999999</v>
      </c>
      <c r="D5" s="38">
        <f>100*(C5-B5)/B5</f>
        <v>2.0507966556236195E-2</v>
      </c>
    </row>
    <row r="6" spans="1:4" ht="15.75">
      <c r="A6" s="66">
        <v>20</v>
      </c>
      <c r="B6" s="41">
        <v>59.67</v>
      </c>
      <c r="C6" s="67">
        <f>-0.188*A6+63.403</f>
        <v>59.643000000000001</v>
      </c>
      <c r="D6" s="38">
        <f>100*(C6-B6)/B6</f>
        <v>-4.5248868778282256E-2</v>
      </c>
    </row>
    <row r="7" spans="1:4" ht="15.75">
      <c r="A7" s="66">
        <v>35</v>
      </c>
      <c r="B7" s="37">
        <v>56.81</v>
      </c>
      <c r="C7" s="67">
        <f>-0.188*A7+63.403</f>
        <v>56.823</v>
      </c>
      <c r="D7" s="38">
        <f>100*(C7-B7)/B7</f>
        <v>2.2883295194504705E-2</v>
      </c>
    </row>
    <row r="10" spans="1:4" ht="15.75">
      <c r="A10" s="14" t="s">
        <v>104</v>
      </c>
      <c r="B10"/>
    </row>
    <row r="11" spans="1:4" ht="15.75">
      <c r="A11"/>
      <c r="B11" s="33" t="s">
        <v>211</v>
      </c>
    </row>
    <row r="12" spans="1:4" ht="15.75">
      <c r="B12" s="33" t="s">
        <v>205</v>
      </c>
    </row>
    <row r="14" spans="1:4" ht="14.25">
      <c r="A14" s="25" t="s">
        <v>38</v>
      </c>
    </row>
    <row r="16" spans="1:4">
      <c r="A16" s="24" t="s">
        <v>207</v>
      </c>
    </row>
  </sheetData>
  <mergeCells count="1">
    <mergeCell ref="B3:C3"/>
  </mergeCells>
  <phoneticPr fontId="0"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dimension ref="A1:D16"/>
  <sheetViews>
    <sheetView workbookViewId="0"/>
  </sheetViews>
  <sheetFormatPr defaultRowHeight="12.75"/>
  <cols>
    <col min="1" max="1" width="15.42578125" style="24" customWidth="1"/>
    <col min="2" max="2" width="10.85546875" style="24" customWidth="1"/>
    <col min="3" max="3" width="9.7109375" bestFit="1" customWidth="1"/>
  </cols>
  <sheetData>
    <row r="1" spans="1:4" ht="18.75">
      <c r="A1" s="28" t="s">
        <v>203</v>
      </c>
    </row>
    <row r="3" spans="1:4" ht="30.75" customHeight="1">
      <c r="B3" s="92" t="s">
        <v>206</v>
      </c>
      <c r="C3" s="92"/>
    </row>
    <row r="4" spans="1:4" ht="18.75">
      <c r="A4" s="36" t="s">
        <v>97</v>
      </c>
      <c r="B4" s="27" t="s">
        <v>101</v>
      </c>
      <c r="C4" s="14" t="s">
        <v>102</v>
      </c>
      <c r="D4" s="27" t="s">
        <v>30</v>
      </c>
    </row>
    <row r="5" spans="1:4" ht="15.75">
      <c r="A5" s="66">
        <v>50</v>
      </c>
      <c r="B5" s="37">
        <v>5.82</v>
      </c>
      <c r="C5" s="67">
        <f>0.0356*A5+4.0067</f>
        <v>5.7867000000000006</v>
      </c>
      <c r="D5" s="38">
        <f>100*(C5-B5)/B5</f>
        <v>-0.57216494845360244</v>
      </c>
    </row>
    <row r="6" spans="1:4" ht="15.75">
      <c r="A6" s="66">
        <v>70</v>
      </c>
      <c r="B6" s="41">
        <v>6.45</v>
      </c>
      <c r="C6" s="67">
        <f>0.0356*A6+4.0067</f>
        <v>6.4987000000000004</v>
      </c>
      <c r="D6" s="38">
        <f>100*(C6-B6)/B6</f>
        <v>0.7550387596899254</v>
      </c>
    </row>
    <row r="7" spans="1:4" ht="15.75">
      <c r="A7" s="66">
        <v>90</v>
      </c>
      <c r="B7" s="37">
        <v>7.24</v>
      </c>
      <c r="C7" s="67">
        <f>0.0356*A7+4.0067</f>
        <v>7.210700000000001</v>
      </c>
      <c r="D7" s="38">
        <f>100*(C7-B7)/B7</f>
        <v>-0.40469613259667425</v>
      </c>
    </row>
    <row r="10" spans="1:4" ht="15.75">
      <c r="A10" s="14" t="s">
        <v>104</v>
      </c>
      <c r="B10"/>
    </row>
    <row r="11" spans="1:4" ht="15.75">
      <c r="A11"/>
      <c r="B11" s="33" t="s">
        <v>204</v>
      </c>
    </row>
    <row r="12" spans="1:4" ht="15.75">
      <c r="B12" s="33" t="s">
        <v>205</v>
      </c>
    </row>
    <row r="14" spans="1:4" ht="14.25">
      <c r="A14" s="25" t="s">
        <v>38</v>
      </c>
    </row>
    <row r="16" spans="1:4">
      <c r="A16" s="24" t="s">
        <v>207</v>
      </c>
    </row>
  </sheetData>
  <mergeCells count="1">
    <mergeCell ref="B3:C3"/>
  </mergeCells>
  <phoneticPr fontId="0" type="noConversion"/>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dimension ref="A1:O210"/>
  <sheetViews>
    <sheetView workbookViewId="0">
      <pane ySplit="1665" topLeftCell="A6"/>
      <selection sqref="A1:O1"/>
      <selection pane="bottomLeft" activeCell="J66" sqref="J66"/>
    </sheetView>
  </sheetViews>
  <sheetFormatPr defaultRowHeight="12.75"/>
  <cols>
    <col min="6" max="6" width="9.5703125" bestFit="1" customWidth="1"/>
    <col min="8" max="8" width="3.28515625" customWidth="1"/>
    <col min="10" max="10" width="9.5703125" bestFit="1" customWidth="1"/>
    <col min="14" max="14" width="3.5703125" customWidth="1"/>
  </cols>
  <sheetData>
    <row r="1" spans="1:15" ht="18" customHeight="1">
      <c r="A1" s="93" t="s">
        <v>181</v>
      </c>
      <c r="B1" s="93"/>
      <c r="C1" s="93"/>
      <c r="D1" s="93"/>
      <c r="E1" s="93"/>
      <c r="F1" s="93"/>
      <c r="G1" s="93"/>
      <c r="H1" s="93"/>
      <c r="I1" s="93"/>
      <c r="J1" s="93"/>
      <c r="K1" s="93"/>
      <c r="L1" s="93"/>
      <c r="M1" s="93"/>
      <c r="N1" s="93"/>
      <c r="O1" s="93"/>
    </row>
    <row r="2" spans="1:15">
      <c r="A2" s="11"/>
    </row>
    <row r="3" spans="1:15" s="14" customFormat="1" ht="12.75" customHeight="1">
      <c r="C3" s="93" t="s">
        <v>9</v>
      </c>
      <c r="D3" s="93"/>
      <c r="E3" s="93"/>
      <c r="F3" s="93"/>
      <c r="G3" s="93"/>
      <c r="H3" s="27"/>
      <c r="I3" s="93" t="s">
        <v>10</v>
      </c>
      <c r="J3" s="93"/>
      <c r="K3" s="93"/>
      <c r="L3" s="93"/>
      <c r="M3" s="93"/>
      <c r="N3" s="27"/>
    </row>
    <row r="4" spans="1:15" ht="27">
      <c r="A4" s="10" t="s">
        <v>8</v>
      </c>
      <c r="B4" s="10" t="s">
        <v>7</v>
      </c>
      <c r="C4" s="10" t="s">
        <v>3</v>
      </c>
      <c r="D4" s="65" t="s">
        <v>200</v>
      </c>
      <c r="E4" s="9" t="s">
        <v>0</v>
      </c>
      <c r="F4" s="10" t="s">
        <v>6</v>
      </c>
      <c r="G4" s="10" t="s">
        <v>4</v>
      </c>
      <c r="H4" s="10"/>
      <c r="I4" s="10" t="s">
        <v>3</v>
      </c>
      <c r="J4" s="65" t="s">
        <v>200</v>
      </c>
      <c r="K4" s="9" t="s">
        <v>0</v>
      </c>
      <c r="L4" s="10" t="s">
        <v>2</v>
      </c>
      <c r="M4" s="10" t="s">
        <v>1</v>
      </c>
      <c r="N4" s="10"/>
      <c r="O4" s="8" t="s">
        <v>5</v>
      </c>
    </row>
    <row r="5" spans="1:15">
      <c r="A5" s="1"/>
    </row>
    <row r="6" spans="1:15">
      <c r="A6" s="2">
        <f>B6+273.15</f>
        <v>233.14999999999998</v>
      </c>
      <c r="B6" s="7">
        <v>-40</v>
      </c>
      <c r="C6" s="3">
        <v>0.01</v>
      </c>
      <c r="D6" s="4">
        <v>1766</v>
      </c>
      <c r="E6" s="5">
        <v>9.0000000000000006E-5</v>
      </c>
      <c r="F6" s="3">
        <v>0</v>
      </c>
      <c r="G6" s="6">
        <v>0</v>
      </c>
      <c r="H6" s="6"/>
      <c r="I6" s="3">
        <v>0.01</v>
      </c>
      <c r="J6" s="6">
        <v>0.1638</v>
      </c>
      <c r="K6" s="5">
        <v>0.99861</v>
      </c>
      <c r="L6" s="3">
        <v>109.342</v>
      </c>
      <c r="M6" s="6">
        <v>0.46889999999999998</v>
      </c>
      <c r="N6" s="6"/>
      <c r="O6" s="3">
        <v>109.342</v>
      </c>
    </row>
    <row r="7" spans="1:15">
      <c r="A7" s="2">
        <f t="shared" ref="A7:A70" si="0">B7+273.15</f>
        <v>234.14999999999998</v>
      </c>
      <c r="B7" s="7">
        <v>-39</v>
      </c>
      <c r="C7" s="3">
        <v>1.0999999999999999E-2</v>
      </c>
      <c r="D7" s="4">
        <v>1763.69</v>
      </c>
      <c r="E7" s="5">
        <v>1E-4</v>
      </c>
      <c r="F7" s="3">
        <v>1.081</v>
      </c>
      <c r="G7" s="6">
        <v>4.5999999999999999E-3</v>
      </c>
      <c r="H7" s="6"/>
      <c r="I7" s="3">
        <v>1.0999999999999999E-2</v>
      </c>
      <c r="J7" s="6">
        <v>0.17599999999999999</v>
      </c>
      <c r="K7" s="5">
        <v>0.99851000000000001</v>
      </c>
      <c r="L7" s="3">
        <v>110.214</v>
      </c>
      <c r="M7" s="6">
        <v>0.47070000000000001</v>
      </c>
      <c r="N7" s="6"/>
      <c r="O7" s="3">
        <v>109.133</v>
      </c>
    </row>
    <row r="8" spans="1:15">
      <c r="A8" s="2">
        <f t="shared" si="0"/>
        <v>235.14999999999998</v>
      </c>
      <c r="B8" s="7">
        <v>-38</v>
      </c>
      <c r="C8" s="3">
        <v>1.2E-2</v>
      </c>
      <c r="D8" s="4">
        <v>1761.37</v>
      </c>
      <c r="E8" s="5">
        <v>1E-4</v>
      </c>
      <c r="F8" s="3">
        <v>2.1629999999999998</v>
      </c>
      <c r="G8" s="6">
        <v>9.1999999999999998E-3</v>
      </c>
      <c r="H8" s="6"/>
      <c r="I8" s="3">
        <v>1.2E-2</v>
      </c>
      <c r="J8" s="6">
        <v>0.189</v>
      </c>
      <c r="K8" s="5">
        <v>0.99841999999999997</v>
      </c>
      <c r="L8" s="3">
        <v>111.086</v>
      </c>
      <c r="M8" s="6">
        <v>0.47239999999999999</v>
      </c>
      <c r="N8" s="6"/>
      <c r="O8" s="3">
        <v>108.923</v>
      </c>
    </row>
    <row r="9" spans="1:15">
      <c r="A9" s="2">
        <f t="shared" si="0"/>
        <v>236.14999999999998</v>
      </c>
      <c r="B9" s="7">
        <v>-37</v>
      </c>
      <c r="C9" s="3">
        <v>1.2999999999999999E-2</v>
      </c>
      <c r="D9" s="4">
        <v>1759.04</v>
      </c>
      <c r="E9" s="5">
        <v>1.1E-4</v>
      </c>
      <c r="F9" s="3">
        <v>3.2440000000000002</v>
      </c>
      <c r="G9" s="6">
        <v>1.38E-2</v>
      </c>
      <c r="H9" s="6"/>
      <c r="I9" s="3">
        <v>1.2999999999999999E-2</v>
      </c>
      <c r="J9" s="6">
        <v>0.20280000000000001</v>
      </c>
      <c r="K9" s="5">
        <v>0.99831000000000003</v>
      </c>
      <c r="L9" s="3">
        <v>111.958</v>
      </c>
      <c r="M9" s="6">
        <v>0.47410000000000002</v>
      </c>
      <c r="N9" s="6"/>
      <c r="O9" s="3">
        <v>108.71299999999999</v>
      </c>
    </row>
    <row r="10" spans="1:15">
      <c r="A10" s="2">
        <f t="shared" si="0"/>
        <v>237.14999999999998</v>
      </c>
      <c r="B10" s="7">
        <v>-36</v>
      </c>
      <c r="C10" s="3">
        <v>1.4E-2</v>
      </c>
      <c r="D10" s="4">
        <v>1756.7</v>
      </c>
      <c r="E10" s="5">
        <v>1.2E-4</v>
      </c>
      <c r="F10" s="3">
        <v>4.3259999999999996</v>
      </c>
      <c r="G10" s="6">
        <v>1.84E-2</v>
      </c>
      <c r="H10" s="6"/>
      <c r="I10" s="3">
        <v>1.4E-2</v>
      </c>
      <c r="J10" s="6">
        <v>0.2175</v>
      </c>
      <c r="K10" s="5">
        <v>0.99819999999999998</v>
      </c>
      <c r="L10" s="3">
        <v>112.82899999999999</v>
      </c>
      <c r="M10" s="6">
        <v>0.47589999999999999</v>
      </c>
      <c r="N10" s="6"/>
      <c r="O10" s="3">
        <v>108.503</v>
      </c>
    </row>
    <row r="11" spans="1:15">
      <c r="A11" s="2">
        <f t="shared" si="0"/>
        <v>238.14999999999998</v>
      </c>
      <c r="B11" s="7">
        <v>-35</v>
      </c>
      <c r="C11" s="3">
        <v>1.4999999999999999E-2</v>
      </c>
      <c r="D11" s="4">
        <v>1754.35</v>
      </c>
      <c r="E11" s="5">
        <v>1.2999999999999999E-4</v>
      </c>
      <c r="F11" s="3">
        <v>5.407</v>
      </c>
      <c r="G11" s="6">
        <v>2.29E-2</v>
      </c>
      <c r="H11" s="6"/>
      <c r="I11" s="3">
        <v>1.4999999999999999E-2</v>
      </c>
      <c r="J11" s="6">
        <v>0.23300000000000001</v>
      </c>
      <c r="K11" s="5">
        <v>0.99809000000000003</v>
      </c>
      <c r="L11" s="3">
        <v>113.70099999999999</v>
      </c>
      <c r="M11" s="6">
        <v>0.47760000000000002</v>
      </c>
      <c r="N11" s="6"/>
      <c r="O11" s="3">
        <v>108.29300000000001</v>
      </c>
    </row>
    <row r="12" spans="1:15">
      <c r="A12" s="2">
        <f t="shared" si="0"/>
        <v>239.14999999999998</v>
      </c>
      <c r="B12" s="7">
        <v>-34</v>
      </c>
      <c r="C12" s="3">
        <v>1.6E-2</v>
      </c>
      <c r="D12" s="4">
        <v>1751.99</v>
      </c>
      <c r="E12" s="5">
        <v>1.3999999999999999E-4</v>
      </c>
      <c r="F12" s="3">
        <v>6.4889999999999999</v>
      </c>
      <c r="G12" s="6">
        <v>2.7400000000000001E-2</v>
      </c>
      <c r="H12" s="6"/>
      <c r="I12" s="3">
        <v>1.6E-2</v>
      </c>
      <c r="J12" s="6">
        <v>0.2495</v>
      </c>
      <c r="K12" s="5">
        <v>0.99797000000000002</v>
      </c>
      <c r="L12" s="3">
        <v>114.572</v>
      </c>
      <c r="M12" s="6">
        <v>0.47939999999999999</v>
      </c>
      <c r="N12" s="6"/>
      <c r="O12" s="3">
        <v>108.083</v>
      </c>
    </row>
    <row r="13" spans="1:15">
      <c r="A13" s="2">
        <f t="shared" si="0"/>
        <v>240.14999999999998</v>
      </c>
      <c r="B13" s="7">
        <v>-33</v>
      </c>
      <c r="C13" s="3">
        <v>1.7000000000000001E-2</v>
      </c>
      <c r="D13" s="4">
        <v>1749.61</v>
      </c>
      <c r="E13" s="5">
        <v>1.4999999999999999E-4</v>
      </c>
      <c r="F13" s="3">
        <v>7.5709999999999997</v>
      </c>
      <c r="G13" s="6">
        <v>3.2000000000000001E-2</v>
      </c>
      <c r="H13" s="6"/>
      <c r="I13" s="3">
        <v>1.7000000000000001E-2</v>
      </c>
      <c r="J13" s="6">
        <v>0.26690000000000003</v>
      </c>
      <c r="K13" s="5">
        <v>0.99783999999999995</v>
      </c>
      <c r="L13" s="3">
        <v>115.443</v>
      </c>
      <c r="M13" s="6">
        <v>0.48110000000000003</v>
      </c>
      <c r="N13" s="6"/>
      <c r="O13" s="3">
        <v>107.872</v>
      </c>
    </row>
    <row r="14" spans="1:15">
      <c r="A14" s="2">
        <f t="shared" si="0"/>
        <v>241.14999999999998</v>
      </c>
      <c r="B14" s="7">
        <v>-32</v>
      </c>
      <c r="C14" s="3">
        <v>1.7999999999999999E-2</v>
      </c>
      <c r="D14" s="4">
        <v>1747.23</v>
      </c>
      <c r="E14" s="5">
        <v>1.6000000000000001E-4</v>
      </c>
      <c r="F14" s="3">
        <v>8.6530000000000005</v>
      </c>
      <c r="G14" s="6">
        <v>3.6499999999999998E-2</v>
      </c>
      <c r="H14" s="6"/>
      <c r="I14" s="3">
        <v>1.7999999999999999E-2</v>
      </c>
      <c r="J14" s="6">
        <v>0.28539999999999999</v>
      </c>
      <c r="K14" s="5">
        <v>0.99770999999999999</v>
      </c>
      <c r="L14" s="3">
        <v>116.31399999999999</v>
      </c>
      <c r="M14" s="6">
        <v>0.4829</v>
      </c>
      <c r="N14" s="6"/>
      <c r="O14" s="3">
        <v>107.66200000000001</v>
      </c>
    </row>
    <row r="15" spans="1:15">
      <c r="A15" s="2">
        <f t="shared" si="0"/>
        <v>242.14999999999998</v>
      </c>
      <c r="B15" s="7">
        <v>-31</v>
      </c>
      <c r="C15" s="3">
        <v>1.9E-2</v>
      </c>
      <c r="D15" s="4">
        <v>1744.83</v>
      </c>
      <c r="E15" s="5">
        <v>1.7000000000000001E-4</v>
      </c>
      <c r="F15" s="3">
        <v>9.7349999999999994</v>
      </c>
      <c r="G15" s="6">
        <v>4.0899999999999999E-2</v>
      </c>
      <c r="H15" s="6"/>
      <c r="I15" s="3">
        <v>1.9E-2</v>
      </c>
      <c r="J15" s="6">
        <v>0.3049</v>
      </c>
      <c r="K15" s="5">
        <v>0.99756999999999996</v>
      </c>
      <c r="L15" s="3">
        <v>117.185</v>
      </c>
      <c r="M15" s="6">
        <v>0.48470000000000002</v>
      </c>
      <c r="N15" s="6"/>
      <c r="O15" s="3">
        <v>107.45099999999999</v>
      </c>
    </row>
    <row r="16" spans="1:15">
      <c r="A16" s="2">
        <f t="shared" si="0"/>
        <v>243.14999999999998</v>
      </c>
      <c r="B16" s="7">
        <v>-30</v>
      </c>
      <c r="C16" s="3">
        <v>2.1000000000000001E-2</v>
      </c>
      <c r="D16" s="4">
        <v>1742.43</v>
      </c>
      <c r="E16" s="5">
        <v>1.8000000000000001E-4</v>
      </c>
      <c r="F16" s="3">
        <v>10.817</v>
      </c>
      <c r="G16" s="6">
        <v>4.5400000000000003E-2</v>
      </c>
      <c r="H16" s="6"/>
      <c r="I16" s="3">
        <v>2.1000000000000001E-2</v>
      </c>
      <c r="J16" s="6">
        <v>0.3256</v>
      </c>
      <c r="K16" s="5">
        <v>0.99743000000000004</v>
      </c>
      <c r="L16" s="3">
        <v>118.056</v>
      </c>
      <c r="M16" s="6">
        <v>0.4864</v>
      </c>
      <c r="N16" s="6"/>
      <c r="O16" s="3">
        <v>107.24</v>
      </c>
    </row>
    <row r="17" spans="1:15">
      <c r="A17" s="2">
        <f t="shared" si="0"/>
        <v>244.14999999999998</v>
      </c>
      <c r="B17" s="7">
        <v>-29</v>
      </c>
      <c r="C17" s="3">
        <v>2.1999999999999999E-2</v>
      </c>
      <c r="D17" s="4">
        <v>1740.01</v>
      </c>
      <c r="E17" s="5">
        <v>1.9000000000000001E-4</v>
      </c>
      <c r="F17" s="3">
        <v>11.898999999999999</v>
      </c>
      <c r="G17" s="6">
        <v>4.9799999999999997E-2</v>
      </c>
      <c r="H17" s="6"/>
      <c r="I17" s="3">
        <v>2.1999999999999999E-2</v>
      </c>
      <c r="J17" s="6">
        <v>0.34739999999999999</v>
      </c>
      <c r="K17" s="5">
        <v>0.99726999999999999</v>
      </c>
      <c r="L17" s="3">
        <v>118.92700000000001</v>
      </c>
      <c r="M17" s="6">
        <v>0.48820000000000002</v>
      </c>
      <c r="N17" s="6"/>
      <c r="O17" s="3">
        <v>107.02800000000001</v>
      </c>
    </row>
    <row r="18" spans="1:15">
      <c r="A18" s="2">
        <f t="shared" si="0"/>
        <v>245.14999999999998</v>
      </c>
      <c r="B18" s="7">
        <v>-28</v>
      </c>
      <c r="C18" s="3">
        <v>2.4E-2</v>
      </c>
      <c r="D18" s="4">
        <v>1737.58</v>
      </c>
      <c r="E18" s="5">
        <v>2.1000000000000001E-4</v>
      </c>
      <c r="F18" s="3">
        <v>12.981</v>
      </c>
      <c r="G18" s="6">
        <v>5.4300000000000001E-2</v>
      </c>
      <c r="H18" s="6"/>
      <c r="I18" s="3">
        <v>2.4E-2</v>
      </c>
      <c r="J18" s="6">
        <v>0.37040000000000001</v>
      </c>
      <c r="K18" s="5">
        <v>0.99711000000000005</v>
      </c>
      <c r="L18" s="3">
        <v>119.798</v>
      </c>
      <c r="M18" s="6">
        <v>0.49</v>
      </c>
      <c r="N18" s="6"/>
      <c r="O18" s="3">
        <v>106.81699999999999</v>
      </c>
    </row>
    <row r="19" spans="1:15">
      <c r="A19" s="2">
        <f t="shared" si="0"/>
        <v>246.14999999999998</v>
      </c>
      <c r="B19" s="7">
        <v>-27</v>
      </c>
      <c r="C19" s="3">
        <v>2.5000000000000001E-2</v>
      </c>
      <c r="D19" s="4">
        <v>1735.14</v>
      </c>
      <c r="E19" s="5">
        <v>2.2000000000000001E-4</v>
      </c>
      <c r="F19" s="3">
        <v>14.064</v>
      </c>
      <c r="G19" s="6">
        <v>5.8700000000000002E-2</v>
      </c>
      <c r="H19" s="6"/>
      <c r="I19" s="3">
        <v>2.5000000000000001E-2</v>
      </c>
      <c r="J19" s="6">
        <v>0.3947</v>
      </c>
      <c r="K19" s="5">
        <v>0.99695</v>
      </c>
      <c r="L19" s="3">
        <v>120.669</v>
      </c>
      <c r="M19" s="6">
        <v>0.49180000000000001</v>
      </c>
      <c r="N19" s="6"/>
      <c r="O19" s="3">
        <v>106.605</v>
      </c>
    </row>
    <row r="20" spans="1:15">
      <c r="A20" s="2">
        <f t="shared" si="0"/>
        <v>247.14999999999998</v>
      </c>
      <c r="B20" s="7">
        <v>-26</v>
      </c>
      <c r="C20" s="3">
        <v>2.7E-2</v>
      </c>
      <c r="D20" s="4">
        <v>1732.69</v>
      </c>
      <c r="E20" s="5">
        <v>2.4000000000000001E-4</v>
      </c>
      <c r="F20" s="3">
        <v>15.147</v>
      </c>
      <c r="G20" s="6">
        <v>6.3100000000000003E-2</v>
      </c>
      <c r="H20" s="6"/>
      <c r="I20" s="3">
        <v>2.7E-2</v>
      </c>
      <c r="J20" s="6">
        <v>0.42030000000000001</v>
      </c>
      <c r="K20" s="5">
        <v>0.99677000000000004</v>
      </c>
      <c r="L20" s="3">
        <v>121.539</v>
      </c>
      <c r="M20" s="6">
        <v>0.49349999999999999</v>
      </c>
      <c r="N20" s="6"/>
      <c r="O20" s="3">
        <v>106.393</v>
      </c>
    </row>
    <row r="21" spans="1:15">
      <c r="A21" s="2">
        <f t="shared" si="0"/>
        <v>248.14999999999998</v>
      </c>
      <c r="B21" s="7">
        <v>-25</v>
      </c>
      <c r="C21" s="3">
        <v>2.9000000000000001E-2</v>
      </c>
      <c r="D21" s="4">
        <v>1730.23</v>
      </c>
      <c r="E21" s="5">
        <v>2.5000000000000001E-4</v>
      </c>
      <c r="F21" s="3">
        <v>16.23</v>
      </c>
      <c r="G21" s="6">
        <v>6.7400000000000002E-2</v>
      </c>
      <c r="H21" s="6"/>
      <c r="I21" s="3">
        <v>2.9000000000000001E-2</v>
      </c>
      <c r="J21" s="6">
        <v>0.44729999999999998</v>
      </c>
      <c r="K21" s="5">
        <v>0.99658999999999998</v>
      </c>
      <c r="L21" s="3">
        <v>122.41</v>
      </c>
      <c r="M21" s="6">
        <v>0.49530000000000002</v>
      </c>
      <c r="N21" s="6"/>
      <c r="O21" s="3">
        <v>106.18</v>
      </c>
    </row>
    <row r="22" spans="1:15">
      <c r="A22" s="2">
        <f t="shared" si="0"/>
        <v>249.14999999999998</v>
      </c>
      <c r="B22" s="7">
        <v>-24</v>
      </c>
      <c r="C22" s="3">
        <v>3.1E-2</v>
      </c>
      <c r="D22" s="4">
        <v>1727.76</v>
      </c>
      <c r="E22" s="5">
        <v>2.7E-4</v>
      </c>
      <c r="F22" s="3">
        <v>17.312999999999999</v>
      </c>
      <c r="G22" s="6">
        <v>7.1800000000000003E-2</v>
      </c>
      <c r="H22" s="6"/>
      <c r="I22" s="3">
        <v>3.1E-2</v>
      </c>
      <c r="J22" s="6">
        <v>0.47570000000000001</v>
      </c>
      <c r="K22" s="5">
        <v>0.99639999999999995</v>
      </c>
      <c r="L22" s="3">
        <v>123.28</v>
      </c>
      <c r="M22" s="6">
        <v>0.49709999999999999</v>
      </c>
      <c r="N22" s="6"/>
      <c r="O22" s="3">
        <v>105.967</v>
      </c>
    </row>
    <row r="23" spans="1:15">
      <c r="A23" s="2">
        <f t="shared" si="0"/>
        <v>250.14999999999998</v>
      </c>
      <c r="B23" s="7">
        <v>-23</v>
      </c>
      <c r="C23" s="3">
        <v>3.3000000000000002E-2</v>
      </c>
      <c r="D23" s="4">
        <v>1725.28</v>
      </c>
      <c r="E23" s="5">
        <v>2.7999999999999998E-4</v>
      </c>
      <c r="F23" s="3">
        <v>18.396000000000001</v>
      </c>
      <c r="G23" s="6">
        <v>7.6100000000000001E-2</v>
      </c>
      <c r="H23" s="6"/>
      <c r="I23" s="3">
        <v>3.3000000000000002E-2</v>
      </c>
      <c r="J23" s="6">
        <v>0.50570000000000004</v>
      </c>
      <c r="K23" s="5">
        <v>0.99619999999999997</v>
      </c>
      <c r="L23" s="3">
        <v>124.151</v>
      </c>
      <c r="M23" s="6">
        <v>0.49890000000000001</v>
      </c>
      <c r="N23" s="6"/>
      <c r="O23" s="3">
        <v>105.754</v>
      </c>
    </row>
    <row r="24" spans="1:15">
      <c r="A24" s="2">
        <f t="shared" si="0"/>
        <v>251.14999999999998</v>
      </c>
      <c r="B24" s="7">
        <v>-22</v>
      </c>
      <c r="C24" s="3">
        <v>3.5000000000000003E-2</v>
      </c>
      <c r="D24" s="4">
        <v>1722.78</v>
      </c>
      <c r="E24" s="5">
        <v>2.9999999999999997E-4</v>
      </c>
      <c r="F24" s="3">
        <v>19.48</v>
      </c>
      <c r="G24" s="6">
        <v>8.0399999999999999E-2</v>
      </c>
      <c r="H24" s="6"/>
      <c r="I24" s="3">
        <v>3.5000000000000003E-2</v>
      </c>
      <c r="J24" s="6">
        <v>0.53720000000000001</v>
      </c>
      <c r="K24" s="5">
        <v>0.99599000000000004</v>
      </c>
      <c r="L24" s="3">
        <v>125.021</v>
      </c>
      <c r="M24" s="6">
        <v>0.50070000000000003</v>
      </c>
      <c r="N24" s="6"/>
      <c r="O24" s="3">
        <v>105.541</v>
      </c>
    </row>
    <row r="25" spans="1:15">
      <c r="A25" s="2">
        <f t="shared" si="0"/>
        <v>252.14999999999998</v>
      </c>
      <c r="B25" s="7">
        <v>-21</v>
      </c>
      <c r="C25" s="3">
        <v>3.7999999999999999E-2</v>
      </c>
      <c r="D25" s="4">
        <v>1720.28</v>
      </c>
      <c r="E25" s="5">
        <v>3.2000000000000003E-4</v>
      </c>
      <c r="F25" s="3">
        <v>20.564</v>
      </c>
      <c r="G25" s="6">
        <v>8.4699999999999998E-2</v>
      </c>
      <c r="H25" s="6"/>
      <c r="I25" s="3">
        <v>3.7999999999999999E-2</v>
      </c>
      <c r="J25" s="6">
        <v>0.57030000000000003</v>
      </c>
      <c r="K25" s="5">
        <v>0.99577000000000004</v>
      </c>
      <c r="L25" s="3">
        <v>125.89100000000001</v>
      </c>
      <c r="M25" s="6">
        <v>0.50249999999999995</v>
      </c>
      <c r="N25" s="6"/>
      <c r="O25" s="3">
        <v>105.327</v>
      </c>
    </row>
    <row r="26" spans="1:15">
      <c r="A26" s="2">
        <f t="shared" si="0"/>
        <v>253.14999999999998</v>
      </c>
      <c r="B26" s="7">
        <v>-20</v>
      </c>
      <c r="C26" s="3">
        <v>0.04</v>
      </c>
      <c r="D26" s="4">
        <v>1717.76</v>
      </c>
      <c r="E26" s="5">
        <v>3.4000000000000002E-4</v>
      </c>
      <c r="F26" s="3">
        <v>21.648</v>
      </c>
      <c r="G26" s="6">
        <v>8.8999999999999996E-2</v>
      </c>
      <c r="H26" s="6"/>
      <c r="I26" s="3">
        <v>0.04</v>
      </c>
      <c r="J26" s="6">
        <v>0.60509999999999997</v>
      </c>
      <c r="K26" s="5">
        <v>0.99553999999999998</v>
      </c>
      <c r="L26" s="3">
        <v>126.761</v>
      </c>
      <c r="M26" s="6">
        <v>0.50429999999999997</v>
      </c>
      <c r="N26" s="6"/>
      <c r="O26" s="3">
        <v>105.114</v>
      </c>
    </row>
    <row r="27" spans="1:15">
      <c r="A27" s="2">
        <f t="shared" si="0"/>
        <v>254.14999999999998</v>
      </c>
      <c r="B27" s="7">
        <v>-19</v>
      </c>
      <c r="C27" s="3">
        <v>4.2999999999999997E-2</v>
      </c>
      <c r="D27" s="4">
        <v>1715.24</v>
      </c>
      <c r="E27" s="5">
        <v>3.6000000000000002E-4</v>
      </c>
      <c r="F27" s="3">
        <v>22.731999999999999</v>
      </c>
      <c r="G27" s="6">
        <v>9.3299999999999994E-2</v>
      </c>
      <c r="H27" s="6"/>
      <c r="I27" s="3">
        <v>4.2999999999999997E-2</v>
      </c>
      <c r="J27" s="6">
        <v>0.64159999999999995</v>
      </c>
      <c r="K27" s="5">
        <v>0.99531000000000003</v>
      </c>
      <c r="L27" s="3">
        <v>127.631</v>
      </c>
      <c r="M27" s="6">
        <v>0.50609999999999999</v>
      </c>
      <c r="N27" s="6"/>
      <c r="O27" s="3">
        <v>104.899</v>
      </c>
    </row>
    <row r="28" spans="1:15">
      <c r="A28" s="2">
        <f t="shared" si="0"/>
        <v>255.14999999999998</v>
      </c>
      <c r="B28" s="7">
        <v>-18</v>
      </c>
      <c r="C28" s="3">
        <v>4.4999999999999998E-2</v>
      </c>
      <c r="D28" s="4">
        <v>1712.7</v>
      </c>
      <c r="E28" s="5">
        <v>3.8000000000000002E-4</v>
      </c>
      <c r="F28" s="3">
        <v>23.817</v>
      </c>
      <c r="G28" s="6">
        <v>9.7600000000000006E-2</v>
      </c>
      <c r="H28" s="6"/>
      <c r="I28" s="3">
        <v>4.4999999999999998E-2</v>
      </c>
      <c r="J28" s="6">
        <v>0.68</v>
      </c>
      <c r="K28" s="5">
        <v>0.99505999999999994</v>
      </c>
      <c r="L28" s="3">
        <v>128.501</v>
      </c>
      <c r="M28" s="6">
        <v>0.50790000000000002</v>
      </c>
      <c r="N28" s="6"/>
      <c r="O28" s="3">
        <v>104.685</v>
      </c>
    </row>
    <row r="29" spans="1:15">
      <c r="A29" s="2">
        <f t="shared" si="0"/>
        <v>256.14999999999998</v>
      </c>
      <c r="B29" s="7">
        <v>-17</v>
      </c>
      <c r="C29" s="3">
        <v>4.8000000000000001E-2</v>
      </c>
      <c r="D29" s="4">
        <v>1710.15</v>
      </c>
      <c r="E29" s="5">
        <v>4.0999999999999999E-4</v>
      </c>
      <c r="F29" s="3">
        <v>24.902000000000001</v>
      </c>
      <c r="G29" s="6">
        <v>0.1018</v>
      </c>
      <c r="H29" s="6"/>
      <c r="I29" s="3">
        <v>4.8000000000000001E-2</v>
      </c>
      <c r="J29" s="6">
        <v>0.72019999999999995</v>
      </c>
      <c r="K29" s="5">
        <v>0.99480000000000002</v>
      </c>
      <c r="L29" s="3">
        <v>129.37100000000001</v>
      </c>
      <c r="M29" s="6">
        <v>0.50970000000000004</v>
      </c>
      <c r="N29" s="6"/>
      <c r="O29" s="3">
        <v>104.47</v>
      </c>
    </row>
    <row r="30" spans="1:15">
      <c r="A30" s="2">
        <f t="shared" si="0"/>
        <v>257.14999999999998</v>
      </c>
      <c r="B30" s="7">
        <v>-16</v>
      </c>
      <c r="C30" s="3">
        <v>5.0999999999999997E-2</v>
      </c>
      <c r="D30" s="4">
        <v>1707.59</v>
      </c>
      <c r="E30" s="5">
        <v>4.2999999999999999E-4</v>
      </c>
      <c r="F30" s="3">
        <v>25.986999999999998</v>
      </c>
      <c r="G30" s="6">
        <v>0.106</v>
      </c>
      <c r="H30" s="6"/>
      <c r="I30" s="3">
        <v>5.0999999999999997E-2</v>
      </c>
      <c r="J30" s="6">
        <v>0.76239999999999997</v>
      </c>
      <c r="K30" s="5">
        <v>0.99453999999999998</v>
      </c>
      <c r="L30" s="3">
        <v>130.24100000000001</v>
      </c>
      <c r="M30" s="6">
        <v>0.51149999999999995</v>
      </c>
      <c r="N30" s="6"/>
      <c r="O30" s="3">
        <v>104.254</v>
      </c>
    </row>
    <row r="31" spans="1:15">
      <c r="A31" s="2">
        <f t="shared" si="0"/>
        <v>258.14999999999998</v>
      </c>
      <c r="B31" s="7">
        <v>-15</v>
      </c>
      <c r="C31" s="3">
        <v>5.3999999999999999E-2</v>
      </c>
      <c r="D31" s="4">
        <v>1705.02</v>
      </c>
      <c r="E31" s="5">
        <v>4.6000000000000001E-4</v>
      </c>
      <c r="F31" s="3">
        <v>27.071999999999999</v>
      </c>
      <c r="G31" s="6">
        <v>0.1103</v>
      </c>
      <c r="H31" s="6"/>
      <c r="I31" s="3">
        <v>5.3999999999999999E-2</v>
      </c>
      <c r="J31" s="6">
        <v>0.80659999999999998</v>
      </c>
      <c r="K31" s="5">
        <v>0.99426000000000003</v>
      </c>
      <c r="L31" s="3">
        <v>131.11099999999999</v>
      </c>
      <c r="M31" s="6">
        <v>0.51329999999999998</v>
      </c>
      <c r="N31" s="6"/>
      <c r="O31" s="3">
        <v>104.038</v>
      </c>
    </row>
    <row r="32" spans="1:15">
      <c r="A32" s="2">
        <f t="shared" si="0"/>
        <v>259.14999999999998</v>
      </c>
      <c r="B32" s="7">
        <v>-14</v>
      </c>
      <c r="C32" s="3">
        <v>5.8000000000000003E-2</v>
      </c>
      <c r="D32" s="4">
        <v>1702.44</v>
      </c>
      <c r="E32" s="5">
        <v>4.8000000000000001E-4</v>
      </c>
      <c r="F32" s="3">
        <v>28.158000000000001</v>
      </c>
      <c r="G32" s="6">
        <v>0.1145</v>
      </c>
      <c r="H32" s="6"/>
      <c r="I32" s="3">
        <v>5.8000000000000003E-2</v>
      </c>
      <c r="J32" s="6">
        <v>0.85299999999999998</v>
      </c>
      <c r="K32" s="5">
        <v>0.99397000000000002</v>
      </c>
      <c r="L32" s="3">
        <v>131.97999999999999</v>
      </c>
      <c r="M32" s="6">
        <v>0.5151</v>
      </c>
      <c r="N32" s="6"/>
      <c r="O32" s="3">
        <v>103.822</v>
      </c>
    </row>
    <row r="33" spans="1:15">
      <c r="A33" s="2">
        <f t="shared" si="0"/>
        <v>260.14999999999998</v>
      </c>
      <c r="B33" s="7">
        <v>-13</v>
      </c>
      <c r="C33" s="3">
        <v>6.0999999999999999E-2</v>
      </c>
      <c r="D33" s="4">
        <v>1699.85</v>
      </c>
      <c r="E33" s="5">
        <v>5.1000000000000004E-4</v>
      </c>
      <c r="F33" s="3">
        <v>29.244</v>
      </c>
      <c r="G33" s="6">
        <v>0.1186</v>
      </c>
      <c r="H33" s="6"/>
      <c r="I33" s="3">
        <v>6.0999999999999999E-2</v>
      </c>
      <c r="J33" s="6">
        <v>0.90149999999999997</v>
      </c>
      <c r="K33" s="5">
        <v>0.99368000000000001</v>
      </c>
      <c r="L33" s="3">
        <v>132.85</v>
      </c>
      <c r="M33" s="6">
        <v>0.51690000000000003</v>
      </c>
      <c r="N33" s="6"/>
      <c r="O33" s="3">
        <v>103.605</v>
      </c>
    </row>
    <row r="34" spans="1:15">
      <c r="A34" s="2">
        <f t="shared" si="0"/>
        <v>261.14999999999998</v>
      </c>
      <c r="B34" s="7">
        <v>-12</v>
      </c>
      <c r="C34" s="3">
        <v>6.5000000000000002E-2</v>
      </c>
      <c r="D34" s="4">
        <v>1697.24</v>
      </c>
      <c r="E34" s="5">
        <v>5.4000000000000001E-4</v>
      </c>
      <c r="F34" s="3">
        <v>30.331</v>
      </c>
      <c r="G34" s="6">
        <v>0.12280000000000001</v>
      </c>
      <c r="H34" s="6"/>
      <c r="I34" s="3">
        <v>6.5000000000000002E-2</v>
      </c>
      <c r="J34" s="6">
        <v>0.95230000000000004</v>
      </c>
      <c r="K34" s="5">
        <v>0.99336999999999998</v>
      </c>
      <c r="L34" s="3">
        <v>133.71899999999999</v>
      </c>
      <c r="M34" s="6">
        <v>0.51870000000000005</v>
      </c>
      <c r="N34" s="6"/>
      <c r="O34" s="3">
        <v>103.38800000000001</v>
      </c>
    </row>
    <row r="35" spans="1:15">
      <c r="A35" s="2">
        <f t="shared" si="0"/>
        <v>262.14999999999998</v>
      </c>
      <c r="B35" s="7">
        <v>-11</v>
      </c>
      <c r="C35" s="3">
        <v>6.9000000000000006E-2</v>
      </c>
      <c r="D35" s="4">
        <v>1694.63</v>
      </c>
      <c r="E35" s="5">
        <v>5.6999999999999998E-4</v>
      </c>
      <c r="F35" s="3">
        <v>31.417999999999999</v>
      </c>
      <c r="G35" s="6">
        <v>0.127</v>
      </c>
      <c r="H35" s="6"/>
      <c r="I35" s="3">
        <v>6.9000000000000006E-2</v>
      </c>
      <c r="J35" s="6">
        <v>1.0054000000000001</v>
      </c>
      <c r="K35" s="5">
        <v>0.99304000000000003</v>
      </c>
      <c r="L35" s="3">
        <v>134.58799999999999</v>
      </c>
      <c r="M35" s="6">
        <v>0.52049999999999996</v>
      </c>
      <c r="N35" s="6"/>
      <c r="O35" s="3">
        <v>103.17100000000001</v>
      </c>
    </row>
    <row r="36" spans="1:15">
      <c r="A36" s="2">
        <f t="shared" si="0"/>
        <v>263.14999999999998</v>
      </c>
      <c r="B36" s="7">
        <v>-10</v>
      </c>
      <c r="C36" s="3">
        <v>7.2999999999999995E-2</v>
      </c>
      <c r="D36" s="4">
        <v>1692</v>
      </c>
      <c r="E36" s="5">
        <v>5.9999999999999995E-4</v>
      </c>
      <c r="F36" s="3">
        <v>32.505000000000003</v>
      </c>
      <c r="G36" s="6">
        <v>0.13109999999999999</v>
      </c>
      <c r="H36" s="6"/>
      <c r="I36" s="3">
        <v>7.2999999999999995E-2</v>
      </c>
      <c r="J36" s="6">
        <v>1.0609</v>
      </c>
      <c r="K36" s="5">
        <v>0.99270999999999998</v>
      </c>
      <c r="L36" s="3">
        <v>135.458</v>
      </c>
      <c r="M36" s="6">
        <v>0.52229999999999999</v>
      </c>
      <c r="N36" s="6"/>
      <c r="O36" s="3">
        <v>102.953</v>
      </c>
    </row>
    <row r="37" spans="1:15">
      <c r="A37" s="2">
        <f t="shared" si="0"/>
        <v>264.14999999999998</v>
      </c>
      <c r="B37" s="7">
        <v>-9</v>
      </c>
      <c r="C37" s="3">
        <v>7.6999999999999999E-2</v>
      </c>
      <c r="D37" s="4">
        <v>1689.36</v>
      </c>
      <c r="E37" s="5">
        <v>6.4000000000000005E-4</v>
      </c>
      <c r="F37" s="3">
        <v>33.593000000000004</v>
      </c>
      <c r="G37" s="6">
        <v>0.13519999999999999</v>
      </c>
      <c r="H37" s="6"/>
      <c r="I37" s="3">
        <v>7.6999999999999999E-2</v>
      </c>
      <c r="J37" s="6">
        <v>1.1189</v>
      </c>
      <c r="K37" s="5">
        <v>0.99236000000000002</v>
      </c>
      <c r="L37" s="3">
        <v>136.327</v>
      </c>
      <c r="M37" s="6">
        <v>0.52410000000000001</v>
      </c>
      <c r="N37" s="6"/>
      <c r="O37" s="3">
        <v>102.73399999999999</v>
      </c>
    </row>
    <row r="38" spans="1:15">
      <c r="A38" s="2">
        <f t="shared" si="0"/>
        <v>265.14999999999998</v>
      </c>
      <c r="B38" s="7">
        <v>-8</v>
      </c>
      <c r="C38" s="3">
        <v>8.2000000000000003E-2</v>
      </c>
      <c r="D38" s="4">
        <v>1686.71</v>
      </c>
      <c r="E38" s="5">
        <v>6.7000000000000002E-4</v>
      </c>
      <c r="F38" s="3">
        <v>34.68</v>
      </c>
      <c r="G38" s="6">
        <v>0.13930000000000001</v>
      </c>
      <c r="H38" s="6"/>
      <c r="I38" s="3">
        <v>8.2000000000000003E-2</v>
      </c>
      <c r="J38" s="6">
        <v>1.1795</v>
      </c>
      <c r="K38" s="5">
        <v>0.99199999999999999</v>
      </c>
      <c r="L38" s="3">
        <v>137.196</v>
      </c>
      <c r="M38" s="6">
        <v>0.52600000000000002</v>
      </c>
      <c r="N38" s="6"/>
      <c r="O38" s="3">
        <v>102.515</v>
      </c>
    </row>
    <row r="39" spans="1:15">
      <c r="A39" s="2">
        <f t="shared" si="0"/>
        <v>266.14999999999998</v>
      </c>
      <c r="B39" s="7">
        <v>-7</v>
      </c>
      <c r="C39" s="3">
        <v>8.5999999999999993E-2</v>
      </c>
      <c r="D39" s="4">
        <v>1684.05</v>
      </c>
      <c r="E39" s="5">
        <v>7.1000000000000002E-4</v>
      </c>
      <c r="F39" s="3">
        <v>35.768999999999998</v>
      </c>
      <c r="G39" s="6">
        <v>0.1434</v>
      </c>
      <c r="H39" s="6"/>
      <c r="I39" s="3">
        <v>8.5999999999999993E-2</v>
      </c>
      <c r="J39" s="6">
        <v>1.2427999999999999</v>
      </c>
      <c r="K39" s="5">
        <v>0.99163000000000001</v>
      </c>
      <c r="L39" s="3">
        <v>138.06399999999999</v>
      </c>
      <c r="M39" s="6">
        <v>0.52780000000000005</v>
      </c>
      <c r="N39" s="6"/>
      <c r="O39" s="3">
        <v>102.29600000000001</v>
      </c>
    </row>
    <row r="40" spans="1:15">
      <c r="A40" s="2">
        <f t="shared" si="0"/>
        <v>267.14999999999998</v>
      </c>
      <c r="B40" s="7">
        <v>-6</v>
      </c>
      <c r="C40" s="3">
        <v>9.0999999999999998E-2</v>
      </c>
      <c r="D40" s="4">
        <v>1681.38</v>
      </c>
      <c r="E40" s="5">
        <v>7.5000000000000002E-4</v>
      </c>
      <c r="F40" s="3">
        <v>36.857999999999997</v>
      </c>
      <c r="G40" s="6">
        <v>0.14749999999999999</v>
      </c>
      <c r="H40" s="6"/>
      <c r="I40" s="3">
        <v>9.0999999999999998E-2</v>
      </c>
      <c r="J40" s="6">
        <v>1.3089</v>
      </c>
      <c r="K40" s="5">
        <v>0.99124999999999996</v>
      </c>
      <c r="L40" s="3">
        <v>138.93299999999999</v>
      </c>
      <c r="M40" s="6">
        <v>0.52959999999999996</v>
      </c>
      <c r="N40" s="6"/>
      <c r="O40" s="3">
        <v>102.075</v>
      </c>
    </row>
    <row r="41" spans="1:15">
      <c r="A41" s="2">
        <f t="shared" si="0"/>
        <v>268.14999999999998</v>
      </c>
      <c r="B41" s="7">
        <v>-5</v>
      </c>
      <c r="C41" s="3">
        <v>9.6000000000000002E-2</v>
      </c>
      <c r="D41" s="4">
        <v>1678.7</v>
      </c>
      <c r="E41" s="5">
        <v>7.9000000000000001E-4</v>
      </c>
      <c r="F41" s="3">
        <v>37.947000000000003</v>
      </c>
      <c r="G41" s="6">
        <v>0.15160000000000001</v>
      </c>
      <c r="H41" s="6"/>
      <c r="I41" s="3">
        <v>9.6000000000000002E-2</v>
      </c>
      <c r="J41" s="6">
        <v>1.3777999999999999</v>
      </c>
      <c r="K41" s="5">
        <v>0.99085000000000001</v>
      </c>
      <c r="L41" s="3">
        <v>139.80199999999999</v>
      </c>
      <c r="M41" s="6">
        <v>0.53139999999999998</v>
      </c>
      <c r="N41" s="6"/>
      <c r="O41" s="3">
        <v>101.855</v>
      </c>
    </row>
    <row r="42" spans="1:15">
      <c r="A42" s="2">
        <f t="shared" si="0"/>
        <v>269.14999999999998</v>
      </c>
      <c r="B42" s="7">
        <v>-4</v>
      </c>
      <c r="C42" s="3">
        <v>0.10199999999999999</v>
      </c>
      <c r="D42" s="4">
        <v>1676</v>
      </c>
      <c r="E42" s="5">
        <v>8.3000000000000001E-4</v>
      </c>
      <c r="F42" s="3">
        <v>39.036999999999999</v>
      </c>
      <c r="G42" s="6">
        <v>0.15559999999999999</v>
      </c>
      <c r="H42" s="6"/>
      <c r="I42" s="3">
        <v>0.10199999999999999</v>
      </c>
      <c r="J42" s="6">
        <v>1.4496</v>
      </c>
      <c r="K42" s="5">
        <v>0.99043999999999999</v>
      </c>
      <c r="L42" s="3">
        <v>140.66999999999999</v>
      </c>
      <c r="M42" s="6">
        <v>0.53320000000000001</v>
      </c>
      <c r="N42" s="6"/>
      <c r="O42" s="3">
        <v>101.634</v>
      </c>
    </row>
    <row r="43" spans="1:15">
      <c r="A43" s="2">
        <f t="shared" si="0"/>
        <v>270.14999999999998</v>
      </c>
      <c r="B43" s="7">
        <v>-3</v>
      </c>
      <c r="C43" s="3">
        <v>0.107</v>
      </c>
      <c r="D43" s="4">
        <v>1673.3</v>
      </c>
      <c r="E43" s="5">
        <v>8.7000000000000001E-4</v>
      </c>
      <c r="F43" s="3">
        <v>40.127000000000002</v>
      </c>
      <c r="G43" s="6">
        <v>0.15970000000000001</v>
      </c>
      <c r="H43" s="6"/>
      <c r="I43" s="3">
        <v>0.107</v>
      </c>
      <c r="J43" s="6">
        <v>1.5245</v>
      </c>
      <c r="K43" s="5">
        <v>0.99000999999999995</v>
      </c>
      <c r="L43" s="3">
        <v>141.53899999999999</v>
      </c>
      <c r="M43" s="6">
        <v>0.53510000000000002</v>
      </c>
      <c r="N43" s="6"/>
      <c r="O43" s="3">
        <v>101.41200000000001</v>
      </c>
    </row>
    <row r="44" spans="1:15">
      <c r="A44" s="2">
        <f t="shared" si="0"/>
        <v>271.14999999999998</v>
      </c>
      <c r="B44" s="7">
        <v>-2</v>
      </c>
      <c r="C44" s="3">
        <v>0.113</v>
      </c>
      <c r="D44" s="4">
        <v>1670.58</v>
      </c>
      <c r="E44" s="5">
        <v>9.2000000000000003E-4</v>
      </c>
      <c r="F44" s="3">
        <v>41.216999999999999</v>
      </c>
      <c r="G44" s="6">
        <v>0.16370000000000001</v>
      </c>
      <c r="H44" s="6"/>
      <c r="I44" s="3">
        <v>0.113</v>
      </c>
      <c r="J44" s="6">
        <v>1.6025</v>
      </c>
      <c r="K44" s="5">
        <v>0.98956999999999995</v>
      </c>
      <c r="L44" s="3">
        <v>142.40700000000001</v>
      </c>
      <c r="M44" s="6">
        <v>0.53690000000000004</v>
      </c>
      <c r="N44" s="6"/>
      <c r="O44" s="3">
        <v>101.19</v>
      </c>
    </row>
    <row r="45" spans="1:15">
      <c r="A45" s="2">
        <f t="shared" si="0"/>
        <v>272.14999999999998</v>
      </c>
      <c r="B45" s="7">
        <v>-1</v>
      </c>
      <c r="C45" s="3">
        <v>0.11899999999999999</v>
      </c>
      <c r="D45" s="4">
        <v>1667.85</v>
      </c>
      <c r="E45" s="5">
        <v>9.7000000000000005E-4</v>
      </c>
      <c r="F45" s="3">
        <v>42.308</v>
      </c>
      <c r="G45" s="6">
        <v>0.16769999999999999</v>
      </c>
      <c r="H45" s="6"/>
      <c r="I45" s="3">
        <v>0.11899999999999999</v>
      </c>
      <c r="J45" s="6">
        <v>1.6838</v>
      </c>
      <c r="K45" s="5">
        <v>0.98912</v>
      </c>
      <c r="L45" s="3">
        <v>143.27500000000001</v>
      </c>
      <c r="M45" s="6">
        <v>0.53869999999999996</v>
      </c>
      <c r="N45" s="6"/>
      <c r="O45" s="3">
        <v>100.967</v>
      </c>
    </row>
    <row r="46" spans="1:15">
      <c r="A46" s="2">
        <f t="shared" si="0"/>
        <v>273.14999999999998</v>
      </c>
      <c r="B46" s="7">
        <v>0</v>
      </c>
      <c r="C46" s="3">
        <v>0.126</v>
      </c>
      <c r="D46" s="4">
        <v>1665.12</v>
      </c>
      <c r="E46" s="5">
        <v>1.0200000000000001E-3</v>
      </c>
      <c r="F46" s="3">
        <v>43.4</v>
      </c>
      <c r="G46" s="6">
        <v>0.17169999999999999</v>
      </c>
      <c r="H46" s="6"/>
      <c r="I46" s="3">
        <v>0.126</v>
      </c>
      <c r="J46" s="6">
        <v>1.7683</v>
      </c>
      <c r="K46" s="5">
        <v>0.98865000000000003</v>
      </c>
      <c r="L46" s="3">
        <v>144.143</v>
      </c>
      <c r="M46" s="6">
        <v>0.54049999999999998</v>
      </c>
      <c r="N46" s="6"/>
      <c r="O46" s="3">
        <v>100.74299999999999</v>
      </c>
    </row>
    <row r="47" spans="1:15">
      <c r="A47" s="2">
        <f t="shared" si="0"/>
        <v>274.14999999999998</v>
      </c>
      <c r="B47" s="7">
        <v>1</v>
      </c>
      <c r="C47" s="3">
        <v>0.13200000000000001</v>
      </c>
      <c r="D47" s="4">
        <v>1662.36</v>
      </c>
      <c r="E47" s="5">
        <v>1.07E-3</v>
      </c>
      <c r="F47" s="3">
        <v>44.491999999999997</v>
      </c>
      <c r="G47" s="6">
        <v>0.1757</v>
      </c>
      <c r="H47" s="6"/>
      <c r="I47" s="3">
        <v>0.13200000000000001</v>
      </c>
      <c r="J47" s="6">
        <v>1.8564000000000001</v>
      </c>
      <c r="K47" s="5">
        <v>0.98816000000000004</v>
      </c>
      <c r="L47" s="3">
        <v>145.011</v>
      </c>
      <c r="M47" s="6">
        <v>0.54239999999999999</v>
      </c>
      <c r="N47" s="6"/>
      <c r="O47" s="3">
        <v>100.51900000000001</v>
      </c>
    </row>
    <row r="48" spans="1:15">
      <c r="A48" s="2">
        <f t="shared" si="0"/>
        <v>275.14999999999998</v>
      </c>
      <c r="B48" s="7">
        <v>2</v>
      </c>
      <c r="C48" s="3">
        <v>0.13900000000000001</v>
      </c>
      <c r="D48" s="4">
        <v>1659.6</v>
      </c>
      <c r="E48" s="5">
        <v>1.1199999999999999E-3</v>
      </c>
      <c r="F48" s="3">
        <v>45.584000000000003</v>
      </c>
      <c r="G48" s="6">
        <v>0.1797</v>
      </c>
      <c r="H48" s="6"/>
      <c r="I48" s="3">
        <v>0.13900000000000001</v>
      </c>
      <c r="J48" s="6">
        <v>1.9479</v>
      </c>
      <c r="K48" s="5">
        <v>0.98765999999999998</v>
      </c>
      <c r="L48" s="3">
        <v>145.87799999999999</v>
      </c>
      <c r="M48" s="6">
        <v>0.54420000000000002</v>
      </c>
      <c r="N48" s="6"/>
      <c r="O48" s="3">
        <v>100.294</v>
      </c>
    </row>
    <row r="49" spans="1:15">
      <c r="A49" s="2">
        <f t="shared" si="0"/>
        <v>276.14999999999998</v>
      </c>
      <c r="B49" s="7">
        <v>3</v>
      </c>
      <c r="C49" s="3">
        <v>0.14699999999999999</v>
      </c>
      <c r="D49" s="4">
        <v>1656.83</v>
      </c>
      <c r="E49" s="5">
        <v>1.1800000000000001E-3</v>
      </c>
      <c r="F49" s="3">
        <v>46.677</v>
      </c>
      <c r="G49" s="6">
        <v>0.18360000000000001</v>
      </c>
      <c r="H49" s="6"/>
      <c r="I49" s="3">
        <v>0.14699999999999999</v>
      </c>
      <c r="J49" s="6">
        <v>2.0430999999999999</v>
      </c>
      <c r="K49" s="5">
        <v>0.98714999999999997</v>
      </c>
      <c r="L49" s="3">
        <v>146.74600000000001</v>
      </c>
      <c r="M49" s="6">
        <v>0.54600000000000004</v>
      </c>
      <c r="N49" s="6"/>
      <c r="O49" s="3">
        <v>100.068</v>
      </c>
    </row>
    <row r="50" spans="1:15">
      <c r="A50" s="2">
        <f t="shared" si="0"/>
        <v>277.14999999999998</v>
      </c>
      <c r="B50" s="7">
        <v>4</v>
      </c>
      <c r="C50" s="3">
        <v>0.154</v>
      </c>
      <c r="D50" s="4">
        <v>1654.04</v>
      </c>
      <c r="E50" s="5">
        <v>1.24E-3</v>
      </c>
      <c r="F50" s="3">
        <v>47.771000000000001</v>
      </c>
      <c r="G50" s="6">
        <v>0.18759999999999999</v>
      </c>
      <c r="H50" s="6"/>
      <c r="I50" s="3">
        <v>0.154</v>
      </c>
      <c r="J50" s="6">
        <v>2.1419999999999999</v>
      </c>
      <c r="K50" s="5">
        <v>0.98662000000000005</v>
      </c>
      <c r="L50" s="3">
        <v>147.613</v>
      </c>
      <c r="M50" s="6">
        <v>0.54779999999999995</v>
      </c>
      <c r="N50" s="6"/>
      <c r="O50" s="3">
        <v>99.841999999999999</v>
      </c>
    </row>
    <row r="51" spans="1:15">
      <c r="A51" s="2">
        <f t="shared" si="0"/>
        <v>278.14999999999998</v>
      </c>
      <c r="B51" s="7">
        <v>5</v>
      </c>
      <c r="C51" s="3">
        <v>0.16200000000000001</v>
      </c>
      <c r="D51" s="4">
        <v>1651.25</v>
      </c>
      <c r="E51" s="5">
        <v>1.2999999999999999E-3</v>
      </c>
      <c r="F51" s="3">
        <v>48.865000000000002</v>
      </c>
      <c r="G51" s="6">
        <v>0.1915</v>
      </c>
      <c r="H51" s="6"/>
      <c r="I51" s="3">
        <v>0.16200000000000001</v>
      </c>
      <c r="J51" s="6">
        <v>2.2448000000000001</v>
      </c>
      <c r="K51" s="5">
        <v>0.98607</v>
      </c>
      <c r="L51" s="3">
        <v>148.47999999999999</v>
      </c>
      <c r="M51" s="6">
        <v>0.54969999999999997</v>
      </c>
      <c r="N51" s="6"/>
      <c r="O51" s="3">
        <v>99.614999999999995</v>
      </c>
    </row>
    <row r="52" spans="1:15">
      <c r="A52" s="2">
        <f t="shared" si="0"/>
        <v>279.14999999999998</v>
      </c>
      <c r="B52" s="7">
        <v>6</v>
      </c>
      <c r="C52" s="3">
        <v>0.17</v>
      </c>
      <c r="D52" s="4">
        <v>1648.44</v>
      </c>
      <c r="E52" s="5">
        <v>1.3600000000000001E-3</v>
      </c>
      <c r="F52" s="3">
        <v>49.96</v>
      </c>
      <c r="G52" s="6">
        <v>0.19550000000000001</v>
      </c>
      <c r="H52" s="6"/>
      <c r="I52" s="3">
        <v>0.17</v>
      </c>
      <c r="J52" s="6">
        <v>2.3515999999999999</v>
      </c>
      <c r="K52" s="5">
        <v>0.98550000000000004</v>
      </c>
      <c r="L52" s="3">
        <v>149.34700000000001</v>
      </c>
      <c r="M52" s="6">
        <v>0.55149999999999999</v>
      </c>
      <c r="N52" s="6"/>
      <c r="O52" s="3">
        <v>99.387</v>
      </c>
    </row>
    <row r="53" spans="1:15">
      <c r="A53" s="2">
        <f t="shared" si="0"/>
        <v>280.14999999999998</v>
      </c>
      <c r="B53" s="7">
        <v>7</v>
      </c>
      <c r="C53" s="3">
        <v>0.17899999999999999</v>
      </c>
      <c r="D53" s="4">
        <v>1645.62</v>
      </c>
      <c r="E53" s="5">
        <v>1.42E-3</v>
      </c>
      <c r="F53" s="3">
        <v>51.055</v>
      </c>
      <c r="G53" s="6">
        <v>0.19939999999999999</v>
      </c>
      <c r="H53" s="6"/>
      <c r="I53" s="3">
        <v>0.17899999999999999</v>
      </c>
      <c r="J53" s="6">
        <v>2.4624999999999999</v>
      </c>
      <c r="K53" s="5">
        <v>0.98492000000000002</v>
      </c>
      <c r="L53" s="3">
        <v>150.214</v>
      </c>
      <c r="M53" s="6">
        <v>0.55330000000000001</v>
      </c>
      <c r="N53" s="6"/>
      <c r="O53" s="3">
        <v>99.159000000000006</v>
      </c>
    </row>
    <row r="54" spans="1:15">
      <c r="A54" s="2">
        <f t="shared" si="0"/>
        <v>281.14999999999998</v>
      </c>
      <c r="B54" s="7">
        <v>8</v>
      </c>
      <c r="C54" s="3">
        <v>0.188</v>
      </c>
      <c r="D54" s="4">
        <v>1642.79</v>
      </c>
      <c r="E54" s="5">
        <v>1.49E-3</v>
      </c>
      <c r="F54" s="3">
        <v>52.151000000000003</v>
      </c>
      <c r="G54" s="6">
        <v>0.20330000000000001</v>
      </c>
      <c r="H54" s="6"/>
      <c r="I54" s="3">
        <v>0.188</v>
      </c>
      <c r="J54" s="6">
        <v>2.5775000000000001</v>
      </c>
      <c r="K54" s="5">
        <v>0.98431999999999997</v>
      </c>
      <c r="L54" s="3">
        <v>151.08099999999999</v>
      </c>
      <c r="M54" s="6">
        <v>0.55520000000000003</v>
      </c>
      <c r="N54" s="6"/>
      <c r="O54" s="3">
        <v>98.93</v>
      </c>
    </row>
    <row r="55" spans="1:15">
      <c r="A55" s="2">
        <f t="shared" si="0"/>
        <v>282.14999999999998</v>
      </c>
      <c r="B55" s="7">
        <v>9</v>
      </c>
      <c r="C55" s="3">
        <v>0.19700000000000001</v>
      </c>
      <c r="D55" s="4">
        <v>1639.95</v>
      </c>
      <c r="E55" s="5">
        <v>1.56E-3</v>
      </c>
      <c r="F55" s="3">
        <v>53.247999999999998</v>
      </c>
      <c r="G55" s="6">
        <v>0.2072</v>
      </c>
      <c r="H55" s="6"/>
      <c r="I55" s="3">
        <v>0.19700000000000001</v>
      </c>
      <c r="J55" s="6">
        <v>2.6968999999999999</v>
      </c>
      <c r="K55" s="5">
        <v>0.98370999999999997</v>
      </c>
      <c r="L55" s="3">
        <v>151.947</v>
      </c>
      <c r="M55" s="6">
        <v>0.55700000000000005</v>
      </c>
      <c r="N55" s="6"/>
      <c r="O55" s="3">
        <v>98.7</v>
      </c>
    </row>
    <row r="56" spans="1:15">
      <c r="A56" s="2">
        <f t="shared" si="0"/>
        <v>283.14999999999998</v>
      </c>
      <c r="B56" s="7">
        <v>10</v>
      </c>
      <c r="C56" s="3">
        <v>0.20699999999999999</v>
      </c>
      <c r="D56" s="4">
        <v>1637.1</v>
      </c>
      <c r="E56" s="5">
        <v>1.64E-3</v>
      </c>
      <c r="F56" s="3">
        <v>54.344999999999999</v>
      </c>
      <c r="G56" s="6">
        <v>0.21110000000000001</v>
      </c>
      <c r="H56" s="6"/>
      <c r="I56" s="3">
        <v>0.20699999999999999</v>
      </c>
      <c r="J56" s="6">
        <v>2.8207</v>
      </c>
      <c r="K56" s="5">
        <v>0.98307</v>
      </c>
      <c r="L56" s="3">
        <v>152.81399999999999</v>
      </c>
      <c r="M56" s="6">
        <v>0.55879999999999996</v>
      </c>
      <c r="N56" s="6"/>
      <c r="O56" s="3">
        <v>98.468999999999994</v>
      </c>
    </row>
    <row r="57" spans="1:15">
      <c r="A57" s="2">
        <f t="shared" si="0"/>
        <v>284.14999999999998</v>
      </c>
      <c r="B57" s="7">
        <v>11</v>
      </c>
      <c r="C57" s="3">
        <v>0.217</v>
      </c>
      <c r="D57" s="4">
        <v>1634.23</v>
      </c>
      <c r="E57" s="5">
        <v>1.7099999999999999E-3</v>
      </c>
      <c r="F57" s="3">
        <v>55.442999999999998</v>
      </c>
      <c r="G57" s="6">
        <v>0.21490000000000001</v>
      </c>
      <c r="H57" s="6"/>
      <c r="I57" s="3">
        <v>0.217</v>
      </c>
      <c r="J57" s="6">
        <v>2.9489999999999998</v>
      </c>
      <c r="K57" s="5">
        <v>0.98241999999999996</v>
      </c>
      <c r="L57" s="3">
        <v>153.68</v>
      </c>
      <c r="M57" s="6">
        <v>0.56059999999999999</v>
      </c>
      <c r="N57" s="6"/>
      <c r="O57" s="3">
        <v>98.236999999999995</v>
      </c>
    </row>
    <row r="58" spans="1:15">
      <c r="A58" s="2">
        <f t="shared" si="0"/>
        <v>285.14999999999998</v>
      </c>
      <c r="B58" s="7">
        <v>12</v>
      </c>
      <c r="C58" s="3">
        <v>0.22700000000000001</v>
      </c>
      <c r="D58" s="4">
        <v>1631.35</v>
      </c>
      <c r="E58" s="5">
        <v>1.7899999999999999E-3</v>
      </c>
      <c r="F58" s="3">
        <v>56.540999999999997</v>
      </c>
      <c r="G58" s="6">
        <v>0.21879999999999999</v>
      </c>
      <c r="H58" s="6"/>
      <c r="I58" s="3">
        <v>0.22700000000000001</v>
      </c>
      <c r="J58" s="6">
        <v>3.0821000000000001</v>
      </c>
      <c r="K58" s="5">
        <v>0.98175000000000001</v>
      </c>
      <c r="L58" s="3">
        <v>154.54499999999999</v>
      </c>
      <c r="M58" s="6">
        <v>0.5625</v>
      </c>
      <c r="N58" s="6"/>
      <c r="O58" s="3">
        <v>98.004000000000005</v>
      </c>
    </row>
    <row r="59" spans="1:15">
      <c r="A59" s="2">
        <f t="shared" si="0"/>
        <v>286.14999999999998</v>
      </c>
      <c r="B59" s="7">
        <v>13</v>
      </c>
      <c r="C59" s="3">
        <v>0.23799999999999999</v>
      </c>
      <c r="D59" s="4">
        <v>1628.47</v>
      </c>
      <c r="E59" s="5">
        <v>1.8699999999999999E-3</v>
      </c>
      <c r="F59" s="3">
        <v>57.64</v>
      </c>
      <c r="G59" s="6">
        <v>0.22259999999999999</v>
      </c>
      <c r="H59" s="6"/>
      <c r="I59" s="3">
        <v>0.23799999999999999</v>
      </c>
      <c r="J59" s="6">
        <v>3.2199</v>
      </c>
      <c r="K59" s="5">
        <v>0.98106000000000004</v>
      </c>
      <c r="L59" s="3">
        <v>155.411</v>
      </c>
      <c r="M59" s="6">
        <v>0.56430000000000002</v>
      </c>
      <c r="N59" s="6"/>
      <c r="O59" s="3">
        <v>97.771000000000001</v>
      </c>
    </row>
    <row r="60" spans="1:15">
      <c r="A60" s="2">
        <f t="shared" si="0"/>
        <v>287.14999999999998</v>
      </c>
      <c r="B60" s="7">
        <v>14</v>
      </c>
      <c r="C60" s="3">
        <v>0.249</v>
      </c>
      <c r="D60" s="4">
        <v>1625.57</v>
      </c>
      <c r="E60" s="5">
        <v>1.9599999999999999E-3</v>
      </c>
      <c r="F60" s="3">
        <v>58.74</v>
      </c>
      <c r="G60" s="6">
        <v>0.22650000000000001</v>
      </c>
      <c r="H60" s="6"/>
      <c r="I60" s="3">
        <v>0.249</v>
      </c>
      <c r="J60" s="6">
        <v>3.3626999999999998</v>
      </c>
      <c r="K60" s="5">
        <v>0.98035000000000005</v>
      </c>
      <c r="L60" s="3">
        <v>156.27699999999999</v>
      </c>
      <c r="M60" s="6">
        <v>0.56610000000000005</v>
      </c>
      <c r="N60" s="6"/>
      <c r="O60" s="3">
        <v>97.537000000000006</v>
      </c>
    </row>
    <row r="61" spans="1:15">
      <c r="A61" s="2">
        <f t="shared" si="0"/>
        <v>288.14999999999998</v>
      </c>
      <c r="B61" s="7">
        <v>15</v>
      </c>
      <c r="C61" s="3">
        <v>0.26100000000000001</v>
      </c>
      <c r="D61" s="4">
        <v>1622.66</v>
      </c>
      <c r="E61" s="5">
        <v>2.0500000000000002E-3</v>
      </c>
      <c r="F61" s="3">
        <v>59.84</v>
      </c>
      <c r="G61" s="6">
        <v>0.2303</v>
      </c>
      <c r="H61" s="6"/>
      <c r="I61" s="3">
        <v>0.26100000000000001</v>
      </c>
      <c r="J61" s="6">
        <v>3.5106000000000002</v>
      </c>
      <c r="K61" s="5">
        <v>0.97962000000000005</v>
      </c>
      <c r="L61" s="3">
        <v>157.142</v>
      </c>
      <c r="M61" s="6">
        <v>0.56799999999999995</v>
      </c>
      <c r="N61" s="6"/>
      <c r="O61" s="3">
        <v>97.302000000000007</v>
      </c>
    </row>
    <row r="62" spans="1:15">
      <c r="A62" s="2">
        <f t="shared" si="0"/>
        <v>289.14999999999998</v>
      </c>
      <c r="B62" s="7">
        <v>16</v>
      </c>
      <c r="C62" s="3">
        <v>0.27300000000000002</v>
      </c>
      <c r="D62" s="4">
        <v>1619.73</v>
      </c>
      <c r="E62" s="5">
        <v>2.14E-3</v>
      </c>
      <c r="F62" s="3">
        <v>60.941000000000003</v>
      </c>
      <c r="G62" s="6">
        <v>0.2341</v>
      </c>
      <c r="H62" s="6"/>
      <c r="I62" s="3">
        <v>0.27300000000000002</v>
      </c>
      <c r="J62" s="6">
        <v>3.6636000000000002</v>
      </c>
      <c r="K62" s="5">
        <v>0.97887000000000002</v>
      </c>
      <c r="L62" s="3">
        <v>158.00700000000001</v>
      </c>
      <c r="M62" s="6">
        <v>0.56979999999999997</v>
      </c>
      <c r="N62" s="6"/>
      <c r="O62" s="3">
        <v>97.066000000000003</v>
      </c>
    </row>
    <row r="63" spans="1:15">
      <c r="A63" s="2">
        <f t="shared" si="0"/>
        <v>290.14999999999998</v>
      </c>
      <c r="B63" s="7">
        <v>17</v>
      </c>
      <c r="C63" s="3">
        <v>0.28499999999999998</v>
      </c>
      <c r="D63" s="4">
        <v>1616.8</v>
      </c>
      <c r="E63" s="5">
        <v>2.2300000000000002E-3</v>
      </c>
      <c r="F63" s="3">
        <v>62.042999999999999</v>
      </c>
      <c r="G63" s="6">
        <v>0.2379</v>
      </c>
      <c r="H63" s="6"/>
      <c r="I63" s="3">
        <v>0.28499999999999998</v>
      </c>
      <c r="J63" s="6">
        <v>3.8220000000000001</v>
      </c>
      <c r="K63" s="5">
        <v>0.97811000000000003</v>
      </c>
      <c r="L63" s="3">
        <v>158.87200000000001</v>
      </c>
      <c r="M63" s="6">
        <v>0.5716</v>
      </c>
      <c r="N63" s="6"/>
      <c r="O63" s="3">
        <v>96.828000000000003</v>
      </c>
    </row>
    <row r="64" spans="1:15">
      <c r="A64" s="2">
        <f t="shared" si="0"/>
        <v>291.14999999999998</v>
      </c>
      <c r="B64" s="7">
        <v>18</v>
      </c>
      <c r="C64" s="3">
        <v>0.29799999999999999</v>
      </c>
      <c r="D64" s="4">
        <v>1613.85</v>
      </c>
      <c r="E64" s="5">
        <v>2.33E-3</v>
      </c>
      <c r="F64" s="3">
        <v>63.146000000000001</v>
      </c>
      <c r="G64" s="6">
        <v>0.2417</v>
      </c>
      <c r="H64" s="6"/>
      <c r="I64" s="3">
        <v>0.29799999999999999</v>
      </c>
      <c r="J64" s="6">
        <v>3.9859</v>
      </c>
      <c r="K64" s="5">
        <v>0.97731999999999997</v>
      </c>
      <c r="L64" s="3">
        <v>159.73599999999999</v>
      </c>
      <c r="M64" s="6">
        <v>0.57340000000000002</v>
      </c>
      <c r="N64" s="6"/>
      <c r="O64" s="3">
        <v>96.59</v>
      </c>
    </row>
    <row r="65" spans="1:15">
      <c r="A65" s="2">
        <f t="shared" si="0"/>
        <v>292.14999999999998</v>
      </c>
      <c r="B65" s="7">
        <v>19</v>
      </c>
      <c r="C65" s="3">
        <v>0.312</v>
      </c>
      <c r="D65" s="4">
        <v>1610.89</v>
      </c>
      <c r="E65" s="5">
        <v>2.4299999999999999E-3</v>
      </c>
      <c r="F65" s="3">
        <v>64.248999999999995</v>
      </c>
      <c r="G65" s="6">
        <v>0.2455</v>
      </c>
      <c r="H65" s="6"/>
      <c r="I65" s="3">
        <v>0.312</v>
      </c>
      <c r="J65" s="6">
        <v>4.1553000000000004</v>
      </c>
      <c r="K65" s="5">
        <v>0.97650999999999999</v>
      </c>
      <c r="L65" s="3">
        <v>160.6</v>
      </c>
      <c r="M65" s="6">
        <v>0.57530000000000003</v>
      </c>
      <c r="N65" s="6"/>
      <c r="O65" s="3">
        <v>96.350999999999999</v>
      </c>
    </row>
    <row r="66" spans="1:15">
      <c r="A66" s="2">
        <f t="shared" si="0"/>
        <v>293.14999999999998</v>
      </c>
      <c r="B66" s="7">
        <v>20</v>
      </c>
      <c r="C66" s="3">
        <v>0.32600000000000001</v>
      </c>
      <c r="D66" s="4">
        <v>1607.92</v>
      </c>
      <c r="E66" s="5">
        <v>2.5400000000000002E-3</v>
      </c>
      <c r="F66" s="3">
        <v>65.352999999999994</v>
      </c>
      <c r="G66" s="6">
        <v>0.2492</v>
      </c>
      <c r="H66" s="6"/>
      <c r="I66" s="3">
        <v>0.32600000000000001</v>
      </c>
      <c r="J66" s="6">
        <v>4.3304999999999998</v>
      </c>
      <c r="K66" s="5">
        <v>0.97567999999999999</v>
      </c>
      <c r="L66" s="3">
        <v>161.464</v>
      </c>
      <c r="M66" s="6">
        <v>0.57709999999999995</v>
      </c>
      <c r="N66" s="6"/>
      <c r="O66" s="3">
        <v>96.111000000000004</v>
      </c>
    </row>
    <row r="67" spans="1:15">
      <c r="A67" s="2">
        <f t="shared" si="0"/>
        <v>294.14999999999998</v>
      </c>
      <c r="B67" s="7">
        <v>21</v>
      </c>
      <c r="C67" s="3">
        <v>0.34</v>
      </c>
      <c r="D67" s="4">
        <v>1604.94</v>
      </c>
      <c r="E67" s="5">
        <v>2.65E-3</v>
      </c>
      <c r="F67" s="3">
        <v>66.457999999999998</v>
      </c>
      <c r="G67" s="6">
        <v>0.253</v>
      </c>
      <c r="H67" s="6"/>
      <c r="I67" s="3">
        <v>0.34</v>
      </c>
      <c r="J67" s="6">
        <v>4.5115999999999996</v>
      </c>
      <c r="K67" s="5">
        <v>0.97482999999999997</v>
      </c>
      <c r="L67" s="3">
        <v>162.328</v>
      </c>
      <c r="M67" s="6">
        <v>0.57889999999999997</v>
      </c>
      <c r="N67" s="6"/>
      <c r="O67" s="3">
        <v>95.87</v>
      </c>
    </row>
    <row r="68" spans="1:15">
      <c r="A68" s="2">
        <f t="shared" si="0"/>
        <v>295.14999999999998</v>
      </c>
      <c r="B68" s="7">
        <v>22</v>
      </c>
      <c r="C68" s="3">
        <v>0.35499999999999998</v>
      </c>
      <c r="D68" s="4">
        <v>1601.95</v>
      </c>
      <c r="E68" s="5">
        <v>2.7599999999999999E-3</v>
      </c>
      <c r="F68" s="3">
        <v>67.563000000000002</v>
      </c>
      <c r="G68" s="6">
        <v>0.25669999999999998</v>
      </c>
      <c r="H68" s="6"/>
      <c r="I68" s="3">
        <v>0.35499999999999998</v>
      </c>
      <c r="J68" s="6">
        <v>4.6988000000000003</v>
      </c>
      <c r="K68" s="5">
        <v>0.97396000000000005</v>
      </c>
      <c r="L68" s="3">
        <v>163.19200000000001</v>
      </c>
      <c r="M68" s="6">
        <v>0.58069999999999999</v>
      </c>
      <c r="N68" s="6"/>
      <c r="O68" s="3">
        <v>95.628</v>
      </c>
    </row>
    <row r="69" spans="1:15">
      <c r="A69" s="2">
        <f t="shared" si="0"/>
        <v>296.14999999999998</v>
      </c>
      <c r="B69" s="7">
        <v>23</v>
      </c>
      <c r="C69" s="3">
        <v>0.371</v>
      </c>
      <c r="D69" s="4">
        <v>1598.95</v>
      </c>
      <c r="E69" s="5">
        <v>2.8700000000000002E-3</v>
      </c>
      <c r="F69" s="3">
        <v>68.67</v>
      </c>
      <c r="G69" s="6">
        <v>0.26050000000000001</v>
      </c>
      <c r="H69" s="6"/>
      <c r="I69" s="3">
        <v>0.371</v>
      </c>
      <c r="J69" s="6">
        <v>4.8921000000000001</v>
      </c>
      <c r="K69" s="5">
        <v>0.97306999999999999</v>
      </c>
      <c r="L69" s="3">
        <v>164.05500000000001</v>
      </c>
      <c r="M69" s="6">
        <v>0.58260000000000001</v>
      </c>
      <c r="N69" s="6"/>
      <c r="O69" s="3">
        <v>95.385000000000005</v>
      </c>
    </row>
    <row r="70" spans="1:15">
      <c r="A70" s="2">
        <f t="shared" si="0"/>
        <v>297.14999999999998</v>
      </c>
      <c r="B70" s="7">
        <v>24</v>
      </c>
      <c r="C70" s="3">
        <v>0.38700000000000001</v>
      </c>
      <c r="D70" s="4">
        <v>1595.93</v>
      </c>
      <c r="E70" s="5">
        <v>2.99E-3</v>
      </c>
      <c r="F70" s="3">
        <v>69.777000000000001</v>
      </c>
      <c r="G70" s="6">
        <v>0.26419999999999999</v>
      </c>
      <c r="H70" s="6"/>
      <c r="I70" s="3">
        <v>0.38700000000000001</v>
      </c>
      <c r="J70" s="6">
        <v>5.0918000000000001</v>
      </c>
      <c r="K70" s="5">
        <v>0.97214999999999996</v>
      </c>
      <c r="L70" s="3">
        <v>164.91800000000001</v>
      </c>
      <c r="M70" s="6">
        <v>0.58440000000000003</v>
      </c>
      <c r="N70" s="6"/>
      <c r="O70" s="3">
        <v>95.141000000000005</v>
      </c>
    </row>
    <row r="71" spans="1:15">
      <c r="A71" s="2">
        <f t="shared" ref="A71:A134" si="1">B71+273.15</f>
        <v>298.14999999999998</v>
      </c>
      <c r="B71" s="7">
        <v>25</v>
      </c>
      <c r="C71" s="3">
        <v>0.40400000000000003</v>
      </c>
      <c r="D71" s="4">
        <v>1592.9</v>
      </c>
      <c r="E71" s="5">
        <v>3.1199999999999999E-3</v>
      </c>
      <c r="F71" s="3">
        <v>70.885000000000005</v>
      </c>
      <c r="G71" s="6">
        <v>0.26790000000000003</v>
      </c>
      <c r="H71" s="6"/>
      <c r="I71" s="3">
        <v>0.40400000000000003</v>
      </c>
      <c r="J71" s="6">
        <v>5.298</v>
      </c>
      <c r="K71" s="5">
        <v>0.97121999999999997</v>
      </c>
      <c r="L71" s="3">
        <v>165.78</v>
      </c>
      <c r="M71" s="6">
        <v>0.58620000000000005</v>
      </c>
      <c r="N71" s="6"/>
      <c r="O71" s="3">
        <v>94.894999999999996</v>
      </c>
    </row>
    <row r="72" spans="1:15">
      <c r="A72" s="2">
        <f t="shared" si="1"/>
        <v>299.14999999999998</v>
      </c>
      <c r="B72" s="7">
        <v>26</v>
      </c>
      <c r="C72" s="3">
        <v>0.42099999999999999</v>
      </c>
      <c r="D72" s="4">
        <v>1589.86</v>
      </c>
      <c r="E72" s="5">
        <v>3.2399999999999998E-3</v>
      </c>
      <c r="F72" s="3">
        <v>71.994</v>
      </c>
      <c r="G72" s="6">
        <v>0.27160000000000001</v>
      </c>
      <c r="H72" s="6"/>
      <c r="I72" s="3">
        <v>0.42099999999999999</v>
      </c>
      <c r="J72" s="6">
        <v>5.5107999999999997</v>
      </c>
      <c r="K72" s="5">
        <v>0.97026000000000001</v>
      </c>
      <c r="L72" s="3">
        <v>166.643</v>
      </c>
      <c r="M72" s="6">
        <v>0.58799999999999997</v>
      </c>
      <c r="N72" s="6"/>
      <c r="O72" s="3">
        <v>94.649000000000001</v>
      </c>
    </row>
    <row r="73" spans="1:15">
      <c r="A73" s="2">
        <f t="shared" si="1"/>
        <v>300.14999999999998</v>
      </c>
      <c r="B73" s="7">
        <v>27</v>
      </c>
      <c r="C73" s="3">
        <v>0.439</v>
      </c>
      <c r="D73" s="4">
        <v>1586.81</v>
      </c>
      <c r="E73" s="5">
        <v>3.3800000000000002E-3</v>
      </c>
      <c r="F73" s="3">
        <v>73.102999999999994</v>
      </c>
      <c r="G73" s="6">
        <v>0.27529999999999999</v>
      </c>
      <c r="H73" s="6"/>
      <c r="I73" s="3">
        <v>0.439</v>
      </c>
      <c r="J73" s="6">
        <v>5.7304000000000004</v>
      </c>
      <c r="K73" s="5">
        <v>0.96926999999999996</v>
      </c>
      <c r="L73" s="3">
        <v>167.50399999999999</v>
      </c>
      <c r="M73" s="6">
        <v>0.58989999999999998</v>
      </c>
      <c r="N73" s="6"/>
      <c r="O73" s="3">
        <v>94.400999999999996</v>
      </c>
    </row>
    <row r="74" spans="1:15">
      <c r="A74" s="2">
        <f t="shared" si="1"/>
        <v>301.14999999999998</v>
      </c>
      <c r="B74" s="7">
        <v>28</v>
      </c>
      <c r="C74" s="3">
        <v>0.45700000000000002</v>
      </c>
      <c r="D74" s="4">
        <v>1583.75</v>
      </c>
      <c r="E74" s="5">
        <v>3.5100000000000001E-3</v>
      </c>
      <c r="F74" s="3">
        <v>74.213999999999999</v>
      </c>
      <c r="G74" s="6">
        <v>0.27900000000000003</v>
      </c>
      <c r="H74" s="6"/>
      <c r="I74" s="3">
        <v>0.45700000000000002</v>
      </c>
      <c r="J74" s="6">
        <v>5.9569999999999999</v>
      </c>
      <c r="K74" s="5">
        <v>0.96826999999999996</v>
      </c>
      <c r="L74" s="3">
        <v>168.36600000000001</v>
      </c>
      <c r="M74" s="6">
        <v>0.5917</v>
      </c>
      <c r="N74" s="6"/>
      <c r="O74" s="3">
        <v>94.152000000000001</v>
      </c>
    </row>
    <row r="75" spans="1:15">
      <c r="A75" s="2">
        <f t="shared" si="1"/>
        <v>302.14999999999998</v>
      </c>
      <c r="B75" s="7">
        <v>29</v>
      </c>
      <c r="C75" s="3">
        <v>0.47599999999999998</v>
      </c>
      <c r="D75" s="4">
        <v>1580.67</v>
      </c>
      <c r="E75" s="5">
        <v>3.65E-3</v>
      </c>
      <c r="F75" s="3">
        <v>75.325000000000003</v>
      </c>
      <c r="G75" s="6">
        <v>0.28270000000000001</v>
      </c>
      <c r="H75" s="6"/>
      <c r="I75" s="3">
        <v>0.47599999999999998</v>
      </c>
      <c r="J75" s="6">
        <v>6.1908000000000003</v>
      </c>
      <c r="K75" s="5">
        <v>0.96723999999999999</v>
      </c>
      <c r="L75" s="3">
        <v>169.227</v>
      </c>
      <c r="M75" s="6">
        <v>0.59350000000000003</v>
      </c>
      <c r="N75" s="6"/>
      <c r="O75" s="3">
        <v>93.902000000000001</v>
      </c>
    </row>
    <row r="76" spans="1:15">
      <c r="A76" s="2">
        <f t="shared" si="1"/>
        <v>303.14999999999998</v>
      </c>
      <c r="B76" s="7">
        <v>30</v>
      </c>
      <c r="C76" s="3">
        <v>0.496</v>
      </c>
      <c r="D76" s="4">
        <v>1577.59</v>
      </c>
      <c r="E76" s="5">
        <v>3.8E-3</v>
      </c>
      <c r="F76" s="3">
        <v>76.438000000000002</v>
      </c>
      <c r="G76" s="6">
        <v>0.28639999999999999</v>
      </c>
      <c r="H76" s="6"/>
      <c r="I76" s="3">
        <v>0.496</v>
      </c>
      <c r="J76" s="6">
        <v>6.4318</v>
      </c>
      <c r="K76" s="5">
        <v>0.96618999999999999</v>
      </c>
      <c r="L76" s="3">
        <v>170.08799999999999</v>
      </c>
      <c r="M76" s="6">
        <v>0.59530000000000005</v>
      </c>
      <c r="N76" s="6"/>
      <c r="O76" s="3">
        <v>93.650999999999996</v>
      </c>
    </row>
    <row r="77" spans="1:15">
      <c r="A77" s="2">
        <f t="shared" si="1"/>
        <v>304.14999999999998</v>
      </c>
      <c r="B77" s="7">
        <v>31</v>
      </c>
      <c r="C77" s="3">
        <v>0.51600000000000001</v>
      </c>
      <c r="D77" s="4">
        <v>1574.49</v>
      </c>
      <c r="E77" s="5">
        <v>3.9500000000000004E-3</v>
      </c>
      <c r="F77" s="3">
        <v>77.551000000000002</v>
      </c>
      <c r="G77" s="6">
        <v>0.28999999999999998</v>
      </c>
      <c r="H77" s="6"/>
      <c r="I77" s="3">
        <v>0.51600000000000001</v>
      </c>
      <c r="J77" s="6">
        <v>6.6802999999999999</v>
      </c>
      <c r="K77" s="5">
        <v>0.96511000000000002</v>
      </c>
      <c r="L77" s="3">
        <v>170.94900000000001</v>
      </c>
      <c r="M77" s="6">
        <v>0.59709999999999996</v>
      </c>
      <c r="N77" s="6"/>
      <c r="O77" s="3">
        <v>93.397999999999996</v>
      </c>
    </row>
    <row r="78" spans="1:15">
      <c r="A78" s="2">
        <f t="shared" si="1"/>
        <v>305.14999999999998</v>
      </c>
      <c r="B78" s="7">
        <v>32</v>
      </c>
      <c r="C78" s="3">
        <v>0.53700000000000003</v>
      </c>
      <c r="D78" s="4">
        <v>1571.37</v>
      </c>
      <c r="E78" s="5">
        <v>4.1000000000000003E-3</v>
      </c>
      <c r="F78" s="3">
        <v>78.665000000000006</v>
      </c>
      <c r="G78" s="6">
        <v>0.29370000000000002</v>
      </c>
      <c r="H78" s="6"/>
      <c r="I78" s="3">
        <v>0.53700000000000003</v>
      </c>
      <c r="J78" s="6">
        <v>6.9364999999999997</v>
      </c>
      <c r="K78" s="5">
        <v>0.96401000000000003</v>
      </c>
      <c r="L78" s="3">
        <v>171.809</v>
      </c>
      <c r="M78" s="6">
        <v>0.59889999999999999</v>
      </c>
      <c r="N78" s="6"/>
      <c r="O78" s="3">
        <v>93.144000000000005</v>
      </c>
    </row>
    <row r="79" spans="1:15">
      <c r="A79" s="2">
        <f t="shared" si="1"/>
        <v>306.14999999999998</v>
      </c>
      <c r="B79" s="7">
        <v>33</v>
      </c>
      <c r="C79" s="3">
        <v>0.55800000000000005</v>
      </c>
      <c r="D79" s="4">
        <v>1568.25</v>
      </c>
      <c r="E79" s="5">
        <v>4.2599999999999999E-3</v>
      </c>
      <c r="F79" s="3">
        <v>79.78</v>
      </c>
      <c r="G79" s="6">
        <v>0.29730000000000001</v>
      </c>
      <c r="H79" s="6"/>
      <c r="I79" s="3">
        <v>0.55800000000000005</v>
      </c>
      <c r="J79" s="6">
        <v>7.2004999999999999</v>
      </c>
      <c r="K79" s="5">
        <v>0.96289000000000002</v>
      </c>
      <c r="L79" s="3">
        <v>172.66900000000001</v>
      </c>
      <c r="M79" s="6">
        <v>0.60070000000000001</v>
      </c>
      <c r="N79" s="6"/>
      <c r="O79" s="3">
        <v>92.888999999999996</v>
      </c>
    </row>
    <row r="80" spans="1:15">
      <c r="A80" s="2">
        <f t="shared" si="1"/>
        <v>307.14999999999998</v>
      </c>
      <c r="B80" s="7">
        <v>34</v>
      </c>
      <c r="C80" s="3">
        <v>0.58099999999999996</v>
      </c>
      <c r="D80" s="4">
        <v>1565.12</v>
      </c>
      <c r="E80" s="5">
        <v>4.4299999999999999E-3</v>
      </c>
      <c r="F80" s="3">
        <v>80.896000000000001</v>
      </c>
      <c r="G80" s="6">
        <v>0.30099999999999999</v>
      </c>
      <c r="H80" s="6"/>
      <c r="I80" s="3">
        <v>0.58099999999999996</v>
      </c>
      <c r="J80" s="6">
        <v>7.4724000000000004</v>
      </c>
      <c r="K80" s="5">
        <v>0.96174000000000004</v>
      </c>
      <c r="L80" s="3">
        <v>173.529</v>
      </c>
      <c r="M80" s="6">
        <v>0.60260000000000002</v>
      </c>
      <c r="N80" s="6"/>
      <c r="O80" s="3">
        <v>92.632000000000005</v>
      </c>
    </row>
    <row r="81" spans="1:15">
      <c r="A81" s="2">
        <f t="shared" si="1"/>
        <v>308.14999999999998</v>
      </c>
      <c r="B81" s="7">
        <v>35</v>
      </c>
      <c r="C81" s="3">
        <v>0.60399999999999998</v>
      </c>
      <c r="D81" s="4">
        <v>1561.97</v>
      </c>
      <c r="E81" s="5">
        <v>4.5999999999999999E-3</v>
      </c>
      <c r="F81" s="3">
        <v>82.013999999999996</v>
      </c>
      <c r="G81" s="6">
        <v>0.30459999999999998</v>
      </c>
      <c r="H81" s="6"/>
      <c r="I81" s="3">
        <v>0.60399999999999998</v>
      </c>
      <c r="J81" s="6">
        <v>7.7526000000000002</v>
      </c>
      <c r="K81" s="5">
        <v>0.96055999999999997</v>
      </c>
      <c r="L81" s="3">
        <v>174.38800000000001</v>
      </c>
      <c r="M81" s="6">
        <v>0.60440000000000005</v>
      </c>
      <c r="N81" s="6"/>
      <c r="O81" s="3">
        <v>92.373999999999995</v>
      </c>
    </row>
    <row r="82" spans="1:15">
      <c r="A82" s="2">
        <f t="shared" si="1"/>
        <v>309.14999999999998</v>
      </c>
      <c r="B82" s="7">
        <v>36</v>
      </c>
      <c r="C82" s="3">
        <v>0.627</v>
      </c>
      <c r="D82" s="4">
        <v>1558.81</v>
      </c>
      <c r="E82" s="5">
        <v>4.7699999999999999E-3</v>
      </c>
      <c r="F82" s="3">
        <v>83.132000000000005</v>
      </c>
      <c r="G82" s="6">
        <v>0.30819999999999997</v>
      </c>
      <c r="H82" s="6"/>
      <c r="I82" s="3">
        <v>0.627</v>
      </c>
      <c r="J82" s="6">
        <v>8.0411000000000001</v>
      </c>
      <c r="K82" s="5">
        <v>0.95936999999999995</v>
      </c>
      <c r="L82" s="3">
        <v>175.24600000000001</v>
      </c>
      <c r="M82" s="6">
        <v>0.60619999999999996</v>
      </c>
      <c r="N82" s="6"/>
      <c r="O82" s="3">
        <v>92.114999999999995</v>
      </c>
    </row>
    <row r="83" spans="1:15">
      <c r="A83" s="2">
        <f t="shared" si="1"/>
        <v>310.14999999999998</v>
      </c>
      <c r="B83" s="7">
        <v>37</v>
      </c>
      <c r="C83" s="3">
        <v>0.65200000000000002</v>
      </c>
      <c r="D83" s="4">
        <v>1555.67</v>
      </c>
      <c r="E83" s="5">
        <v>4.9500000000000004E-3</v>
      </c>
      <c r="F83" s="3">
        <v>85.132000000000005</v>
      </c>
      <c r="G83" s="6">
        <v>0.31469999999999998</v>
      </c>
      <c r="H83" s="6"/>
      <c r="I83" s="3">
        <v>0.65200000000000002</v>
      </c>
      <c r="J83" s="6">
        <v>8.3353999999999999</v>
      </c>
      <c r="K83" s="5">
        <v>0.95814999999999995</v>
      </c>
      <c r="L83" s="3">
        <v>176.11199999999999</v>
      </c>
      <c r="M83" s="6">
        <v>0.60799999999999998</v>
      </c>
      <c r="N83" s="6"/>
      <c r="O83" s="3">
        <v>90.98</v>
      </c>
    </row>
    <row r="84" spans="1:15">
      <c r="A84" s="2">
        <f t="shared" si="1"/>
        <v>311.14999999999998</v>
      </c>
      <c r="B84" s="7">
        <v>38</v>
      </c>
      <c r="C84" s="3">
        <v>0.67700000000000005</v>
      </c>
      <c r="D84" s="4">
        <v>1552.52</v>
      </c>
      <c r="E84" s="5">
        <v>5.13E-3</v>
      </c>
      <c r="F84" s="3">
        <v>86.233999999999995</v>
      </c>
      <c r="G84" s="6">
        <v>0.31819999999999998</v>
      </c>
      <c r="H84" s="6"/>
      <c r="I84" s="3">
        <v>0.67700000000000005</v>
      </c>
      <c r="J84" s="6">
        <v>8.6379000000000001</v>
      </c>
      <c r="K84" s="5">
        <v>0.95691000000000004</v>
      </c>
      <c r="L84" s="3">
        <v>176.97</v>
      </c>
      <c r="M84" s="6">
        <v>0.60980000000000001</v>
      </c>
      <c r="N84" s="6"/>
      <c r="O84" s="3">
        <v>90.736999999999995</v>
      </c>
    </row>
    <row r="85" spans="1:15">
      <c r="A85" s="2">
        <f t="shared" si="1"/>
        <v>312.14999999999998</v>
      </c>
      <c r="B85" s="7">
        <v>39</v>
      </c>
      <c r="C85" s="3">
        <v>0.70199999999999996</v>
      </c>
      <c r="D85" s="4">
        <v>1549.36</v>
      </c>
      <c r="E85" s="5">
        <v>5.3200000000000001E-3</v>
      </c>
      <c r="F85" s="3">
        <v>87.335999999999999</v>
      </c>
      <c r="G85" s="6">
        <v>0.32179999999999997</v>
      </c>
      <c r="H85" s="6"/>
      <c r="I85" s="3">
        <v>0.70199999999999996</v>
      </c>
      <c r="J85" s="6">
        <v>8.9490999999999996</v>
      </c>
      <c r="K85" s="5">
        <v>0.95565</v>
      </c>
      <c r="L85" s="3">
        <v>177.828</v>
      </c>
      <c r="M85" s="6">
        <v>0.61170000000000002</v>
      </c>
      <c r="N85" s="6"/>
      <c r="O85" s="3">
        <v>90.492000000000004</v>
      </c>
    </row>
    <row r="86" spans="1:15">
      <c r="A86" s="2">
        <f t="shared" si="1"/>
        <v>313.14999999999998</v>
      </c>
      <c r="B86" s="7">
        <v>40</v>
      </c>
      <c r="C86" s="3">
        <v>0.72899999999999998</v>
      </c>
      <c r="D86" s="4">
        <v>1546.18</v>
      </c>
      <c r="E86" s="5">
        <v>5.5199999999999997E-3</v>
      </c>
      <c r="F86" s="3">
        <v>88.44</v>
      </c>
      <c r="G86" s="6">
        <v>0.32529999999999998</v>
      </c>
      <c r="H86" s="6"/>
      <c r="I86" s="3">
        <v>0.72899999999999998</v>
      </c>
      <c r="J86" s="6">
        <v>9.2693999999999992</v>
      </c>
      <c r="K86" s="5">
        <v>0.95435999999999999</v>
      </c>
      <c r="L86" s="3">
        <v>178.68600000000001</v>
      </c>
      <c r="M86" s="6">
        <v>0.61350000000000005</v>
      </c>
      <c r="N86" s="6"/>
      <c r="O86" s="3">
        <v>90.245999999999995</v>
      </c>
    </row>
    <row r="87" spans="1:15">
      <c r="A87" s="2">
        <f t="shared" si="1"/>
        <v>314.14999999999998</v>
      </c>
      <c r="B87" s="7">
        <v>41</v>
      </c>
      <c r="C87" s="3">
        <v>0.75600000000000001</v>
      </c>
      <c r="D87" s="4">
        <v>1543</v>
      </c>
      <c r="E87" s="5">
        <v>5.7200000000000003E-3</v>
      </c>
      <c r="F87" s="3">
        <v>89.545000000000002</v>
      </c>
      <c r="G87" s="6">
        <v>0.32879999999999998</v>
      </c>
      <c r="H87" s="6"/>
      <c r="I87" s="3">
        <v>0.75600000000000001</v>
      </c>
      <c r="J87" s="6">
        <v>9.5988000000000007</v>
      </c>
      <c r="K87" s="5">
        <v>0.95304999999999995</v>
      </c>
      <c r="L87" s="3">
        <v>179.54300000000001</v>
      </c>
      <c r="M87" s="6">
        <v>0.61529999999999996</v>
      </c>
      <c r="N87" s="6"/>
      <c r="O87" s="3">
        <v>89.998000000000005</v>
      </c>
    </row>
    <row r="88" spans="1:15">
      <c r="A88" s="2">
        <f t="shared" si="1"/>
        <v>315.14999999999998</v>
      </c>
      <c r="B88" s="7">
        <v>42</v>
      </c>
      <c r="C88" s="3">
        <v>0.78400000000000003</v>
      </c>
      <c r="D88" s="4">
        <v>1539.8</v>
      </c>
      <c r="E88" s="5">
        <v>5.9199999999999999E-3</v>
      </c>
      <c r="F88" s="3">
        <v>90.650999999999996</v>
      </c>
      <c r="G88" s="6">
        <v>0.33229999999999998</v>
      </c>
      <c r="H88" s="6"/>
      <c r="I88" s="3">
        <v>0.78400000000000003</v>
      </c>
      <c r="J88" s="6">
        <v>9.9375</v>
      </c>
      <c r="K88" s="5">
        <v>0.95170999999999994</v>
      </c>
      <c r="L88" s="3">
        <v>180.399</v>
      </c>
      <c r="M88" s="6">
        <v>0.61709999999999998</v>
      </c>
      <c r="N88" s="6"/>
      <c r="O88" s="3">
        <v>89.748999999999995</v>
      </c>
    </row>
    <row r="89" spans="1:15">
      <c r="A89" s="2">
        <f t="shared" si="1"/>
        <v>316.14999999999998</v>
      </c>
      <c r="B89" s="7">
        <v>43</v>
      </c>
      <c r="C89" s="3">
        <v>0.81299999999999994</v>
      </c>
      <c r="D89" s="4">
        <v>1536.59</v>
      </c>
      <c r="E89" s="5">
        <v>6.1399999999999996E-3</v>
      </c>
      <c r="F89" s="3">
        <v>91.757999999999996</v>
      </c>
      <c r="G89" s="6">
        <v>0.33579999999999999</v>
      </c>
      <c r="H89" s="6"/>
      <c r="I89" s="3">
        <v>0.81299999999999994</v>
      </c>
      <c r="J89" s="6">
        <v>10.2859</v>
      </c>
      <c r="K89" s="5">
        <v>0.95033999999999996</v>
      </c>
      <c r="L89" s="3">
        <v>181.256</v>
      </c>
      <c r="M89" s="6">
        <v>0.61890000000000001</v>
      </c>
      <c r="N89" s="6"/>
      <c r="O89" s="3">
        <v>89.498000000000005</v>
      </c>
    </row>
    <row r="90" spans="1:15">
      <c r="A90" s="2">
        <f t="shared" si="1"/>
        <v>317.14999999999998</v>
      </c>
      <c r="B90" s="7">
        <v>44</v>
      </c>
      <c r="C90" s="3">
        <v>0.84299999999999997</v>
      </c>
      <c r="D90" s="4">
        <v>1533.36</v>
      </c>
      <c r="E90" s="5">
        <v>6.3499999999999997E-3</v>
      </c>
      <c r="F90" s="3">
        <v>92.866</v>
      </c>
      <c r="G90" s="6">
        <v>0.33929999999999999</v>
      </c>
      <c r="H90" s="6"/>
      <c r="I90" s="3">
        <v>0.84299999999999997</v>
      </c>
      <c r="J90" s="6">
        <v>10.644</v>
      </c>
      <c r="K90" s="5">
        <v>0.94894000000000001</v>
      </c>
      <c r="L90" s="3">
        <v>182.11099999999999</v>
      </c>
      <c r="M90" s="6">
        <v>0.62070000000000003</v>
      </c>
      <c r="N90" s="6"/>
      <c r="O90" s="3">
        <v>89.245000000000005</v>
      </c>
    </row>
    <row r="91" spans="1:15">
      <c r="A91" s="2">
        <f t="shared" si="1"/>
        <v>318.14999999999998</v>
      </c>
      <c r="B91" s="7">
        <v>45</v>
      </c>
      <c r="C91" s="3">
        <v>0.873</v>
      </c>
      <c r="D91" s="4">
        <v>1530.13</v>
      </c>
      <c r="E91" s="5">
        <v>6.5799999999999999E-3</v>
      </c>
      <c r="F91" s="3">
        <v>93.975999999999999</v>
      </c>
      <c r="G91" s="6">
        <v>0.34279999999999999</v>
      </c>
      <c r="H91" s="6"/>
      <c r="I91" s="3">
        <v>0.873</v>
      </c>
      <c r="J91" s="6">
        <v>11.0121</v>
      </c>
      <c r="K91" s="5">
        <v>0.94752000000000003</v>
      </c>
      <c r="L91" s="3">
        <v>182.96600000000001</v>
      </c>
      <c r="M91" s="6">
        <v>0.62250000000000005</v>
      </c>
      <c r="N91" s="6"/>
      <c r="O91" s="3">
        <v>88.991</v>
      </c>
    </row>
    <row r="92" spans="1:15">
      <c r="A92" s="2">
        <f t="shared" si="1"/>
        <v>319.14999999999998</v>
      </c>
      <c r="B92" s="7">
        <v>46</v>
      </c>
      <c r="C92" s="3">
        <v>0.90500000000000003</v>
      </c>
      <c r="D92" s="4">
        <v>1526.88</v>
      </c>
      <c r="E92" s="5">
        <v>6.8100000000000001E-3</v>
      </c>
      <c r="F92" s="3">
        <v>95.085999999999999</v>
      </c>
      <c r="G92" s="6">
        <v>0.3463</v>
      </c>
      <c r="H92" s="6"/>
      <c r="I92" s="3">
        <v>0.90500000000000003</v>
      </c>
      <c r="J92" s="6">
        <v>11.390499999999999</v>
      </c>
      <c r="K92" s="5">
        <v>0.94606999999999997</v>
      </c>
      <c r="L92" s="3">
        <v>183.821</v>
      </c>
      <c r="M92" s="6">
        <v>0.62429999999999997</v>
      </c>
      <c r="N92" s="6"/>
      <c r="O92" s="3">
        <v>88.734999999999999</v>
      </c>
    </row>
    <row r="93" spans="1:15">
      <c r="A93" s="2">
        <f t="shared" si="1"/>
        <v>320.14999999999998</v>
      </c>
      <c r="B93" s="7">
        <v>47</v>
      </c>
      <c r="C93" s="3">
        <v>0.93700000000000006</v>
      </c>
      <c r="D93" s="4">
        <v>1523.62</v>
      </c>
      <c r="E93" s="5">
        <v>7.0499999999999998E-3</v>
      </c>
      <c r="F93" s="3">
        <v>96.197999999999993</v>
      </c>
      <c r="G93" s="6">
        <v>0.34970000000000001</v>
      </c>
      <c r="H93" s="6"/>
      <c r="I93" s="3">
        <v>0.93700000000000006</v>
      </c>
      <c r="J93" s="6">
        <v>11.779299999999999</v>
      </c>
      <c r="K93" s="5">
        <v>0.9446</v>
      </c>
      <c r="L93" s="3">
        <v>184.67500000000001</v>
      </c>
      <c r="M93" s="6">
        <v>0.62609999999999999</v>
      </c>
      <c r="N93" s="6"/>
      <c r="O93" s="3">
        <v>88.477000000000004</v>
      </c>
    </row>
    <row r="94" spans="1:15">
      <c r="A94" s="2">
        <f t="shared" si="1"/>
        <v>321.14999999999998</v>
      </c>
      <c r="B94" s="7">
        <v>48</v>
      </c>
      <c r="C94" s="3">
        <v>0.97</v>
      </c>
      <c r="D94" s="4">
        <v>1520.34</v>
      </c>
      <c r="E94" s="5">
        <v>7.2899999999999996E-3</v>
      </c>
      <c r="F94" s="3">
        <v>97.311000000000007</v>
      </c>
      <c r="G94" s="6">
        <v>0.35320000000000001</v>
      </c>
      <c r="H94" s="6"/>
      <c r="I94" s="3">
        <v>0.97</v>
      </c>
      <c r="J94" s="6">
        <v>12.178699999999999</v>
      </c>
      <c r="K94" s="5">
        <v>0.94308999999999998</v>
      </c>
      <c r="L94" s="3">
        <v>185.529</v>
      </c>
      <c r="M94" s="6">
        <v>0.62790000000000001</v>
      </c>
      <c r="N94" s="6"/>
      <c r="O94" s="3">
        <v>88.218000000000004</v>
      </c>
    </row>
    <row r="95" spans="1:15">
      <c r="A95" s="2">
        <f t="shared" si="1"/>
        <v>322.14999999999998</v>
      </c>
      <c r="B95" s="7">
        <v>49</v>
      </c>
      <c r="C95" s="3">
        <v>1.0049999999999999</v>
      </c>
      <c r="D95" s="4">
        <v>1517.05</v>
      </c>
      <c r="E95" s="5">
        <v>7.5399999999999998E-3</v>
      </c>
      <c r="F95" s="3">
        <v>98.426000000000002</v>
      </c>
      <c r="G95" s="6">
        <v>0.35670000000000002</v>
      </c>
      <c r="H95" s="6"/>
      <c r="I95" s="3">
        <v>1.0049999999999999</v>
      </c>
      <c r="J95" s="6">
        <v>12.589</v>
      </c>
      <c r="K95" s="5">
        <v>0.94155999999999995</v>
      </c>
      <c r="L95" s="3">
        <v>186.38200000000001</v>
      </c>
      <c r="M95" s="6">
        <v>0.62970000000000004</v>
      </c>
      <c r="N95" s="6"/>
      <c r="O95" s="3">
        <v>87.956000000000003</v>
      </c>
    </row>
    <row r="96" spans="1:15">
      <c r="A96" s="2">
        <f t="shared" si="1"/>
        <v>323.14999999999998</v>
      </c>
      <c r="B96" s="7">
        <v>50</v>
      </c>
      <c r="C96" s="3">
        <v>1.04</v>
      </c>
      <c r="D96" s="4">
        <v>1513.76</v>
      </c>
      <c r="E96" s="5">
        <v>7.7999999999999996E-3</v>
      </c>
      <c r="F96" s="3">
        <v>99.540999999999997</v>
      </c>
      <c r="G96" s="6">
        <v>0.36009999999999998</v>
      </c>
      <c r="H96" s="6"/>
      <c r="I96" s="3">
        <v>1.04</v>
      </c>
      <c r="J96" s="6">
        <v>13.010400000000001</v>
      </c>
      <c r="K96" s="5">
        <v>0.93998999999999999</v>
      </c>
      <c r="L96" s="3">
        <v>187.23400000000001</v>
      </c>
      <c r="M96" s="6">
        <v>0.63149999999999995</v>
      </c>
      <c r="N96" s="6"/>
      <c r="O96" s="3">
        <v>87.692999999999998</v>
      </c>
    </row>
    <row r="97" spans="1:15">
      <c r="A97" s="2">
        <f t="shared" si="1"/>
        <v>324.14999999999998</v>
      </c>
      <c r="B97" s="7">
        <v>51</v>
      </c>
      <c r="C97" s="3">
        <v>1.0760000000000001</v>
      </c>
      <c r="D97" s="4">
        <v>1510.44</v>
      </c>
      <c r="E97" s="5">
        <v>8.0599999999999995E-3</v>
      </c>
      <c r="F97" s="3">
        <v>100.658</v>
      </c>
      <c r="G97" s="6">
        <v>0.36359999999999998</v>
      </c>
      <c r="H97" s="6"/>
      <c r="I97" s="3">
        <v>1.0760000000000001</v>
      </c>
      <c r="J97" s="6">
        <v>13.443199999999999</v>
      </c>
      <c r="K97" s="5">
        <v>0.93840000000000001</v>
      </c>
      <c r="L97" s="3">
        <v>188.08600000000001</v>
      </c>
      <c r="M97" s="6">
        <v>0.63329999999999997</v>
      </c>
      <c r="N97" s="6"/>
      <c r="O97" s="3">
        <v>87.427999999999997</v>
      </c>
    </row>
    <row r="98" spans="1:15">
      <c r="A98" s="2">
        <f t="shared" si="1"/>
        <v>325.14999999999998</v>
      </c>
      <c r="B98" s="7">
        <v>52</v>
      </c>
      <c r="C98" s="3">
        <v>1.113</v>
      </c>
      <c r="D98" s="4">
        <v>1507.12</v>
      </c>
      <c r="E98" s="5">
        <v>8.3300000000000006E-3</v>
      </c>
      <c r="F98" s="3">
        <v>101.776</v>
      </c>
      <c r="G98" s="6">
        <v>0.36699999999999999</v>
      </c>
      <c r="H98" s="6"/>
      <c r="I98" s="3">
        <v>1.113</v>
      </c>
      <c r="J98" s="6">
        <v>13.887700000000001</v>
      </c>
      <c r="K98" s="5">
        <v>0.93677999999999995</v>
      </c>
      <c r="L98" s="3">
        <v>188.93799999999999</v>
      </c>
      <c r="M98" s="6">
        <v>0.6351</v>
      </c>
      <c r="N98" s="6"/>
      <c r="O98" s="3">
        <v>87.161000000000001</v>
      </c>
    </row>
    <row r="99" spans="1:15">
      <c r="A99" s="2">
        <f t="shared" si="1"/>
        <v>326.14999999999998</v>
      </c>
      <c r="B99" s="7">
        <v>53</v>
      </c>
      <c r="C99" s="3">
        <v>1.151</v>
      </c>
      <c r="D99" s="4">
        <v>1503.78</v>
      </c>
      <c r="E99" s="5">
        <v>8.6099999999999996E-3</v>
      </c>
      <c r="F99" s="3">
        <v>102.896</v>
      </c>
      <c r="G99" s="6">
        <v>0.37040000000000001</v>
      </c>
      <c r="H99" s="6"/>
      <c r="I99" s="3">
        <v>1.151</v>
      </c>
      <c r="J99" s="6">
        <v>14.3439</v>
      </c>
      <c r="K99" s="5">
        <v>0.93513000000000002</v>
      </c>
      <c r="L99" s="3">
        <v>189.78800000000001</v>
      </c>
      <c r="M99" s="6">
        <v>0.63680000000000003</v>
      </c>
      <c r="N99" s="6"/>
      <c r="O99" s="3">
        <v>86.891999999999996</v>
      </c>
    </row>
    <row r="100" spans="1:15">
      <c r="A100" s="2">
        <f t="shared" si="1"/>
        <v>327.14999999999998</v>
      </c>
      <c r="B100" s="7">
        <v>54</v>
      </c>
      <c r="C100" s="3">
        <v>1.19</v>
      </c>
      <c r="D100" s="4">
        <v>1500.43</v>
      </c>
      <c r="E100" s="5">
        <v>8.8999999999999999E-3</v>
      </c>
      <c r="F100" s="3">
        <v>104.017</v>
      </c>
      <c r="G100" s="6">
        <v>0.37380000000000002</v>
      </c>
      <c r="H100" s="6"/>
      <c r="I100" s="3">
        <v>1.19</v>
      </c>
      <c r="J100" s="6">
        <v>14.8123</v>
      </c>
      <c r="K100" s="5">
        <v>0.93345</v>
      </c>
      <c r="L100" s="3">
        <v>190.63900000000001</v>
      </c>
      <c r="M100" s="6">
        <v>0.63859999999999995</v>
      </c>
      <c r="N100" s="6"/>
      <c r="O100" s="3">
        <v>86.622</v>
      </c>
    </row>
    <row r="101" spans="1:15">
      <c r="A101" s="2">
        <f t="shared" si="1"/>
        <v>328.15</v>
      </c>
      <c r="B101" s="7">
        <v>55</v>
      </c>
      <c r="C101" s="3">
        <v>1.23</v>
      </c>
      <c r="D101" s="4">
        <v>1497.06</v>
      </c>
      <c r="E101" s="5">
        <v>9.1900000000000003E-3</v>
      </c>
      <c r="F101" s="3">
        <v>105.139</v>
      </c>
      <c r="G101" s="6">
        <v>0.37730000000000002</v>
      </c>
      <c r="H101" s="6"/>
      <c r="I101" s="3">
        <v>1.23</v>
      </c>
      <c r="J101" s="6">
        <v>15.292999999999999</v>
      </c>
      <c r="K101" s="5">
        <v>0.93174000000000001</v>
      </c>
      <c r="L101" s="3">
        <v>191.488</v>
      </c>
      <c r="M101" s="6">
        <v>0.64039999999999997</v>
      </c>
      <c r="N101" s="6"/>
      <c r="O101" s="3">
        <v>86.349000000000004</v>
      </c>
    </row>
    <row r="102" spans="1:15">
      <c r="A102" s="2">
        <f t="shared" si="1"/>
        <v>329.15</v>
      </c>
      <c r="B102" s="7">
        <v>56</v>
      </c>
      <c r="C102" s="3">
        <v>1.2709999999999999</v>
      </c>
      <c r="D102" s="4">
        <v>1493.68</v>
      </c>
      <c r="E102" s="5">
        <v>9.4900000000000002E-3</v>
      </c>
      <c r="F102" s="3">
        <v>106.26300000000001</v>
      </c>
      <c r="G102" s="6">
        <v>0.38069999999999998</v>
      </c>
      <c r="H102" s="6"/>
      <c r="I102" s="3">
        <v>1.2709999999999999</v>
      </c>
      <c r="J102" s="6">
        <v>15.786300000000001</v>
      </c>
      <c r="K102" s="5">
        <v>0.93</v>
      </c>
      <c r="L102" s="3">
        <v>192.33699999999999</v>
      </c>
      <c r="M102" s="6">
        <v>0.64219999999999999</v>
      </c>
      <c r="N102" s="6"/>
      <c r="O102" s="3">
        <v>86.073999999999998</v>
      </c>
    </row>
    <row r="103" spans="1:15">
      <c r="A103" s="2">
        <f t="shared" si="1"/>
        <v>330.15</v>
      </c>
      <c r="B103" s="7">
        <v>57</v>
      </c>
      <c r="C103" s="3">
        <v>1.3140000000000001</v>
      </c>
      <c r="D103" s="4">
        <v>1490.29</v>
      </c>
      <c r="E103" s="5">
        <v>9.7999999999999997E-3</v>
      </c>
      <c r="F103" s="3">
        <v>107.38800000000001</v>
      </c>
      <c r="G103" s="6">
        <v>0.3841</v>
      </c>
      <c r="H103" s="6"/>
      <c r="I103" s="3">
        <v>1.3140000000000001</v>
      </c>
      <c r="J103" s="6">
        <v>16.2926</v>
      </c>
      <c r="K103" s="5">
        <v>0.92823</v>
      </c>
      <c r="L103" s="3">
        <v>193.185</v>
      </c>
      <c r="M103" s="6">
        <v>0.64400000000000002</v>
      </c>
      <c r="N103" s="6"/>
      <c r="O103" s="3">
        <v>85.796999999999997</v>
      </c>
    </row>
    <row r="104" spans="1:15">
      <c r="A104" s="2">
        <f t="shared" si="1"/>
        <v>331.15</v>
      </c>
      <c r="B104" s="7">
        <v>58</v>
      </c>
      <c r="C104" s="3">
        <v>1.357</v>
      </c>
      <c r="D104" s="4">
        <v>1486.89</v>
      </c>
      <c r="E104" s="5">
        <v>1.0120000000000001E-2</v>
      </c>
      <c r="F104" s="3">
        <v>108.515</v>
      </c>
      <c r="G104" s="6">
        <v>0.38750000000000001</v>
      </c>
      <c r="H104" s="6"/>
      <c r="I104" s="3">
        <v>1.357</v>
      </c>
      <c r="J104" s="6">
        <v>16.812000000000001</v>
      </c>
      <c r="K104" s="5">
        <v>0.92642999999999998</v>
      </c>
      <c r="L104" s="3">
        <v>194.03299999999999</v>
      </c>
      <c r="M104" s="6">
        <v>0.64570000000000005</v>
      </c>
      <c r="N104" s="6"/>
      <c r="O104" s="3">
        <v>85.518000000000001</v>
      </c>
    </row>
    <row r="105" spans="1:15">
      <c r="A105" s="2">
        <f t="shared" si="1"/>
        <v>332.15</v>
      </c>
      <c r="B105" s="7">
        <v>59</v>
      </c>
      <c r="C105" s="3">
        <v>1.401</v>
      </c>
      <c r="D105" s="4">
        <v>1483.47</v>
      </c>
      <c r="E105" s="5">
        <v>1.0449999999999999E-2</v>
      </c>
      <c r="F105" s="3">
        <v>109.643</v>
      </c>
      <c r="G105" s="6">
        <v>0.39090000000000003</v>
      </c>
      <c r="H105" s="6"/>
      <c r="I105" s="3">
        <v>1.401</v>
      </c>
      <c r="J105" s="6">
        <v>17.344799999999999</v>
      </c>
      <c r="K105" s="5">
        <v>0.92459999999999998</v>
      </c>
      <c r="L105" s="3">
        <v>194.88</v>
      </c>
      <c r="M105" s="6">
        <v>0.64749999999999996</v>
      </c>
      <c r="N105" s="6"/>
      <c r="O105" s="3">
        <v>85.236999999999995</v>
      </c>
    </row>
    <row r="106" spans="1:15">
      <c r="A106" s="2">
        <f t="shared" si="1"/>
        <v>333.15</v>
      </c>
      <c r="B106" s="7">
        <v>60</v>
      </c>
      <c r="C106" s="3">
        <v>1.4470000000000001</v>
      </c>
      <c r="D106" s="4">
        <v>1480.04</v>
      </c>
      <c r="E106" s="5">
        <v>1.078E-2</v>
      </c>
      <c r="F106" s="3">
        <v>110.77200000000001</v>
      </c>
      <c r="G106" s="6">
        <v>0.39429999999999998</v>
      </c>
      <c r="H106" s="6"/>
      <c r="I106" s="3">
        <v>1.4470000000000001</v>
      </c>
      <c r="J106" s="6">
        <v>17.891400000000001</v>
      </c>
      <c r="K106" s="5">
        <v>0.92274</v>
      </c>
      <c r="L106" s="3">
        <v>195.726</v>
      </c>
      <c r="M106" s="6">
        <v>0.64929999999999999</v>
      </c>
      <c r="N106" s="6"/>
      <c r="O106" s="3">
        <v>84.953999999999994</v>
      </c>
    </row>
    <row r="107" spans="1:15">
      <c r="A107" s="2">
        <f t="shared" si="1"/>
        <v>334.15</v>
      </c>
      <c r="B107" s="7">
        <v>61</v>
      </c>
      <c r="C107" s="3">
        <v>1.494</v>
      </c>
      <c r="D107" s="4">
        <v>1476.59</v>
      </c>
      <c r="E107" s="5">
        <v>1.1129999999999999E-2</v>
      </c>
      <c r="F107" s="3">
        <v>111.90300000000001</v>
      </c>
      <c r="G107" s="6">
        <v>0.39760000000000001</v>
      </c>
      <c r="H107" s="6"/>
      <c r="I107" s="3">
        <v>1.494</v>
      </c>
      <c r="J107" s="6">
        <v>18.452000000000002</v>
      </c>
      <c r="K107" s="5">
        <v>0.92083999999999999</v>
      </c>
      <c r="L107" s="3">
        <v>196.571</v>
      </c>
      <c r="M107" s="6">
        <v>0.65100000000000002</v>
      </c>
      <c r="N107" s="6"/>
      <c r="O107" s="3">
        <v>84.668000000000006</v>
      </c>
    </row>
    <row r="108" spans="1:15">
      <c r="A108" s="2">
        <f t="shared" si="1"/>
        <v>335.15</v>
      </c>
      <c r="B108" s="7">
        <v>62</v>
      </c>
      <c r="C108" s="3">
        <v>1.542</v>
      </c>
      <c r="D108" s="4">
        <v>1473.13</v>
      </c>
      <c r="E108" s="5">
        <v>1.1480000000000001E-2</v>
      </c>
      <c r="F108" s="3">
        <v>113.036</v>
      </c>
      <c r="G108" s="6">
        <v>0.40100000000000002</v>
      </c>
      <c r="H108" s="6"/>
      <c r="I108" s="3">
        <v>1.542</v>
      </c>
      <c r="J108" s="6">
        <v>19.026900000000001</v>
      </c>
      <c r="K108" s="5">
        <v>0.91891999999999996</v>
      </c>
      <c r="L108" s="3">
        <v>197.416</v>
      </c>
      <c r="M108" s="6">
        <v>0.65280000000000005</v>
      </c>
      <c r="N108" s="6"/>
      <c r="O108" s="3">
        <v>84.38</v>
      </c>
    </row>
    <row r="109" spans="1:15">
      <c r="A109" s="2">
        <f t="shared" si="1"/>
        <v>336.15</v>
      </c>
      <c r="B109" s="7">
        <v>63</v>
      </c>
      <c r="C109" s="3">
        <v>1.591</v>
      </c>
      <c r="D109" s="4">
        <v>1469.66</v>
      </c>
      <c r="E109" s="5">
        <v>1.184E-2</v>
      </c>
      <c r="F109" s="3">
        <v>114.17</v>
      </c>
      <c r="G109" s="6">
        <v>0.40439999999999998</v>
      </c>
      <c r="H109" s="6"/>
      <c r="I109" s="3">
        <v>1.591</v>
      </c>
      <c r="J109" s="6">
        <v>19.616499999999998</v>
      </c>
      <c r="K109" s="5">
        <v>0.91696</v>
      </c>
      <c r="L109" s="3">
        <v>198.26</v>
      </c>
      <c r="M109" s="6">
        <v>0.65449999999999997</v>
      </c>
      <c r="N109" s="6"/>
      <c r="O109" s="3">
        <v>84.09</v>
      </c>
    </row>
    <row r="110" spans="1:15">
      <c r="A110" s="2">
        <f t="shared" si="1"/>
        <v>337.15</v>
      </c>
      <c r="B110" s="7">
        <v>64</v>
      </c>
      <c r="C110" s="3">
        <v>1.641</v>
      </c>
      <c r="D110" s="4">
        <v>1466.17</v>
      </c>
      <c r="E110" s="5">
        <v>1.221E-2</v>
      </c>
      <c r="F110" s="3">
        <v>115.306</v>
      </c>
      <c r="G110" s="6">
        <v>0.40770000000000001</v>
      </c>
      <c r="H110" s="6"/>
      <c r="I110" s="3">
        <v>1.641</v>
      </c>
      <c r="J110" s="6">
        <v>20.221</v>
      </c>
      <c r="K110" s="5">
        <v>0.91496999999999995</v>
      </c>
      <c r="L110" s="3">
        <v>199.10300000000001</v>
      </c>
      <c r="M110" s="6">
        <v>0.65629999999999999</v>
      </c>
      <c r="N110" s="6"/>
      <c r="O110" s="3">
        <v>83.796999999999997</v>
      </c>
    </row>
    <row r="111" spans="1:15">
      <c r="A111" s="2">
        <f t="shared" si="1"/>
        <v>338.15</v>
      </c>
      <c r="B111" s="7">
        <v>65</v>
      </c>
      <c r="C111" s="3">
        <v>1.6930000000000001</v>
      </c>
      <c r="D111" s="4">
        <v>1462.67</v>
      </c>
      <c r="E111" s="5">
        <v>1.259E-2</v>
      </c>
      <c r="F111" s="3">
        <v>116.443</v>
      </c>
      <c r="G111" s="6">
        <v>0.41110000000000002</v>
      </c>
      <c r="H111" s="6"/>
      <c r="I111" s="3">
        <v>1.6930000000000001</v>
      </c>
      <c r="J111" s="6">
        <v>20.840800000000002</v>
      </c>
      <c r="K111" s="5">
        <v>0.91293999999999997</v>
      </c>
      <c r="L111" s="3">
        <v>199.94499999999999</v>
      </c>
      <c r="M111" s="6">
        <v>0.65800000000000003</v>
      </c>
      <c r="N111" s="6"/>
      <c r="O111" s="3">
        <v>83.501999999999995</v>
      </c>
    </row>
    <row r="112" spans="1:15">
      <c r="A112" s="2">
        <f t="shared" si="1"/>
        <v>339.15</v>
      </c>
      <c r="B112" s="7">
        <v>66</v>
      </c>
      <c r="C112" s="3">
        <v>1.7450000000000001</v>
      </c>
      <c r="D112" s="4">
        <v>1459.15</v>
      </c>
      <c r="E112" s="5">
        <v>1.298E-2</v>
      </c>
      <c r="F112" s="3">
        <v>117.58199999999999</v>
      </c>
      <c r="G112" s="6">
        <v>0.41449999999999998</v>
      </c>
      <c r="H112" s="6"/>
      <c r="I112" s="3">
        <v>1.7450000000000001</v>
      </c>
      <c r="J112" s="6">
        <v>21.476099999999999</v>
      </c>
      <c r="K112" s="5">
        <v>0.91088000000000002</v>
      </c>
      <c r="L112" s="3">
        <v>200.78700000000001</v>
      </c>
      <c r="M112" s="6">
        <v>0.65980000000000005</v>
      </c>
      <c r="N112" s="6"/>
      <c r="O112" s="3">
        <v>83.204999999999998</v>
      </c>
    </row>
    <row r="113" spans="1:15">
      <c r="A113" s="2">
        <f t="shared" si="1"/>
        <v>340.15</v>
      </c>
      <c r="B113" s="7">
        <v>67</v>
      </c>
      <c r="C113" s="3">
        <v>1.7989999999999999</v>
      </c>
      <c r="D113" s="4">
        <v>1455.62</v>
      </c>
      <c r="E113" s="5">
        <v>1.338E-2</v>
      </c>
      <c r="F113" s="3">
        <v>118.72199999999999</v>
      </c>
      <c r="G113" s="6">
        <v>0.4178</v>
      </c>
      <c r="H113" s="6"/>
      <c r="I113" s="3">
        <v>1.7989999999999999</v>
      </c>
      <c r="J113" s="6">
        <v>22.127400000000002</v>
      </c>
      <c r="K113" s="5">
        <v>0.90878999999999999</v>
      </c>
      <c r="L113" s="3">
        <v>201.62799999999999</v>
      </c>
      <c r="M113" s="6">
        <v>0.66149999999999998</v>
      </c>
      <c r="N113" s="6"/>
      <c r="O113" s="3">
        <v>82.905000000000001</v>
      </c>
    </row>
    <row r="114" spans="1:15">
      <c r="A114" s="2">
        <f t="shared" si="1"/>
        <v>341.15</v>
      </c>
      <c r="B114" s="7">
        <v>68</v>
      </c>
      <c r="C114" s="3">
        <v>1.855</v>
      </c>
      <c r="D114" s="4">
        <v>1452.08</v>
      </c>
      <c r="E114" s="5">
        <v>1.379E-2</v>
      </c>
      <c r="F114" s="3">
        <v>119.86499999999999</v>
      </c>
      <c r="G114" s="6">
        <v>0.42109999999999997</v>
      </c>
      <c r="H114" s="6"/>
      <c r="I114" s="3">
        <v>1.855</v>
      </c>
      <c r="J114" s="6">
        <v>22.794899999999998</v>
      </c>
      <c r="K114" s="5">
        <v>0.90666999999999998</v>
      </c>
      <c r="L114" s="3">
        <v>202.46700000000001</v>
      </c>
      <c r="M114" s="6">
        <v>0.6633</v>
      </c>
      <c r="N114" s="6"/>
      <c r="O114" s="3">
        <v>82.602999999999994</v>
      </c>
    </row>
    <row r="115" spans="1:15">
      <c r="A115" s="2">
        <f t="shared" si="1"/>
        <v>342.15</v>
      </c>
      <c r="B115" s="7">
        <v>69</v>
      </c>
      <c r="C115" s="3">
        <v>1.9119999999999999</v>
      </c>
      <c r="D115" s="4">
        <v>1448.52</v>
      </c>
      <c r="E115" s="5">
        <v>1.421E-2</v>
      </c>
      <c r="F115" s="3">
        <v>121.008</v>
      </c>
      <c r="G115" s="6">
        <v>0.42449999999999999</v>
      </c>
      <c r="H115" s="6"/>
      <c r="I115" s="3">
        <v>1.9119999999999999</v>
      </c>
      <c r="J115" s="6">
        <v>23.479099999999999</v>
      </c>
      <c r="K115" s="5">
        <v>0.90451000000000004</v>
      </c>
      <c r="L115" s="3">
        <v>203.30600000000001</v>
      </c>
      <c r="M115" s="6">
        <v>0.66500000000000004</v>
      </c>
      <c r="N115" s="6"/>
      <c r="O115" s="3">
        <v>82.298000000000002</v>
      </c>
    </row>
    <row r="116" spans="1:15">
      <c r="A116" s="2">
        <f t="shared" si="1"/>
        <v>343.15</v>
      </c>
      <c r="B116" s="7">
        <v>70</v>
      </c>
      <c r="C116" s="3">
        <v>1.97</v>
      </c>
      <c r="D116" s="4">
        <v>1444.94</v>
      </c>
      <c r="E116" s="5">
        <v>1.464E-2</v>
      </c>
      <c r="F116" s="3">
        <v>122.154</v>
      </c>
      <c r="G116" s="6">
        <v>0.42780000000000001</v>
      </c>
      <c r="H116" s="6"/>
      <c r="I116" s="3">
        <v>1.97</v>
      </c>
      <c r="J116" s="6">
        <v>24.180199999999999</v>
      </c>
      <c r="K116" s="5">
        <v>0.90232000000000001</v>
      </c>
      <c r="L116" s="3">
        <v>204.14400000000001</v>
      </c>
      <c r="M116" s="6">
        <v>0.66679999999999995</v>
      </c>
      <c r="N116" s="6"/>
      <c r="O116" s="3">
        <v>81.99</v>
      </c>
    </row>
    <row r="117" spans="1:15">
      <c r="A117" s="2">
        <f t="shared" si="1"/>
        <v>344.15</v>
      </c>
      <c r="B117" s="7">
        <v>71</v>
      </c>
      <c r="C117" s="3">
        <v>2.0289999999999999</v>
      </c>
      <c r="D117" s="4">
        <v>1441.35</v>
      </c>
      <c r="E117" s="5">
        <v>1.508E-2</v>
      </c>
      <c r="F117" s="3">
        <v>123.30200000000001</v>
      </c>
      <c r="G117" s="6">
        <v>0.43109999999999998</v>
      </c>
      <c r="H117" s="6"/>
      <c r="I117" s="3">
        <v>2.0289999999999999</v>
      </c>
      <c r="J117" s="6">
        <v>24.898599999999998</v>
      </c>
      <c r="K117" s="5">
        <v>0.90008999999999995</v>
      </c>
      <c r="L117" s="3">
        <v>204.982</v>
      </c>
      <c r="M117" s="6">
        <v>0.66849999999999998</v>
      </c>
      <c r="N117" s="6"/>
      <c r="O117" s="3">
        <v>81.680000000000007</v>
      </c>
    </row>
    <row r="118" spans="1:15">
      <c r="A118" s="2">
        <f t="shared" si="1"/>
        <v>345.15</v>
      </c>
      <c r="B118" s="7">
        <v>72</v>
      </c>
      <c r="C118" s="3">
        <v>2.09</v>
      </c>
      <c r="D118" s="4">
        <v>1437.75</v>
      </c>
      <c r="E118" s="5">
        <v>1.553E-2</v>
      </c>
      <c r="F118" s="3">
        <v>124.45099999999999</v>
      </c>
      <c r="G118" s="6">
        <v>0.4345</v>
      </c>
      <c r="H118" s="6"/>
      <c r="I118" s="3">
        <v>2.09</v>
      </c>
      <c r="J118" s="6">
        <v>25.634799999999998</v>
      </c>
      <c r="K118" s="5">
        <v>0.89783000000000002</v>
      </c>
      <c r="L118" s="3">
        <v>205.81800000000001</v>
      </c>
      <c r="M118" s="6">
        <v>0.67020000000000002</v>
      </c>
      <c r="N118" s="6"/>
      <c r="O118" s="3">
        <v>81.367000000000004</v>
      </c>
    </row>
    <row r="119" spans="1:15">
      <c r="A119" s="2">
        <f t="shared" si="1"/>
        <v>346.15</v>
      </c>
      <c r="B119" s="7">
        <v>73</v>
      </c>
      <c r="C119" s="3">
        <v>2.1520000000000001</v>
      </c>
      <c r="D119" s="4">
        <v>1434.12</v>
      </c>
      <c r="E119" s="5">
        <v>1.5990000000000001E-2</v>
      </c>
      <c r="F119" s="3">
        <v>125.602</v>
      </c>
      <c r="G119" s="6">
        <v>0.43780000000000002</v>
      </c>
      <c r="H119" s="6"/>
      <c r="I119" s="3">
        <v>2.1520000000000001</v>
      </c>
      <c r="J119" s="6">
        <v>26.388999999999999</v>
      </c>
      <c r="K119" s="5">
        <v>0.89553000000000005</v>
      </c>
      <c r="L119" s="3">
        <v>206.65299999999999</v>
      </c>
      <c r="M119" s="6">
        <v>0.67190000000000005</v>
      </c>
      <c r="N119" s="6"/>
      <c r="O119" s="3">
        <v>81.051000000000002</v>
      </c>
    </row>
    <row r="120" spans="1:15">
      <c r="A120" s="2">
        <f t="shared" si="1"/>
        <v>347.15</v>
      </c>
      <c r="B120" s="7">
        <v>74</v>
      </c>
      <c r="C120" s="3">
        <v>2.2160000000000002</v>
      </c>
      <c r="D120" s="4">
        <v>1430.49</v>
      </c>
      <c r="E120" s="5">
        <v>1.6469999999999999E-2</v>
      </c>
      <c r="F120" s="3">
        <v>126.755</v>
      </c>
      <c r="G120" s="6">
        <v>0.44109999999999999</v>
      </c>
      <c r="H120" s="6"/>
      <c r="I120" s="3">
        <v>2.2160000000000002</v>
      </c>
      <c r="J120" s="6">
        <v>27.161799999999999</v>
      </c>
      <c r="K120" s="5">
        <v>0.89319999999999999</v>
      </c>
      <c r="L120" s="3">
        <v>207.48699999999999</v>
      </c>
      <c r="M120" s="6">
        <v>0.67369999999999997</v>
      </c>
      <c r="N120" s="6"/>
      <c r="O120" s="3">
        <v>80.733000000000004</v>
      </c>
    </row>
    <row r="121" spans="1:15">
      <c r="A121" s="2">
        <f t="shared" si="1"/>
        <v>348.15</v>
      </c>
      <c r="B121" s="7">
        <v>75</v>
      </c>
      <c r="C121" s="3">
        <v>2.2810000000000001</v>
      </c>
      <c r="D121" s="4">
        <v>1426.84</v>
      </c>
      <c r="E121" s="5">
        <v>1.695E-2</v>
      </c>
      <c r="F121" s="3">
        <v>127.90900000000001</v>
      </c>
      <c r="G121" s="6">
        <v>0.44440000000000002</v>
      </c>
      <c r="H121" s="6"/>
      <c r="I121" s="3">
        <v>2.2810000000000001</v>
      </c>
      <c r="J121" s="6">
        <v>27.953399999999998</v>
      </c>
      <c r="K121" s="5">
        <v>0.89083000000000001</v>
      </c>
      <c r="L121" s="3">
        <v>208.321</v>
      </c>
      <c r="M121" s="6">
        <v>0.6754</v>
      </c>
      <c r="N121" s="6"/>
      <c r="O121" s="3">
        <v>80.411000000000001</v>
      </c>
    </row>
    <row r="122" spans="1:15">
      <c r="A122" s="2">
        <f t="shared" si="1"/>
        <v>349.15</v>
      </c>
      <c r="B122" s="7">
        <v>76</v>
      </c>
      <c r="C122" s="3">
        <v>2.347</v>
      </c>
      <c r="D122" s="4">
        <v>1423.17</v>
      </c>
      <c r="E122" s="5">
        <v>1.745E-2</v>
      </c>
      <c r="F122" s="3">
        <v>129.066</v>
      </c>
      <c r="G122" s="6">
        <v>0.44769999999999999</v>
      </c>
      <c r="H122" s="6"/>
      <c r="I122" s="3">
        <v>2.347</v>
      </c>
      <c r="J122" s="6">
        <v>28.764399999999998</v>
      </c>
      <c r="K122" s="5">
        <v>0.88843000000000005</v>
      </c>
      <c r="L122" s="3">
        <v>209.15299999999999</v>
      </c>
      <c r="M122" s="6">
        <v>0.67710000000000004</v>
      </c>
      <c r="N122" s="6"/>
      <c r="O122" s="3">
        <v>80.087000000000003</v>
      </c>
    </row>
    <row r="123" spans="1:15">
      <c r="A123" s="2">
        <f t="shared" si="1"/>
        <v>350.15</v>
      </c>
      <c r="B123" s="7">
        <v>77</v>
      </c>
      <c r="C123" s="3">
        <v>2.415</v>
      </c>
      <c r="D123" s="4">
        <v>1419.48</v>
      </c>
      <c r="E123" s="5">
        <v>1.796E-2</v>
      </c>
      <c r="F123" s="3">
        <v>130.22399999999999</v>
      </c>
      <c r="G123" s="6">
        <v>0.45100000000000001</v>
      </c>
      <c r="H123" s="6"/>
      <c r="I123" s="3">
        <v>2.415</v>
      </c>
      <c r="J123" s="6">
        <v>29.595099999999999</v>
      </c>
      <c r="K123" s="5">
        <v>0.88599000000000006</v>
      </c>
      <c r="L123" s="3">
        <v>209.98400000000001</v>
      </c>
      <c r="M123" s="6">
        <v>0.67879999999999996</v>
      </c>
      <c r="N123" s="6"/>
      <c r="O123" s="3">
        <v>79.760000000000005</v>
      </c>
    </row>
    <row r="124" spans="1:15">
      <c r="A124" s="2">
        <f t="shared" si="1"/>
        <v>351.15</v>
      </c>
      <c r="B124" s="7">
        <v>78</v>
      </c>
      <c r="C124" s="3">
        <v>2.4849999999999999</v>
      </c>
      <c r="D124" s="4">
        <v>1415.78</v>
      </c>
      <c r="E124" s="5">
        <v>1.848E-2</v>
      </c>
      <c r="F124" s="3">
        <v>131.38499999999999</v>
      </c>
      <c r="G124" s="6">
        <v>0.45429999999999998</v>
      </c>
      <c r="H124" s="6"/>
      <c r="I124" s="3">
        <v>2.4849999999999999</v>
      </c>
      <c r="J124" s="6">
        <v>30.446000000000002</v>
      </c>
      <c r="K124" s="5">
        <v>0.88351000000000002</v>
      </c>
      <c r="L124" s="3">
        <v>210.81399999999999</v>
      </c>
      <c r="M124" s="6">
        <v>0.68049999999999999</v>
      </c>
      <c r="N124" s="6"/>
      <c r="O124" s="3">
        <v>79.429000000000002</v>
      </c>
    </row>
    <row r="125" spans="1:15">
      <c r="A125" s="2">
        <f t="shared" si="1"/>
        <v>352.15</v>
      </c>
      <c r="B125" s="7">
        <v>79</v>
      </c>
      <c r="C125" s="3">
        <v>2.556</v>
      </c>
      <c r="D125" s="4">
        <v>1412.06</v>
      </c>
      <c r="E125" s="5">
        <v>1.9009999999999999E-2</v>
      </c>
      <c r="F125" s="3">
        <v>132.547</v>
      </c>
      <c r="G125" s="6">
        <v>0.45760000000000001</v>
      </c>
      <c r="H125" s="6"/>
      <c r="I125" s="3">
        <v>2.556</v>
      </c>
      <c r="J125" s="6">
        <v>31.317499999999999</v>
      </c>
      <c r="K125" s="5">
        <v>0.88100000000000001</v>
      </c>
      <c r="L125" s="3">
        <v>211.643</v>
      </c>
      <c r="M125" s="6">
        <v>0.68220000000000003</v>
      </c>
      <c r="N125" s="6"/>
      <c r="O125" s="3">
        <v>79.096000000000004</v>
      </c>
    </row>
    <row r="126" spans="1:15">
      <c r="A126" s="2">
        <f t="shared" si="1"/>
        <v>353.15</v>
      </c>
      <c r="B126" s="7">
        <v>80</v>
      </c>
      <c r="C126" s="3">
        <v>2.629</v>
      </c>
      <c r="D126" s="4">
        <v>1408.33</v>
      </c>
      <c r="E126" s="5">
        <v>1.9560000000000001E-2</v>
      </c>
      <c r="F126" s="3">
        <v>133.71199999999999</v>
      </c>
      <c r="G126" s="6">
        <v>0.46089999999999998</v>
      </c>
      <c r="H126" s="6"/>
      <c r="I126" s="3">
        <v>2.629</v>
      </c>
      <c r="J126" s="6">
        <v>32.210099999999997</v>
      </c>
      <c r="K126" s="5">
        <v>0.87844999999999995</v>
      </c>
      <c r="L126" s="3">
        <v>212.471</v>
      </c>
      <c r="M126" s="6">
        <v>0.68389999999999995</v>
      </c>
      <c r="N126" s="6"/>
      <c r="O126" s="3">
        <v>78.759</v>
      </c>
    </row>
    <row r="127" spans="1:15">
      <c r="A127" s="2">
        <f t="shared" si="1"/>
        <v>354.15</v>
      </c>
      <c r="B127" s="7">
        <v>81</v>
      </c>
      <c r="C127" s="3">
        <v>2.7029999999999998</v>
      </c>
      <c r="D127" s="4">
        <v>1404.57</v>
      </c>
      <c r="E127" s="5">
        <v>2.0119999999999999E-2</v>
      </c>
      <c r="F127" s="3">
        <v>134.87799999999999</v>
      </c>
      <c r="G127" s="6">
        <v>0.4642</v>
      </c>
      <c r="H127" s="6"/>
      <c r="I127" s="3">
        <v>2.7029999999999998</v>
      </c>
      <c r="J127" s="6">
        <v>33.124200000000002</v>
      </c>
      <c r="K127" s="5">
        <v>0.87585999999999997</v>
      </c>
      <c r="L127" s="3">
        <v>213.297</v>
      </c>
      <c r="M127" s="6">
        <v>0.68559999999999999</v>
      </c>
      <c r="N127" s="6"/>
      <c r="O127" s="3">
        <v>78.418999999999997</v>
      </c>
    </row>
    <row r="128" spans="1:15">
      <c r="A128" s="2">
        <f t="shared" si="1"/>
        <v>355.15</v>
      </c>
      <c r="B128" s="7">
        <v>82</v>
      </c>
      <c r="C128" s="3">
        <v>2.7789999999999999</v>
      </c>
      <c r="D128" s="4">
        <v>1400.8</v>
      </c>
      <c r="E128" s="5">
        <v>2.07E-2</v>
      </c>
      <c r="F128" s="3">
        <v>136.047</v>
      </c>
      <c r="G128" s="6">
        <v>0.46739999999999998</v>
      </c>
      <c r="H128" s="6"/>
      <c r="I128" s="3">
        <v>2.7789999999999999</v>
      </c>
      <c r="J128" s="6">
        <v>34.060400000000001</v>
      </c>
      <c r="K128" s="5">
        <v>0.87322999999999995</v>
      </c>
      <c r="L128" s="3">
        <v>214.12299999999999</v>
      </c>
      <c r="M128" s="6">
        <v>0.68730000000000002</v>
      </c>
      <c r="N128" s="6"/>
      <c r="O128" s="3">
        <v>78.075999999999993</v>
      </c>
    </row>
    <row r="129" spans="1:15">
      <c r="A129" s="2">
        <f t="shared" si="1"/>
        <v>356.15</v>
      </c>
      <c r="B129" s="7">
        <v>83</v>
      </c>
      <c r="C129" s="3">
        <v>2.8559999999999999</v>
      </c>
      <c r="D129" s="4">
        <v>1397.01</v>
      </c>
      <c r="E129" s="5">
        <v>2.128E-2</v>
      </c>
      <c r="F129" s="3">
        <v>137.21799999999999</v>
      </c>
      <c r="G129" s="6">
        <v>0.47070000000000001</v>
      </c>
      <c r="H129" s="6"/>
      <c r="I129" s="3">
        <v>2.8559999999999999</v>
      </c>
      <c r="J129" s="6">
        <v>35.019199999999998</v>
      </c>
      <c r="K129" s="5">
        <v>0.87056</v>
      </c>
      <c r="L129" s="3">
        <v>214.947</v>
      </c>
      <c r="M129" s="6">
        <v>0.68899999999999995</v>
      </c>
      <c r="N129" s="6"/>
      <c r="O129" s="3">
        <v>77.73</v>
      </c>
    </row>
    <row r="130" spans="1:15">
      <c r="A130" s="2">
        <f t="shared" si="1"/>
        <v>357.15</v>
      </c>
      <c r="B130" s="7">
        <v>84</v>
      </c>
      <c r="C130" s="3">
        <v>2.9359999999999999</v>
      </c>
      <c r="D130" s="4">
        <v>1393.21</v>
      </c>
      <c r="E130" s="5">
        <v>2.189E-2</v>
      </c>
      <c r="F130" s="3">
        <v>138.38999999999999</v>
      </c>
      <c r="G130" s="6">
        <v>0.47399999999999998</v>
      </c>
      <c r="H130" s="6"/>
      <c r="I130" s="3">
        <v>2.9359999999999999</v>
      </c>
      <c r="J130" s="6">
        <v>36.000999999999998</v>
      </c>
      <c r="K130" s="5">
        <v>0.86785999999999996</v>
      </c>
      <c r="L130" s="3">
        <v>215.77</v>
      </c>
      <c r="M130" s="6">
        <v>0.69069999999999998</v>
      </c>
      <c r="N130" s="6"/>
      <c r="O130" s="3">
        <v>77.38</v>
      </c>
    </row>
    <row r="131" spans="1:15">
      <c r="A131" s="2">
        <f t="shared" si="1"/>
        <v>358.15</v>
      </c>
      <c r="B131" s="7">
        <v>85</v>
      </c>
      <c r="C131" s="3">
        <v>3.016</v>
      </c>
      <c r="D131" s="4">
        <v>1389.38</v>
      </c>
      <c r="E131" s="5">
        <v>2.2499999999999999E-2</v>
      </c>
      <c r="F131" s="3">
        <v>139.565</v>
      </c>
      <c r="G131" s="6">
        <v>0.4773</v>
      </c>
      <c r="H131" s="6"/>
      <c r="I131" s="3">
        <v>3.016</v>
      </c>
      <c r="J131" s="6">
        <v>37.006399999999999</v>
      </c>
      <c r="K131" s="5">
        <v>0.86511000000000005</v>
      </c>
      <c r="L131" s="3">
        <v>216.59200000000001</v>
      </c>
      <c r="M131" s="6">
        <v>0.69230000000000003</v>
      </c>
      <c r="N131" s="6"/>
      <c r="O131" s="3">
        <v>77.025999999999996</v>
      </c>
    </row>
    <row r="132" spans="1:15">
      <c r="A132" s="2">
        <f t="shared" si="1"/>
        <v>359.15</v>
      </c>
      <c r="B132" s="7">
        <v>86</v>
      </c>
      <c r="C132" s="3">
        <v>3.0990000000000002</v>
      </c>
      <c r="D132" s="4">
        <v>1385.54</v>
      </c>
      <c r="E132" s="5">
        <v>2.3130000000000001E-2</v>
      </c>
      <c r="F132" s="3">
        <v>140.74299999999999</v>
      </c>
      <c r="G132" s="6">
        <v>0.48049999999999998</v>
      </c>
      <c r="H132" s="6"/>
      <c r="I132" s="3">
        <v>3.0990000000000002</v>
      </c>
      <c r="J132" s="6">
        <v>38.036000000000001</v>
      </c>
      <c r="K132" s="5">
        <v>0.86233000000000004</v>
      </c>
      <c r="L132" s="3">
        <v>217.41200000000001</v>
      </c>
      <c r="M132" s="6">
        <v>0.69399999999999995</v>
      </c>
      <c r="N132" s="6"/>
      <c r="O132" s="3">
        <v>76.67</v>
      </c>
    </row>
    <row r="133" spans="1:15">
      <c r="A133" s="2">
        <f t="shared" si="1"/>
        <v>360.15</v>
      </c>
      <c r="B133" s="7">
        <v>87</v>
      </c>
      <c r="C133" s="3">
        <v>3.1829999999999998</v>
      </c>
      <c r="D133" s="4">
        <v>1381.67</v>
      </c>
      <c r="E133" s="5">
        <v>2.3779999999999999E-2</v>
      </c>
      <c r="F133" s="3">
        <v>141.922</v>
      </c>
      <c r="G133" s="6">
        <v>0.48380000000000001</v>
      </c>
      <c r="H133" s="6"/>
      <c r="I133" s="3">
        <v>3.1829999999999998</v>
      </c>
      <c r="J133" s="6">
        <v>39.090200000000003</v>
      </c>
      <c r="K133" s="5">
        <v>0.85951</v>
      </c>
      <c r="L133" s="3">
        <v>218.23099999999999</v>
      </c>
      <c r="M133" s="6">
        <v>0.69569999999999999</v>
      </c>
      <c r="N133" s="6"/>
      <c r="O133" s="3">
        <v>76.308999999999997</v>
      </c>
    </row>
    <row r="134" spans="1:15">
      <c r="A134" s="2">
        <f t="shared" si="1"/>
        <v>361.15</v>
      </c>
      <c r="B134" s="7">
        <v>88</v>
      </c>
      <c r="C134" s="3">
        <v>3.2690000000000001</v>
      </c>
      <c r="D134" s="4">
        <v>1377.79</v>
      </c>
      <c r="E134" s="5">
        <v>2.444E-2</v>
      </c>
      <c r="F134" s="3">
        <v>143.10400000000001</v>
      </c>
      <c r="G134" s="6">
        <v>0.48709999999999998</v>
      </c>
      <c r="H134" s="6"/>
      <c r="I134" s="3">
        <v>3.2690000000000001</v>
      </c>
      <c r="J134" s="6">
        <v>40.169800000000002</v>
      </c>
      <c r="K134" s="5">
        <v>0.85663999999999996</v>
      </c>
      <c r="L134" s="3">
        <v>219.04900000000001</v>
      </c>
      <c r="M134" s="6">
        <v>0.69730000000000003</v>
      </c>
      <c r="N134" s="6"/>
      <c r="O134" s="3">
        <v>75.944999999999993</v>
      </c>
    </row>
    <row r="135" spans="1:15">
      <c r="A135" s="2">
        <f t="shared" ref="A135:A198" si="2">B135+273.15</f>
        <v>362.15</v>
      </c>
      <c r="B135" s="7">
        <v>89</v>
      </c>
      <c r="C135" s="3">
        <v>3.3570000000000002</v>
      </c>
      <c r="D135" s="4">
        <v>1373.89</v>
      </c>
      <c r="E135" s="5">
        <v>2.511E-2</v>
      </c>
      <c r="F135" s="3">
        <v>144.28800000000001</v>
      </c>
      <c r="G135" s="6">
        <v>0.49030000000000001</v>
      </c>
      <c r="H135" s="6"/>
      <c r="I135" s="3">
        <v>3.3570000000000002</v>
      </c>
      <c r="J135" s="6">
        <v>41.275199999999998</v>
      </c>
      <c r="K135" s="5">
        <v>0.85374000000000005</v>
      </c>
      <c r="L135" s="3">
        <v>219.86500000000001</v>
      </c>
      <c r="M135" s="6">
        <v>0.69899999999999995</v>
      </c>
      <c r="N135" s="6"/>
      <c r="O135" s="3">
        <v>75.576999999999998</v>
      </c>
    </row>
    <row r="136" spans="1:15">
      <c r="A136" s="2">
        <f t="shared" si="2"/>
        <v>363.15</v>
      </c>
      <c r="B136" s="7">
        <v>90</v>
      </c>
      <c r="C136" s="3">
        <v>3.4470000000000001</v>
      </c>
      <c r="D136" s="4">
        <v>1369.96</v>
      </c>
      <c r="E136" s="5">
        <v>2.581E-2</v>
      </c>
      <c r="F136" s="3">
        <v>145.47499999999999</v>
      </c>
      <c r="G136" s="6">
        <v>0.49359999999999998</v>
      </c>
      <c r="H136" s="6"/>
      <c r="I136" s="3">
        <v>3.4470000000000001</v>
      </c>
      <c r="J136" s="6">
        <v>42.407200000000003</v>
      </c>
      <c r="K136" s="5">
        <v>0.85079000000000005</v>
      </c>
      <c r="L136" s="3">
        <v>220.68</v>
      </c>
      <c r="M136" s="6">
        <v>0.70069999999999999</v>
      </c>
      <c r="N136" s="6"/>
      <c r="O136" s="3">
        <v>75.204999999999998</v>
      </c>
    </row>
    <row r="137" spans="1:15">
      <c r="A137" s="2">
        <f t="shared" si="2"/>
        <v>364.15</v>
      </c>
      <c r="B137" s="7">
        <v>91</v>
      </c>
      <c r="C137" s="3">
        <v>3.5379999999999998</v>
      </c>
      <c r="D137" s="4">
        <v>1366.02</v>
      </c>
      <c r="E137" s="5">
        <v>2.6519999999999998E-2</v>
      </c>
      <c r="F137" s="3">
        <v>146.66399999999999</v>
      </c>
      <c r="G137" s="6">
        <v>0.49680000000000002</v>
      </c>
      <c r="H137" s="6"/>
      <c r="I137" s="3">
        <v>3.5379999999999998</v>
      </c>
      <c r="J137" s="6">
        <v>43.566200000000002</v>
      </c>
      <c r="K137" s="5">
        <v>0.8478</v>
      </c>
      <c r="L137" s="3">
        <v>221.49299999999999</v>
      </c>
      <c r="M137" s="6">
        <v>0.70230000000000004</v>
      </c>
      <c r="N137" s="6"/>
      <c r="O137" s="3">
        <v>74.83</v>
      </c>
    </row>
    <row r="138" spans="1:15">
      <c r="A138" s="2">
        <f t="shared" si="2"/>
        <v>365.15</v>
      </c>
      <c r="B138" s="7">
        <v>92</v>
      </c>
      <c r="C138" s="3">
        <v>3.6320000000000001</v>
      </c>
      <c r="D138" s="4">
        <v>1362.05</v>
      </c>
      <c r="E138" s="5">
        <v>2.724E-2</v>
      </c>
      <c r="F138" s="3">
        <v>147.85499999999999</v>
      </c>
      <c r="G138" s="6">
        <v>0.50009999999999999</v>
      </c>
      <c r="H138" s="6"/>
      <c r="I138" s="3">
        <v>3.6320000000000001</v>
      </c>
      <c r="J138" s="6">
        <v>44.753100000000003</v>
      </c>
      <c r="K138" s="5">
        <v>0.84477000000000002</v>
      </c>
      <c r="L138" s="3">
        <v>222.30500000000001</v>
      </c>
      <c r="M138" s="6">
        <v>0.70399999999999996</v>
      </c>
      <c r="N138" s="6"/>
      <c r="O138" s="3">
        <v>74.45</v>
      </c>
    </row>
    <row r="139" spans="1:15">
      <c r="A139" s="2">
        <f t="shared" si="2"/>
        <v>366.15</v>
      </c>
      <c r="B139" s="7">
        <v>93</v>
      </c>
      <c r="C139" s="3">
        <v>3.7269999999999999</v>
      </c>
      <c r="D139" s="4">
        <v>1358.06</v>
      </c>
      <c r="E139" s="5">
        <v>2.7980000000000001E-2</v>
      </c>
      <c r="F139" s="3">
        <v>149.04900000000001</v>
      </c>
      <c r="G139" s="6">
        <v>0.50329999999999997</v>
      </c>
      <c r="H139" s="6"/>
      <c r="I139" s="3">
        <v>3.7269999999999999</v>
      </c>
      <c r="J139" s="6">
        <v>45.968400000000003</v>
      </c>
      <c r="K139" s="5">
        <v>0.8417</v>
      </c>
      <c r="L139" s="3">
        <v>223.11600000000001</v>
      </c>
      <c r="M139" s="6">
        <v>0.7056</v>
      </c>
      <c r="N139" s="6"/>
      <c r="O139" s="3">
        <v>74.066000000000003</v>
      </c>
    </row>
    <row r="140" spans="1:15">
      <c r="A140" s="2">
        <f t="shared" si="2"/>
        <v>367.15</v>
      </c>
      <c r="B140" s="7">
        <v>94</v>
      </c>
      <c r="C140" s="3">
        <v>3.8239999999999998</v>
      </c>
      <c r="D140" s="4">
        <v>1354.05</v>
      </c>
      <c r="E140" s="5">
        <v>2.8740000000000002E-2</v>
      </c>
      <c r="F140" s="3">
        <v>150.24600000000001</v>
      </c>
      <c r="G140" s="6">
        <v>0.50660000000000005</v>
      </c>
      <c r="H140" s="6"/>
      <c r="I140" s="3">
        <v>3.8239999999999998</v>
      </c>
      <c r="J140" s="6">
        <v>47.212899999999998</v>
      </c>
      <c r="K140" s="5">
        <v>0.83858999999999995</v>
      </c>
      <c r="L140" s="3">
        <v>223.92400000000001</v>
      </c>
      <c r="M140" s="6">
        <v>0.70720000000000005</v>
      </c>
      <c r="N140" s="6"/>
      <c r="O140" s="3">
        <v>73.679000000000002</v>
      </c>
    </row>
    <row r="141" spans="1:15">
      <c r="A141" s="2">
        <f t="shared" si="2"/>
        <v>368.15</v>
      </c>
      <c r="B141" s="7">
        <v>95</v>
      </c>
      <c r="C141" s="3">
        <v>3.923</v>
      </c>
      <c r="D141" s="4">
        <v>1350.02</v>
      </c>
      <c r="E141" s="5">
        <v>2.9520000000000001E-2</v>
      </c>
      <c r="F141" s="3">
        <v>151.44499999999999</v>
      </c>
      <c r="G141" s="6">
        <v>0.50980000000000003</v>
      </c>
      <c r="H141" s="6"/>
      <c r="I141" s="3">
        <v>3.923</v>
      </c>
      <c r="J141" s="6">
        <v>48.487299999999998</v>
      </c>
      <c r="K141" s="5">
        <v>0.83543000000000001</v>
      </c>
      <c r="L141" s="3">
        <v>224.73099999999999</v>
      </c>
      <c r="M141" s="6">
        <v>0.70889999999999997</v>
      </c>
      <c r="N141" s="6"/>
      <c r="O141" s="3">
        <v>73.286000000000001</v>
      </c>
    </row>
    <row r="142" spans="1:15">
      <c r="A142" s="2">
        <f t="shared" si="2"/>
        <v>369.15</v>
      </c>
      <c r="B142" s="7">
        <v>96</v>
      </c>
      <c r="C142" s="3">
        <v>4.024</v>
      </c>
      <c r="D142" s="4">
        <v>1345.96</v>
      </c>
      <c r="E142" s="5">
        <v>3.032E-2</v>
      </c>
      <c r="F142" s="3">
        <v>152.64599999999999</v>
      </c>
      <c r="G142" s="6">
        <v>0.51300000000000001</v>
      </c>
      <c r="H142" s="6"/>
      <c r="I142" s="3">
        <v>4.024</v>
      </c>
      <c r="J142" s="6">
        <v>49.792299999999997</v>
      </c>
      <c r="K142" s="5">
        <v>0.83221999999999996</v>
      </c>
      <c r="L142" s="3">
        <v>225.536</v>
      </c>
      <c r="M142" s="6">
        <v>0.71050000000000002</v>
      </c>
      <c r="N142" s="6"/>
      <c r="O142" s="3">
        <v>72.89</v>
      </c>
    </row>
    <row r="143" spans="1:15">
      <c r="A143" s="2">
        <f t="shared" si="2"/>
        <v>370.15</v>
      </c>
      <c r="B143" s="7">
        <v>97</v>
      </c>
      <c r="C143" s="3">
        <v>4.1269999999999998</v>
      </c>
      <c r="D143" s="4">
        <v>1341.88</v>
      </c>
      <c r="E143" s="5">
        <v>3.1130000000000001E-2</v>
      </c>
      <c r="F143" s="3">
        <v>153.851</v>
      </c>
      <c r="G143" s="6">
        <v>0.51629999999999998</v>
      </c>
      <c r="H143" s="6"/>
      <c r="I143" s="3">
        <v>4.1269999999999998</v>
      </c>
      <c r="J143" s="6">
        <v>51.128700000000002</v>
      </c>
      <c r="K143" s="5">
        <v>0.82898000000000005</v>
      </c>
      <c r="L143" s="3">
        <v>226.34</v>
      </c>
      <c r="M143" s="6">
        <v>0.71209999999999996</v>
      </c>
      <c r="N143" s="6"/>
      <c r="O143" s="3">
        <v>72.489000000000004</v>
      </c>
    </row>
    <row r="144" spans="1:15">
      <c r="A144" s="2">
        <f t="shared" si="2"/>
        <v>371.15</v>
      </c>
      <c r="B144" s="7">
        <v>98</v>
      </c>
      <c r="C144" s="3">
        <v>4.2320000000000002</v>
      </c>
      <c r="D144" s="4">
        <v>1337.78</v>
      </c>
      <c r="E144" s="5">
        <v>3.1969999999999998E-2</v>
      </c>
      <c r="F144" s="3">
        <v>155.05799999999999</v>
      </c>
      <c r="G144" s="6">
        <v>0.51949999999999996</v>
      </c>
      <c r="H144" s="6"/>
      <c r="I144" s="3">
        <v>4.2320000000000002</v>
      </c>
      <c r="J144" s="6">
        <v>52.497300000000003</v>
      </c>
      <c r="K144" s="5">
        <v>0.82567999999999997</v>
      </c>
      <c r="L144" s="3">
        <v>227.142</v>
      </c>
      <c r="M144" s="6">
        <v>0.7137</v>
      </c>
      <c r="N144" s="6"/>
      <c r="O144" s="3">
        <v>72.084000000000003</v>
      </c>
    </row>
    <row r="145" spans="1:15">
      <c r="A145" s="2">
        <f t="shared" si="2"/>
        <v>372.15</v>
      </c>
      <c r="B145" s="7">
        <v>99</v>
      </c>
      <c r="C145" s="3">
        <v>4.3390000000000004</v>
      </c>
      <c r="D145" s="4">
        <v>1333.64</v>
      </c>
      <c r="E145" s="5">
        <v>3.2820000000000002E-2</v>
      </c>
      <c r="F145" s="3">
        <v>156.268</v>
      </c>
      <c r="G145" s="6">
        <v>0.52270000000000005</v>
      </c>
      <c r="H145" s="6"/>
      <c r="I145" s="3">
        <v>4.3390000000000004</v>
      </c>
      <c r="J145" s="6">
        <v>53.898899999999998</v>
      </c>
      <c r="K145" s="5">
        <v>0.82233999999999996</v>
      </c>
      <c r="L145" s="3">
        <v>227.94200000000001</v>
      </c>
      <c r="M145" s="6">
        <v>0.71530000000000005</v>
      </c>
      <c r="N145" s="6"/>
      <c r="O145" s="3">
        <v>71.674000000000007</v>
      </c>
    </row>
    <row r="146" spans="1:15">
      <c r="A146" s="2">
        <f t="shared" si="2"/>
        <v>373.15</v>
      </c>
      <c r="B146" s="7">
        <v>100</v>
      </c>
      <c r="C146" s="3">
        <v>4.4489999999999998</v>
      </c>
      <c r="D146" s="4">
        <v>1329.49</v>
      </c>
      <c r="E146" s="5">
        <v>3.3700000000000001E-2</v>
      </c>
      <c r="F146" s="3">
        <v>157.48099999999999</v>
      </c>
      <c r="G146" s="6">
        <v>0.52600000000000002</v>
      </c>
      <c r="H146" s="6"/>
      <c r="I146" s="3">
        <v>4.4489999999999998</v>
      </c>
      <c r="J146" s="6">
        <v>55.334499999999998</v>
      </c>
      <c r="K146" s="5">
        <v>0.81896000000000002</v>
      </c>
      <c r="L146" s="3">
        <v>228.74</v>
      </c>
      <c r="M146" s="6">
        <v>0.71689999999999998</v>
      </c>
      <c r="N146" s="6"/>
      <c r="O146" s="3">
        <v>71.259</v>
      </c>
    </row>
    <row r="147" spans="1:15">
      <c r="A147" s="2">
        <f t="shared" si="2"/>
        <v>374.15</v>
      </c>
      <c r="B147" s="7">
        <v>101</v>
      </c>
      <c r="C147" s="3">
        <v>4.5599999999999996</v>
      </c>
      <c r="D147" s="4">
        <v>1325.3</v>
      </c>
      <c r="E147" s="5">
        <v>3.4590000000000003E-2</v>
      </c>
      <c r="F147" s="3">
        <v>158.697</v>
      </c>
      <c r="G147" s="6">
        <v>0.5292</v>
      </c>
      <c r="H147" s="6"/>
      <c r="I147" s="3">
        <v>4.5599999999999996</v>
      </c>
      <c r="J147" s="6">
        <v>56.804699999999997</v>
      </c>
      <c r="K147" s="5">
        <v>0.81552999999999998</v>
      </c>
      <c r="L147" s="3">
        <v>229.536</v>
      </c>
      <c r="M147" s="6">
        <v>0.71850000000000003</v>
      </c>
      <c r="N147" s="6"/>
      <c r="O147" s="3">
        <v>70.84</v>
      </c>
    </row>
    <row r="148" spans="1:15">
      <c r="A148" s="2">
        <f t="shared" si="2"/>
        <v>375.15</v>
      </c>
      <c r="B148" s="7">
        <v>102</v>
      </c>
      <c r="C148" s="3">
        <v>4.673</v>
      </c>
      <c r="D148" s="4">
        <v>1321.09</v>
      </c>
      <c r="E148" s="5">
        <v>3.551E-2</v>
      </c>
      <c r="F148" s="3">
        <v>159.91499999999999</v>
      </c>
      <c r="G148" s="6">
        <v>0.53239999999999998</v>
      </c>
      <c r="H148" s="6"/>
      <c r="I148" s="3">
        <v>4.673</v>
      </c>
      <c r="J148" s="6">
        <v>58.310699999999997</v>
      </c>
      <c r="K148" s="5">
        <v>0.81205000000000005</v>
      </c>
      <c r="L148" s="3">
        <v>230.33</v>
      </c>
      <c r="M148" s="6">
        <v>0.72009999999999996</v>
      </c>
      <c r="N148" s="6"/>
      <c r="O148" s="3">
        <v>70.415000000000006</v>
      </c>
    </row>
    <row r="149" spans="1:15">
      <c r="A149" s="2">
        <f t="shared" si="2"/>
        <v>376.15</v>
      </c>
      <c r="B149" s="7">
        <v>103</v>
      </c>
      <c r="C149" s="3">
        <v>4.7889999999999997</v>
      </c>
      <c r="D149" s="4">
        <v>1316.85</v>
      </c>
      <c r="E149" s="5">
        <v>3.6450000000000003E-2</v>
      </c>
      <c r="F149" s="3">
        <v>161.137</v>
      </c>
      <c r="G149" s="6">
        <v>0.53569999999999995</v>
      </c>
      <c r="H149" s="6"/>
      <c r="I149" s="3">
        <v>4.7889999999999997</v>
      </c>
      <c r="J149" s="6">
        <v>59.853400000000001</v>
      </c>
      <c r="K149" s="5">
        <v>0.80852999999999997</v>
      </c>
      <c r="L149" s="3">
        <v>231.12299999999999</v>
      </c>
      <c r="M149" s="6">
        <v>0.72170000000000001</v>
      </c>
      <c r="N149" s="6"/>
      <c r="O149" s="3">
        <v>69.984999999999999</v>
      </c>
    </row>
    <row r="150" spans="1:15">
      <c r="A150" s="2">
        <f t="shared" si="2"/>
        <v>377.15</v>
      </c>
      <c r="B150" s="7">
        <v>104</v>
      </c>
      <c r="C150" s="3">
        <v>4.9059999999999997</v>
      </c>
      <c r="D150" s="4">
        <v>1312.58</v>
      </c>
      <c r="E150" s="5">
        <v>3.7409999999999999E-2</v>
      </c>
      <c r="F150" s="3">
        <v>162.36199999999999</v>
      </c>
      <c r="G150" s="6">
        <v>0.53890000000000005</v>
      </c>
      <c r="H150" s="6"/>
      <c r="I150" s="3">
        <v>4.9059999999999997</v>
      </c>
      <c r="J150" s="6">
        <v>61.433599999999998</v>
      </c>
      <c r="K150" s="5">
        <v>0.80495000000000005</v>
      </c>
      <c r="L150" s="3">
        <v>231.91300000000001</v>
      </c>
      <c r="M150" s="6">
        <v>0.72330000000000005</v>
      </c>
      <c r="N150" s="6"/>
      <c r="O150" s="3">
        <v>69.551000000000002</v>
      </c>
    </row>
    <row r="151" spans="1:15">
      <c r="A151" s="2">
        <f t="shared" si="2"/>
        <v>378.15</v>
      </c>
      <c r="B151" s="7">
        <v>105</v>
      </c>
      <c r="C151" s="3">
        <v>5.0259999999999998</v>
      </c>
      <c r="D151" s="4">
        <v>1308.28</v>
      </c>
      <c r="E151" s="5">
        <v>3.8390000000000001E-2</v>
      </c>
      <c r="F151" s="3">
        <v>163.59</v>
      </c>
      <c r="G151" s="6">
        <v>0.54210000000000003</v>
      </c>
      <c r="H151" s="6"/>
      <c r="I151" s="3">
        <v>5.0259999999999998</v>
      </c>
      <c r="J151" s="6">
        <v>63.052599999999998</v>
      </c>
      <c r="K151" s="5">
        <v>0.80132999999999999</v>
      </c>
      <c r="L151" s="3">
        <v>232.70099999999999</v>
      </c>
      <c r="M151" s="6">
        <v>0.72489999999999999</v>
      </c>
      <c r="N151" s="6"/>
      <c r="O151" s="3">
        <v>69.111000000000004</v>
      </c>
    </row>
    <row r="152" spans="1:15">
      <c r="A152" s="2">
        <f t="shared" si="2"/>
        <v>379.15</v>
      </c>
      <c r="B152" s="7">
        <v>106</v>
      </c>
      <c r="C152" s="3">
        <v>5.1479999999999997</v>
      </c>
      <c r="D152" s="4">
        <v>1303.95</v>
      </c>
      <c r="E152" s="5">
        <v>3.9399999999999998E-2</v>
      </c>
      <c r="F152" s="3">
        <v>164.821</v>
      </c>
      <c r="G152" s="6">
        <v>0.5454</v>
      </c>
      <c r="H152" s="6"/>
      <c r="I152" s="3">
        <v>5.1479999999999997</v>
      </c>
      <c r="J152" s="6">
        <v>64.711200000000005</v>
      </c>
      <c r="K152" s="5">
        <v>0.79764999999999997</v>
      </c>
      <c r="L152" s="3">
        <v>233.48599999999999</v>
      </c>
      <c r="M152" s="6">
        <v>0.72650000000000003</v>
      </c>
      <c r="N152" s="6"/>
      <c r="O152" s="3">
        <v>68.665000000000006</v>
      </c>
    </row>
    <row r="153" spans="1:15">
      <c r="A153" s="2">
        <f t="shared" si="2"/>
        <v>380.15</v>
      </c>
      <c r="B153" s="7">
        <v>107</v>
      </c>
      <c r="C153" s="3">
        <v>5.2729999999999997</v>
      </c>
      <c r="D153" s="4">
        <v>1299.58</v>
      </c>
      <c r="E153" s="5">
        <v>4.0430000000000001E-2</v>
      </c>
      <c r="F153" s="3">
        <v>166.05500000000001</v>
      </c>
      <c r="G153" s="6">
        <v>0.54859999999999998</v>
      </c>
      <c r="H153" s="6"/>
      <c r="I153" s="3">
        <v>5.2729999999999997</v>
      </c>
      <c r="J153" s="6">
        <v>66.410799999999995</v>
      </c>
      <c r="K153" s="5">
        <v>0.79393000000000002</v>
      </c>
      <c r="L153" s="3">
        <v>234.27</v>
      </c>
      <c r="M153" s="6">
        <v>0.72799999999999998</v>
      </c>
      <c r="N153" s="6"/>
      <c r="O153" s="3">
        <v>68.213999999999999</v>
      </c>
    </row>
    <row r="154" spans="1:15">
      <c r="A154" s="2">
        <f t="shared" si="2"/>
        <v>381.15</v>
      </c>
      <c r="B154" s="7">
        <v>108</v>
      </c>
      <c r="C154" s="3">
        <v>5.4</v>
      </c>
      <c r="D154" s="4">
        <v>1295.18</v>
      </c>
      <c r="E154" s="5">
        <v>4.1489999999999999E-2</v>
      </c>
      <c r="F154" s="3">
        <v>167.29300000000001</v>
      </c>
      <c r="G154" s="6">
        <v>0.55179999999999996</v>
      </c>
      <c r="H154" s="6"/>
      <c r="I154" s="3">
        <v>5.4</v>
      </c>
      <c r="J154" s="6">
        <v>68.152299999999997</v>
      </c>
      <c r="K154" s="5">
        <v>0.79015999999999997</v>
      </c>
      <c r="L154" s="3">
        <v>235.05099999999999</v>
      </c>
      <c r="M154" s="6">
        <v>0.72960000000000003</v>
      </c>
      <c r="N154" s="6"/>
      <c r="O154" s="3">
        <v>67.757999999999996</v>
      </c>
    </row>
    <row r="155" spans="1:15">
      <c r="A155" s="2">
        <f t="shared" si="2"/>
        <v>382.15</v>
      </c>
      <c r="B155" s="7">
        <v>109</v>
      </c>
      <c r="C155" s="3">
        <v>5.5289999999999999</v>
      </c>
      <c r="D155" s="4">
        <v>1290.75</v>
      </c>
      <c r="E155" s="5">
        <v>4.2569999999999997E-2</v>
      </c>
      <c r="F155" s="3">
        <v>168.53399999999999</v>
      </c>
      <c r="G155" s="6">
        <v>0.55500000000000005</v>
      </c>
      <c r="H155" s="6"/>
      <c r="I155" s="3">
        <v>5.5289999999999999</v>
      </c>
      <c r="J155" s="6">
        <v>69.936999999999998</v>
      </c>
      <c r="K155" s="5">
        <v>0.78632999999999997</v>
      </c>
      <c r="L155" s="3">
        <v>235.83</v>
      </c>
      <c r="M155" s="6">
        <v>0.73109999999999997</v>
      </c>
      <c r="N155" s="6"/>
      <c r="O155" s="3">
        <v>67.295000000000002</v>
      </c>
    </row>
    <row r="156" spans="1:15">
      <c r="A156" s="2">
        <f t="shared" si="2"/>
        <v>383.15</v>
      </c>
      <c r="B156" s="7">
        <v>110</v>
      </c>
      <c r="C156" s="3">
        <v>5.66</v>
      </c>
      <c r="D156" s="4">
        <v>1286.28</v>
      </c>
      <c r="E156" s="5">
        <v>4.3679999999999997E-2</v>
      </c>
      <c r="F156" s="3">
        <v>169.779</v>
      </c>
      <c r="G156" s="6">
        <v>0.55830000000000002</v>
      </c>
      <c r="H156" s="6"/>
      <c r="I156" s="3">
        <v>5.66</v>
      </c>
      <c r="J156" s="6">
        <v>71.766300000000001</v>
      </c>
      <c r="K156" s="5">
        <v>0.78244999999999998</v>
      </c>
      <c r="L156" s="3">
        <v>236.60599999999999</v>
      </c>
      <c r="M156" s="6">
        <v>0.73270000000000002</v>
      </c>
      <c r="N156" s="6"/>
      <c r="O156" s="3">
        <v>66.826999999999998</v>
      </c>
    </row>
    <row r="157" spans="1:15">
      <c r="A157" s="2">
        <f t="shared" si="2"/>
        <v>384.15</v>
      </c>
      <c r="B157" s="7">
        <v>111</v>
      </c>
      <c r="C157" s="3">
        <v>5.7939999999999996</v>
      </c>
      <c r="D157" s="4">
        <v>1281.78</v>
      </c>
      <c r="E157" s="5">
        <v>4.4810000000000003E-2</v>
      </c>
      <c r="F157" s="3">
        <v>171.02699999999999</v>
      </c>
      <c r="G157" s="6">
        <v>0.5615</v>
      </c>
      <c r="H157" s="6"/>
      <c r="I157" s="3">
        <v>5.7939999999999996</v>
      </c>
      <c r="J157" s="6">
        <v>73.641199999999998</v>
      </c>
      <c r="K157" s="5">
        <v>0.77851999999999999</v>
      </c>
      <c r="L157" s="3">
        <v>237.38</v>
      </c>
      <c r="M157" s="6">
        <v>0.73419999999999996</v>
      </c>
      <c r="N157" s="6"/>
      <c r="O157" s="3">
        <v>66.352000000000004</v>
      </c>
    </row>
    <row r="158" spans="1:15">
      <c r="A158" s="2">
        <f t="shared" si="2"/>
        <v>385.15</v>
      </c>
      <c r="B158" s="7">
        <v>112</v>
      </c>
      <c r="C158" s="3">
        <v>5.93</v>
      </c>
      <c r="D158" s="4">
        <v>1277.23</v>
      </c>
      <c r="E158" s="5">
        <v>4.5969999999999997E-2</v>
      </c>
      <c r="F158" s="3">
        <v>172.279</v>
      </c>
      <c r="G158" s="6">
        <v>0.56469999999999998</v>
      </c>
      <c r="H158" s="6"/>
      <c r="I158" s="3">
        <v>5.93</v>
      </c>
      <c r="J158" s="6">
        <v>75.563400000000001</v>
      </c>
      <c r="K158" s="5">
        <v>0.77453000000000005</v>
      </c>
      <c r="L158" s="3">
        <v>238.15100000000001</v>
      </c>
      <c r="M158" s="6">
        <v>0.73570000000000002</v>
      </c>
      <c r="N158" s="6"/>
      <c r="O158" s="3">
        <v>65.872</v>
      </c>
    </row>
    <row r="159" spans="1:15">
      <c r="A159" s="2">
        <f t="shared" si="2"/>
        <v>386.15</v>
      </c>
      <c r="B159" s="7">
        <v>113</v>
      </c>
      <c r="C159" s="3">
        <v>6.069</v>
      </c>
      <c r="D159" s="4">
        <v>1272.6500000000001</v>
      </c>
      <c r="E159" s="5">
        <v>4.7160000000000001E-2</v>
      </c>
      <c r="F159" s="3">
        <v>173.535</v>
      </c>
      <c r="G159" s="6">
        <v>0.56789999999999996</v>
      </c>
      <c r="H159" s="6"/>
      <c r="I159" s="3">
        <v>6.069</v>
      </c>
      <c r="J159" s="6">
        <v>77.534099999999995</v>
      </c>
      <c r="K159" s="5">
        <v>0.77049000000000001</v>
      </c>
      <c r="L159" s="3">
        <v>238.91900000000001</v>
      </c>
      <c r="M159" s="6">
        <v>0.73729999999999996</v>
      </c>
      <c r="N159" s="6"/>
      <c r="O159" s="3">
        <v>65.384</v>
      </c>
    </row>
    <row r="160" spans="1:15">
      <c r="A160" s="2">
        <f t="shared" si="2"/>
        <v>387.15</v>
      </c>
      <c r="B160" s="7">
        <v>114</v>
      </c>
      <c r="C160" s="3">
        <v>6.21</v>
      </c>
      <c r="D160" s="4">
        <v>1268.02</v>
      </c>
      <c r="E160" s="5">
        <v>4.8379999999999999E-2</v>
      </c>
      <c r="F160" s="3">
        <v>174.79400000000001</v>
      </c>
      <c r="G160" s="6">
        <v>0.57120000000000004</v>
      </c>
      <c r="H160" s="6"/>
      <c r="I160" s="3">
        <v>6.21</v>
      </c>
      <c r="J160" s="6">
        <v>79.5548</v>
      </c>
      <c r="K160" s="5">
        <v>0.76639000000000002</v>
      </c>
      <c r="L160" s="3">
        <v>239.685</v>
      </c>
      <c r="M160" s="6">
        <v>0.73880000000000001</v>
      </c>
      <c r="N160" s="6"/>
      <c r="O160" s="3">
        <v>64.89</v>
      </c>
    </row>
    <row r="161" spans="1:15">
      <c r="A161" s="2">
        <f t="shared" si="2"/>
        <v>388.15</v>
      </c>
      <c r="B161" s="7">
        <v>115</v>
      </c>
      <c r="C161" s="3">
        <v>6.3529999999999998</v>
      </c>
      <c r="D161" s="4">
        <v>1263.3599999999999</v>
      </c>
      <c r="E161" s="5">
        <v>4.9630000000000001E-2</v>
      </c>
      <c r="F161" s="3">
        <v>176.05799999999999</v>
      </c>
      <c r="G161" s="6">
        <v>0.57440000000000002</v>
      </c>
      <c r="H161" s="6"/>
      <c r="I161" s="3">
        <v>6.3529999999999998</v>
      </c>
      <c r="J161" s="6">
        <v>81.627200000000002</v>
      </c>
      <c r="K161" s="5">
        <v>0.76222999999999996</v>
      </c>
      <c r="L161" s="3">
        <v>240.447</v>
      </c>
      <c r="M161" s="6">
        <v>0.74029999999999996</v>
      </c>
      <c r="N161" s="6"/>
      <c r="O161" s="3">
        <v>64.39</v>
      </c>
    </row>
    <row r="162" spans="1:15">
      <c r="A162" s="2">
        <f t="shared" si="2"/>
        <v>389.15</v>
      </c>
      <c r="B162" s="7">
        <v>116</v>
      </c>
      <c r="C162" s="3">
        <v>6.4989999999999997</v>
      </c>
      <c r="D162" s="4">
        <v>1258.6400000000001</v>
      </c>
      <c r="E162" s="5">
        <v>5.092E-2</v>
      </c>
      <c r="F162" s="3">
        <v>177.32499999999999</v>
      </c>
      <c r="G162" s="6">
        <v>0.5776</v>
      </c>
      <c r="H162" s="6"/>
      <c r="I162" s="3">
        <v>6.4989999999999997</v>
      </c>
      <c r="J162" s="6">
        <v>83.752899999999997</v>
      </c>
      <c r="K162" s="5">
        <v>0.75802000000000003</v>
      </c>
      <c r="L162" s="3">
        <v>241.20699999999999</v>
      </c>
      <c r="M162" s="6">
        <v>0.74180000000000001</v>
      </c>
      <c r="N162" s="6"/>
      <c r="O162" s="3">
        <v>63.881999999999998</v>
      </c>
    </row>
    <row r="163" spans="1:15">
      <c r="A163" s="2">
        <f t="shared" si="2"/>
        <v>390.15</v>
      </c>
      <c r="B163" s="7">
        <v>117</v>
      </c>
      <c r="C163" s="3">
        <v>6.6479999999999997</v>
      </c>
      <c r="D163" s="4">
        <v>1253.8800000000001</v>
      </c>
      <c r="E163" s="5">
        <v>5.2229999999999999E-2</v>
      </c>
      <c r="F163" s="3">
        <v>178.59700000000001</v>
      </c>
      <c r="G163" s="6">
        <v>0.58089999999999997</v>
      </c>
      <c r="H163" s="6"/>
      <c r="I163" s="3">
        <v>6.6479999999999997</v>
      </c>
      <c r="J163" s="6">
        <v>85.933499999999995</v>
      </c>
      <c r="K163" s="5">
        <v>0.75375000000000003</v>
      </c>
      <c r="L163" s="3">
        <v>241.964</v>
      </c>
      <c r="M163" s="6">
        <v>0.74329999999999996</v>
      </c>
      <c r="N163" s="6"/>
      <c r="O163" s="3">
        <v>63.366999999999997</v>
      </c>
    </row>
    <row r="164" spans="1:15">
      <c r="A164" s="2">
        <f t="shared" si="2"/>
        <v>391.15</v>
      </c>
      <c r="B164" s="7">
        <v>118</v>
      </c>
      <c r="C164" s="3">
        <v>6.7990000000000004</v>
      </c>
      <c r="D164" s="4">
        <v>1249.07</v>
      </c>
      <c r="E164" s="5">
        <v>5.3580000000000003E-2</v>
      </c>
      <c r="F164" s="3">
        <v>179.87200000000001</v>
      </c>
      <c r="G164" s="6">
        <v>0.58409999999999995</v>
      </c>
      <c r="H164" s="6"/>
      <c r="I164" s="3">
        <v>6.7990000000000004</v>
      </c>
      <c r="J164" s="6">
        <v>88.1708</v>
      </c>
      <c r="K164" s="5">
        <v>0.74941000000000002</v>
      </c>
      <c r="L164" s="3">
        <v>242.71700000000001</v>
      </c>
      <c r="M164" s="6">
        <v>0.74480000000000002</v>
      </c>
      <c r="N164" s="6"/>
      <c r="O164" s="3">
        <v>62.844999999999999</v>
      </c>
    </row>
    <row r="165" spans="1:15">
      <c r="A165" s="2">
        <f t="shared" si="2"/>
        <v>392.15</v>
      </c>
      <c r="B165" s="7">
        <v>119</v>
      </c>
      <c r="C165" s="3">
        <v>6.9530000000000003</v>
      </c>
      <c r="D165" s="4">
        <v>1244.22</v>
      </c>
      <c r="E165" s="5">
        <v>5.4960000000000002E-2</v>
      </c>
      <c r="F165" s="3">
        <v>181.15199999999999</v>
      </c>
      <c r="G165" s="6">
        <v>0.58730000000000004</v>
      </c>
      <c r="H165" s="6"/>
      <c r="I165" s="3">
        <v>6.9530000000000003</v>
      </c>
      <c r="J165" s="6">
        <v>90.466800000000006</v>
      </c>
      <c r="K165" s="5">
        <v>0.74502000000000002</v>
      </c>
      <c r="L165" s="3">
        <v>243.46799999999999</v>
      </c>
      <c r="M165" s="6">
        <v>0.74619999999999997</v>
      </c>
      <c r="N165" s="6"/>
      <c r="O165" s="3">
        <v>62.314999999999998</v>
      </c>
    </row>
    <row r="166" spans="1:15">
      <c r="A166" s="2">
        <f t="shared" si="2"/>
        <v>393.15</v>
      </c>
      <c r="B166" s="7">
        <v>120</v>
      </c>
      <c r="C166" s="3">
        <v>7.11</v>
      </c>
      <c r="D166" s="4">
        <v>1239.3</v>
      </c>
      <c r="E166" s="5">
        <v>5.638E-2</v>
      </c>
      <c r="F166" s="3">
        <v>182.43700000000001</v>
      </c>
      <c r="G166" s="6">
        <v>0.59060000000000001</v>
      </c>
      <c r="H166" s="6"/>
      <c r="I166" s="3">
        <v>7.11</v>
      </c>
      <c r="J166" s="6">
        <v>92.823400000000007</v>
      </c>
      <c r="K166" s="5">
        <v>0.74056</v>
      </c>
      <c r="L166" s="3">
        <v>244.214</v>
      </c>
      <c r="M166" s="6">
        <v>0.74770000000000003</v>
      </c>
      <c r="N166" s="6"/>
      <c r="O166" s="3">
        <v>61.777999999999999</v>
      </c>
    </row>
    <row r="167" spans="1:15">
      <c r="A167" s="2">
        <f t="shared" si="2"/>
        <v>394.15</v>
      </c>
      <c r="B167" s="7">
        <v>121</v>
      </c>
      <c r="C167" s="3">
        <v>7.2690000000000001</v>
      </c>
      <c r="D167" s="4">
        <v>1234.3399999999999</v>
      </c>
      <c r="E167" s="5">
        <v>5.7829999999999999E-2</v>
      </c>
      <c r="F167" s="3">
        <v>183.726</v>
      </c>
      <c r="G167" s="6">
        <v>0.59379999999999999</v>
      </c>
      <c r="H167" s="6"/>
      <c r="I167" s="3">
        <v>7.2690000000000001</v>
      </c>
      <c r="J167" s="6">
        <v>95.242699999999999</v>
      </c>
      <c r="K167" s="5">
        <v>0.73604000000000003</v>
      </c>
      <c r="L167" s="3">
        <v>244.958</v>
      </c>
      <c r="M167" s="6">
        <v>0.74919999999999998</v>
      </c>
      <c r="N167" s="6"/>
      <c r="O167" s="3">
        <v>61.231999999999999</v>
      </c>
    </row>
    <row r="168" spans="1:15">
      <c r="A168" s="2">
        <f t="shared" si="2"/>
        <v>395.15</v>
      </c>
      <c r="B168" s="7">
        <v>122</v>
      </c>
      <c r="C168" s="3">
        <v>7.431</v>
      </c>
      <c r="D168" s="4">
        <v>1229.31</v>
      </c>
      <c r="E168" s="5">
        <v>5.9319999999999998E-2</v>
      </c>
      <c r="F168" s="3">
        <v>185.02</v>
      </c>
      <c r="G168" s="6">
        <v>0.59709999999999996</v>
      </c>
      <c r="H168" s="6"/>
      <c r="I168" s="3">
        <v>7.431</v>
      </c>
      <c r="J168" s="6">
        <v>97.726900000000001</v>
      </c>
      <c r="K168" s="5">
        <v>0.73146</v>
      </c>
      <c r="L168" s="3">
        <v>245.69800000000001</v>
      </c>
      <c r="M168" s="6">
        <v>0.75060000000000004</v>
      </c>
      <c r="N168" s="6"/>
      <c r="O168" s="3">
        <v>60.677999999999997</v>
      </c>
    </row>
    <row r="169" spans="1:15">
      <c r="A169" s="2">
        <f t="shared" si="2"/>
        <v>396.15</v>
      </c>
      <c r="B169" s="7">
        <v>123</v>
      </c>
      <c r="C169" s="3">
        <v>7.5960000000000001</v>
      </c>
      <c r="D169" s="4">
        <v>1224.22</v>
      </c>
      <c r="E169" s="5">
        <v>6.0850000000000001E-2</v>
      </c>
      <c r="F169" s="3">
        <v>186.31800000000001</v>
      </c>
      <c r="G169" s="6">
        <v>0.60029999999999994</v>
      </c>
      <c r="H169" s="6"/>
      <c r="I169" s="3">
        <v>7.5960000000000001</v>
      </c>
      <c r="J169" s="6">
        <v>100.2782</v>
      </c>
      <c r="K169" s="5">
        <v>0.72680999999999996</v>
      </c>
      <c r="L169" s="3">
        <v>246.434</v>
      </c>
      <c r="M169" s="6">
        <v>0.75209999999999999</v>
      </c>
      <c r="N169" s="6"/>
      <c r="O169" s="3">
        <v>60.115000000000002</v>
      </c>
    </row>
    <row r="170" spans="1:15">
      <c r="A170" s="2">
        <f t="shared" si="2"/>
        <v>397.15</v>
      </c>
      <c r="B170" s="7">
        <v>124</v>
      </c>
      <c r="C170" s="3">
        <v>7.7629999999999999</v>
      </c>
      <c r="D170" s="4">
        <v>1219.08</v>
      </c>
      <c r="E170" s="5">
        <v>6.2420000000000003E-2</v>
      </c>
      <c r="F170" s="3">
        <v>187.62200000000001</v>
      </c>
      <c r="G170" s="6">
        <v>0.60360000000000003</v>
      </c>
      <c r="H170" s="6"/>
      <c r="I170" s="3">
        <v>7.7629999999999999</v>
      </c>
      <c r="J170" s="6">
        <v>102.89919999999999</v>
      </c>
      <c r="K170" s="5">
        <v>0.72209000000000001</v>
      </c>
      <c r="L170" s="3">
        <v>247.166</v>
      </c>
      <c r="M170" s="6">
        <v>0.75349999999999995</v>
      </c>
      <c r="N170" s="6"/>
      <c r="O170" s="3">
        <v>59.543999999999997</v>
      </c>
    </row>
    <row r="171" spans="1:15">
      <c r="A171" s="2">
        <f t="shared" si="2"/>
        <v>398.15</v>
      </c>
      <c r="B171" s="7">
        <v>125</v>
      </c>
      <c r="C171" s="3">
        <v>7.9329999999999998</v>
      </c>
      <c r="D171" s="4">
        <v>1213.8599999999999</v>
      </c>
      <c r="E171" s="5">
        <v>6.4030000000000004E-2</v>
      </c>
      <c r="F171" s="3">
        <v>188.93100000000001</v>
      </c>
      <c r="G171" s="6">
        <v>0.60680000000000001</v>
      </c>
      <c r="H171" s="6"/>
      <c r="I171" s="3">
        <v>7.9329999999999998</v>
      </c>
      <c r="J171" s="6">
        <v>105.59229999999999</v>
      </c>
      <c r="K171" s="5">
        <v>0.71730000000000005</v>
      </c>
      <c r="L171" s="3">
        <v>247.89400000000001</v>
      </c>
      <c r="M171" s="6">
        <v>0.75490000000000002</v>
      </c>
      <c r="N171" s="6"/>
      <c r="O171" s="3">
        <v>58.963000000000001</v>
      </c>
    </row>
    <row r="172" spans="1:15">
      <c r="A172" s="2">
        <f t="shared" si="2"/>
        <v>399.15</v>
      </c>
      <c r="B172" s="7">
        <v>126</v>
      </c>
      <c r="C172" s="3">
        <v>8.1059999999999999</v>
      </c>
      <c r="D172" s="4">
        <v>1208.58</v>
      </c>
      <c r="E172" s="5">
        <v>6.5689999999999998E-2</v>
      </c>
      <c r="F172" s="3">
        <v>190.244</v>
      </c>
      <c r="G172" s="6">
        <v>0.61009999999999998</v>
      </c>
      <c r="H172" s="6"/>
      <c r="I172" s="3">
        <v>8.1059999999999999</v>
      </c>
      <c r="J172" s="6">
        <v>108.3603</v>
      </c>
      <c r="K172" s="5">
        <v>0.71243999999999996</v>
      </c>
      <c r="L172" s="3">
        <v>248.61799999999999</v>
      </c>
      <c r="M172" s="6">
        <v>0.75629999999999997</v>
      </c>
      <c r="N172" s="6"/>
      <c r="O172" s="3">
        <v>58.372999999999998</v>
      </c>
    </row>
    <row r="173" spans="1:15">
      <c r="A173" s="2">
        <f t="shared" si="2"/>
        <v>400.15</v>
      </c>
      <c r="B173" s="7">
        <v>127</v>
      </c>
      <c r="C173" s="3">
        <v>8.282</v>
      </c>
      <c r="D173" s="4">
        <v>1203.22</v>
      </c>
      <c r="E173" s="5">
        <v>6.7390000000000005E-2</v>
      </c>
      <c r="F173" s="3">
        <v>191.56399999999999</v>
      </c>
      <c r="G173" s="6">
        <v>0.61329999999999996</v>
      </c>
      <c r="H173" s="6"/>
      <c r="I173" s="3">
        <v>8.282</v>
      </c>
      <c r="J173" s="6">
        <v>111.20610000000001</v>
      </c>
      <c r="K173" s="5">
        <v>0.70750999999999997</v>
      </c>
      <c r="L173" s="3">
        <v>249.33799999999999</v>
      </c>
      <c r="M173" s="6">
        <v>0.75770000000000004</v>
      </c>
      <c r="N173" s="6"/>
      <c r="O173" s="3">
        <v>57.774000000000001</v>
      </c>
    </row>
    <row r="174" spans="1:15">
      <c r="A174" s="2">
        <f t="shared" si="2"/>
        <v>401.15</v>
      </c>
      <c r="B174" s="7">
        <v>128</v>
      </c>
      <c r="C174" s="3">
        <v>8.4610000000000003</v>
      </c>
      <c r="D174" s="4">
        <v>1197.78</v>
      </c>
      <c r="E174" s="5">
        <v>6.9139999999999993E-2</v>
      </c>
      <c r="F174" s="3">
        <v>192.88900000000001</v>
      </c>
      <c r="G174" s="6">
        <v>0.61660000000000004</v>
      </c>
      <c r="H174" s="6"/>
      <c r="I174" s="3">
        <v>8.4610000000000003</v>
      </c>
      <c r="J174" s="6">
        <v>114.1327</v>
      </c>
      <c r="K174" s="5">
        <v>0.70250999999999997</v>
      </c>
      <c r="L174" s="3">
        <v>250.053</v>
      </c>
      <c r="M174" s="6">
        <v>0.7591</v>
      </c>
      <c r="N174" s="6"/>
      <c r="O174" s="3">
        <v>57.164000000000001</v>
      </c>
    </row>
    <row r="175" spans="1:15">
      <c r="A175" s="2">
        <f t="shared" si="2"/>
        <v>402.15</v>
      </c>
      <c r="B175" s="7">
        <v>129</v>
      </c>
      <c r="C175" s="3">
        <v>8.6430000000000007</v>
      </c>
      <c r="D175" s="4">
        <v>1192.27</v>
      </c>
      <c r="E175" s="5">
        <v>7.0930000000000007E-2</v>
      </c>
      <c r="F175" s="3">
        <v>194.21899999999999</v>
      </c>
      <c r="G175" s="6">
        <v>0.61990000000000001</v>
      </c>
      <c r="H175" s="6"/>
      <c r="I175" s="3">
        <v>8.6430000000000007</v>
      </c>
      <c r="J175" s="6">
        <v>117.1434</v>
      </c>
      <c r="K175" s="5">
        <v>0.69742999999999999</v>
      </c>
      <c r="L175" s="3">
        <v>250.76300000000001</v>
      </c>
      <c r="M175" s="6">
        <v>0.76049999999999995</v>
      </c>
      <c r="N175" s="6"/>
      <c r="O175" s="3">
        <v>56.543999999999997</v>
      </c>
    </row>
    <row r="176" spans="1:15">
      <c r="A176" s="2">
        <f t="shared" si="2"/>
        <v>403.15</v>
      </c>
      <c r="B176" s="7">
        <v>130</v>
      </c>
      <c r="C176" s="3">
        <v>8.8279999999999994</v>
      </c>
      <c r="D176" s="4">
        <v>1186.67</v>
      </c>
      <c r="E176" s="5">
        <v>7.2779999999999997E-2</v>
      </c>
      <c r="F176" s="3">
        <v>195.55600000000001</v>
      </c>
      <c r="G176" s="6">
        <v>0.62319999999999998</v>
      </c>
      <c r="H176" s="6"/>
      <c r="I176" s="3">
        <v>8.8279999999999994</v>
      </c>
      <c r="J176" s="6">
        <v>120.2415</v>
      </c>
      <c r="K176" s="5">
        <v>0.69227000000000005</v>
      </c>
      <c r="L176" s="3">
        <v>251.46899999999999</v>
      </c>
      <c r="M176" s="6">
        <v>0.76180000000000003</v>
      </c>
      <c r="N176" s="6"/>
      <c r="O176" s="3">
        <v>55.912999999999997</v>
      </c>
    </row>
    <row r="177" spans="1:15">
      <c r="A177" s="2">
        <f t="shared" si="2"/>
        <v>404.15</v>
      </c>
      <c r="B177" s="7">
        <v>131</v>
      </c>
      <c r="C177" s="3">
        <v>9.016</v>
      </c>
      <c r="D177" s="4">
        <v>1180.98</v>
      </c>
      <c r="E177" s="5">
        <v>7.4679999999999996E-2</v>
      </c>
      <c r="F177" s="3">
        <v>196.899</v>
      </c>
      <c r="G177" s="6">
        <v>0.62639999999999996</v>
      </c>
      <c r="H177" s="6"/>
      <c r="I177" s="3">
        <v>9.016</v>
      </c>
      <c r="J177" s="6">
        <v>123.4308</v>
      </c>
      <c r="K177" s="5">
        <v>0.68703000000000003</v>
      </c>
      <c r="L177" s="3">
        <v>252.16900000000001</v>
      </c>
      <c r="M177" s="6">
        <v>0.76319999999999999</v>
      </c>
      <c r="N177" s="6"/>
      <c r="O177" s="3">
        <v>55.27</v>
      </c>
    </row>
    <row r="178" spans="1:15">
      <c r="A178" s="2">
        <f t="shared" si="2"/>
        <v>405.15</v>
      </c>
      <c r="B178" s="7">
        <v>132</v>
      </c>
      <c r="C178" s="3">
        <v>9.2070000000000007</v>
      </c>
      <c r="D178" s="4">
        <v>1175.19</v>
      </c>
      <c r="E178" s="5">
        <v>7.6630000000000004E-2</v>
      </c>
      <c r="F178" s="3">
        <v>198.24799999999999</v>
      </c>
      <c r="G178" s="6">
        <v>0.62970000000000004</v>
      </c>
      <c r="H178" s="6"/>
      <c r="I178" s="3">
        <v>9.2070000000000007</v>
      </c>
      <c r="J178" s="6">
        <v>126.71510000000001</v>
      </c>
      <c r="K178" s="5">
        <v>0.68169999999999997</v>
      </c>
      <c r="L178" s="3">
        <v>252.864</v>
      </c>
      <c r="M178" s="6">
        <v>0.76449999999999996</v>
      </c>
      <c r="N178" s="6"/>
      <c r="O178" s="3">
        <v>54.616</v>
      </c>
    </row>
    <row r="179" spans="1:15">
      <c r="A179" s="2">
        <f t="shared" si="2"/>
        <v>406.15</v>
      </c>
      <c r="B179" s="7">
        <v>133</v>
      </c>
      <c r="C179" s="3">
        <v>9.4009999999999998</v>
      </c>
      <c r="D179" s="4">
        <v>1169.31</v>
      </c>
      <c r="E179" s="5">
        <v>7.8640000000000002E-2</v>
      </c>
      <c r="F179" s="3">
        <v>199.60400000000001</v>
      </c>
      <c r="G179" s="6">
        <v>0.63300000000000001</v>
      </c>
      <c r="H179" s="6"/>
      <c r="I179" s="3">
        <v>9.4009999999999998</v>
      </c>
      <c r="J179" s="6">
        <v>130.0986</v>
      </c>
      <c r="K179" s="5">
        <v>0.67630000000000001</v>
      </c>
      <c r="L179" s="3">
        <v>253.554</v>
      </c>
      <c r="M179" s="6">
        <v>0.76590000000000003</v>
      </c>
      <c r="N179" s="6"/>
      <c r="O179" s="3">
        <v>53.95</v>
      </c>
    </row>
    <row r="180" spans="1:15">
      <c r="A180" s="2">
        <f t="shared" si="2"/>
        <v>407.15</v>
      </c>
      <c r="B180" s="7">
        <v>134</v>
      </c>
      <c r="C180" s="3">
        <v>9.5980000000000008</v>
      </c>
      <c r="D180" s="4">
        <v>1163.32</v>
      </c>
      <c r="E180" s="5">
        <v>8.0710000000000004E-2</v>
      </c>
      <c r="F180" s="3">
        <v>200.96700000000001</v>
      </c>
      <c r="G180" s="6">
        <v>0.63629999999999998</v>
      </c>
      <c r="H180" s="6"/>
      <c r="I180" s="3">
        <v>9.5980000000000008</v>
      </c>
      <c r="J180" s="6">
        <v>133.58580000000001</v>
      </c>
      <c r="K180" s="5">
        <v>0.67079999999999995</v>
      </c>
      <c r="L180" s="3">
        <v>254.238</v>
      </c>
      <c r="M180" s="6">
        <v>0.76719999999999999</v>
      </c>
      <c r="N180" s="6"/>
      <c r="O180" s="3">
        <v>53.271999999999998</v>
      </c>
    </row>
    <row r="181" spans="1:15">
      <c r="A181" s="2">
        <f t="shared" si="2"/>
        <v>408.15</v>
      </c>
      <c r="B181" s="7">
        <v>135</v>
      </c>
      <c r="C181" s="3">
        <v>9.798</v>
      </c>
      <c r="D181" s="4">
        <v>1157.22</v>
      </c>
      <c r="E181" s="5">
        <v>8.2839999999999997E-2</v>
      </c>
      <c r="F181" s="3">
        <v>202.33600000000001</v>
      </c>
      <c r="G181" s="6">
        <v>0.63970000000000005</v>
      </c>
      <c r="H181" s="6"/>
      <c r="I181" s="3">
        <v>9.798</v>
      </c>
      <c r="J181" s="6">
        <v>137.1814</v>
      </c>
      <c r="K181" s="5">
        <v>0.66520999999999997</v>
      </c>
      <c r="L181" s="3">
        <v>254.916</v>
      </c>
      <c r="M181" s="6">
        <v>0.76849999999999996</v>
      </c>
      <c r="N181" s="6"/>
      <c r="O181" s="3">
        <v>52.58</v>
      </c>
    </row>
    <row r="182" spans="1:15">
      <c r="A182" s="2">
        <f t="shared" si="2"/>
        <v>409.15</v>
      </c>
      <c r="B182" s="7">
        <v>136</v>
      </c>
      <c r="C182" s="3">
        <v>10.002000000000001</v>
      </c>
      <c r="D182" s="4">
        <v>1151</v>
      </c>
      <c r="E182" s="5">
        <v>8.5040000000000004E-2</v>
      </c>
      <c r="F182" s="3">
        <v>203.714</v>
      </c>
      <c r="G182" s="6">
        <v>0.64300000000000002</v>
      </c>
      <c r="H182" s="6"/>
      <c r="I182" s="3">
        <v>10.002000000000001</v>
      </c>
      <c r="J182" s="6">
        <v>140.89060000000001</v>
      </c>
      <c r="K182" s="5">
        <v>0.65952999999999995</v>
      </c>
      <c r="L182" s="3">
        <v>255.58799999999999</v>
      </c>
      <c r="M182" s="6">
        <v>0.76980000000000004</v>
      </c>
      <c r="N182" s="6"/>
      <c r="O182" s="3">
        <v>51.874000000000002</v>
      </c>
    </row>
    <row r="183" spans="1:15">
      <c r="A183" s="2">
        <f t="shared" si="2"/>
        <v>410.15</v>
      </c>
      <c r="B183" s="7">
        <v>137</v>
      </c>
      <c r="C183" s="3">
        <v>10.208</v>
      </c>
      <c r="D183" s="4">
        <v>1144.6500000000001</v>
      </c>
      <c r="E183" s="5">
        <v>8.7309999999999999E-2</v>
      </c>
      <c r="F183" s="3">
        <v>205.09899999999999</v>
      </c>
      <c r="G183" s="6">
        <v>0.64629999999999999</v>
      </c>
      <c r="H183" s="6"/>
      <c r="I183" s="3">
        <v>10.208</v>
      </c>
      <c r="J183" s="6">
        <v>144.71889999999999</v>
      </c>
      <c r="K183" s="5">
        <v>0.65376000000000001</v>
      </c>
      <c r="L183" s="3">
        <v>256.25299999999999</v>
      </c>
      <c r="M183" s="6">
        <v>0.77100000000000002</v>
      </c>
      <c r="N183" s="6"/>
      <c r="O183" s="3">
        <v>51.154000000000003</v>
      </c>
    </row>
    <row r="184" spans="1:15">
      <c r="A184" s="2">
        <f t="shared" si="2"/>
        <v>411.15</v>
      </c>
      <c r="B184" s="7">
        <v>138</v>
      </c>
      <c r="C184" s="3">
        <v>10.417999999999999</v>
      </c>
      <c r="D184" s="4">
        <v>1138.17</v>
      </c>
      <c r="E184" s="5">
        <v>8.9649999999999994E-2</v>
      </c>
      <c r="F184" s="3">
        <v>206.49199999999999</v>
      </c>
      <c r="G184" s="6">
        <v>0.64970000000000006</v>
      </c>
      <c r="H184" s="6"/>
      <c r="I184" s="3">
        <v>10.417999999999999</v>
      </c>
      <c r="J184" s="6">
        <v>148.67240000000001</v>
      </c>
      <c r="K184" s="5">
        <v>0.64788000000000001</v>
      </c>
      <c r="L184" s="3">
        <v>256.911</v>
      </c>
      <c r="M184" s="6">
        <v>0.77229999999999999</v>
      </c>
      <c r="N184" s="6"/>
      <c r="O184" s="3">
        <v>50.418999999999997</v>
      </c>
    </row>
    <row r="185" spans="1:15">
      <c r="A185" s="2">
        <f t="shared" si="2"/>
        <v>412.15</v>
      </c>
      <c r="B185" s="7">
        <v>139</v>
      </c>
      <c r="C185" s="3">
        <v>10.632</v>
      </c>
      <c r="D185" s="4">
        <v>1131.55</v>
      </c>
      <c r="E185" s="5">
        <v>9.2060000000000003E-2</v>
      </c>
      <c r="F185" s="3">
        <v>207.893</v>
      </c>
      <c r="G185" s="6">
        <v>0.65300000000000002</v>
      </c>
      <c r="H185" s="6"/>
      <c r="I185" s="3">
        <v>10.632</v>
      </c>
      <c r="J185" s="6">
        <v>152.75729999999999</v>
      </c>
      <c r="K185" s="5">
        <v>0.64190000000000003</v>
      </c>
      <c r="L185" s="3">
        <v>257.56200000000001</v>
      </c>
      <c r="M185" s="6">
        <v>0.77349999999999997</v>
      </c>
      <c r="N185" s="6"/>
      <c r="O185" s="3">
        <v>49.668999999999997</v>
      </c>
    </row>
    <row r="186" spans="1:15">
      <c r="A186" s="2">
        <f t="shared" si="2"/>
        <v>413.15</v>
      </c>
      <c r="B186" s="7">
        <v>140</v>
      </c>
      <c r="C186" s="3">
        <v>10.848000000000001</v>
      </c>
      <c r="D186" s="4">
        <v>1124.78</v>
      </c>
      <c r="E186" s="5">
        <v>9.4549999999999995E-2</v>
      </c>
      <c r="F186" s="3">
        <v>209.303</v>
      </c>
      <c r="G186" s="6">
        <v>0.65639999999999998</v>
      </c>
      <c r="H186" s="6"/>
      <c r="I186" s="3">
        <v>10.848000000000001</v>
      </c>
      <c r="J186" s="6">
        <v>156.98079999999999</v>
      </c>
      <c r="K186" s="5">
        <v>0.63580999999999999</v>
      </c>
      <c r="L186" s="3">
        <v>258.20499999999998</v>
      </c>
      <c r="M186" s="6">
        <v>0.77480000000000004</v>
      </c>
      <c r="N186" s="6"/>
      <c r="O186" s="3">
        <v>48.902000000000001</v>
      </c>
    </row>
    <row r="187" spans="1:15">
      <c r="A187" s="2">
        <f t="shared" si="2"/>
        <v>414.15</v>
      </c>
      <c r="B187" s="7">
        <v>141</v>
      </c>
      <c r="C187" s="3">
        <v>11.068</v>
      </c>
      <c r="D187" s="4">
        <v>1117.8399999999999</v>
      </c>
      <c r="E187" s="5">
        <v>9.7129999999999994E-2</v>
      </c>
      <c r="F187" s="3">
        <v>210.72300000000001</v>
      </c>
      <c r="G187" s="6">
        <v>0.65980000000000005</v>
      </c>
      <c r="H187" s="6"/>
      <c r="I187" s="3">
        <v>11.068</v>
      </c>
      <c r="J187" s="6">
        <v>161.35040000000001</v>
      </c>
      <c r="K187" s="5">
        <v>0.62961</v>
      </c>
      <c r="L187" s="3">
        <v>258.83999999999997</v>
      </c>
      <c r="M187" s="6">
        <v>0.77600000000000002</v>
      </c>
      <c r="N187" s="6"/>
      <c r="O187" s="3">
        <v>48.116999999999997</v>
      </c>
    </row>
    <row r="188" spans="1:15">
      <c r="A188" s="2">
        <f t="shared" si="2"/>
        <v>415.15</v>
      </c>
      <c r="B188" s="7">
        <v>142</v>
      </c>
      <c r="C188" s="3">
        <v>11.292</v>
      </c>
      <c r="D188" s="4">
        <v>1110.74</v>
      </c>
      <c r="E188" s="5">
        <v>9.98E-2</v>
      </c>
      <c r="F188" s="3">
        <v>212.15199999999999</v>
      </c>
      <c r="G188" s="6">
        <v>0.66320000000000001</v>
      </c>
      <c r="H188" s="6"/>
      <c r="I188" s="3">
        <v>11.292</v>
      </c>
      <c r="J188" s="6">
        <v>165.87450000000001</v>
      </c>
      <c r="K188" s="5">
        <v>0.62329999999999997</v>
      </c>
      <c r="L188" s="3">
        <v>259.46699999999998</v>
      </c>
      <c r="M188" s="6">
        <v>0.77710000000000001</v>
      </c>
      <c r="N188" s="6"/>
      <c r="O188" s="3">
        <v>47.314999999999998</v>
      </c>
    </row>
    <row r="189" spans="1:15">
      <c r="A189" s="2">
        <f t="shared" si="2"/>
        <v>416.15</v>
      </c>
      <c r="B189" s="7">
        <v>143</v>
      </c>
      <c r="C189" s="3">
        <v>11.518000000000001</v>
      </c>
      <c r="D189" s="4">
        <v>1103.44</v>
      </c>
      <c r="E189" s="5">
        <v>0.10255</v>
      </c>
      <c r="F189" s="3">
        <v>213.59100000000001</v>
      </c>
      <c r="G189" s="6">
        <v>0.66659999999999997</v>
      </c>
      <c r="H189" s="6"/>
      <c r="I189" s="3">
        <v>11.518000000000001</v>
      </c>
      <c r="J189" s="6">
        <v>170.56209999999999</v>
      </c>
      <c r="K189" s="5">
        <v>0.61685999999999996</v>
      </c>
      <c r="L189" s="3">
        <v>260.08499999999998</v>
      </c>
      <c r="M189" s="6">
        <v>0.77829999999999999</v>
      </c>
      <c r="N189" s="6"/>
      <c r="O189" s="3">
        <v>46.493000000000002</v>
      </c>
    </row>
    <row r="190" spans="1:15">
      <c r="A190" s="2">
        <f t="shared" si="2"/>
        <v>417.15</v>
      </c>
      <c r="B190" s="7">
        <v>144</v>
      </c>
      <c r="C190" s="3">
        <v>11.749000000000001</v>
      </c>
      <c r="D190" s="4">
        <v>1095.95</v>
      </c>
      <c r="E190" s="5">
        <v>0.10541</v>
      </c>
      <c r="F190" s="3">
        <v>215.041</v>
      </c>
      <c r="G190" s="6">
        <v>0.67</v>
      </c>
      <c r="H190" s="6"/>
      <c r="I190" s="3">
        <v>11.749000000000001</v>
      </c>
      <c r="J190" s="6">
        <v>175.42310000000001</v>
      </c>
      <c r="K190" s="5">
        <v>0.61029</v>
      </c>
      <c r="L190" s="3">
        <v>260.69299999999998</v>
      </c>
      <c r="M190" s="6">
        <v>0.77939999999999998</v>
      </c>
      <c r="N190" s="6"/>
      <c r="O190" s="3">
        <v>45.651000000000003</v>
      </c>
    </row>
    <row r="191" spans="1:15">
      <c r="A191" s="2">
        <f t="shared" si="2"/>
        <v>418.15</v>
      </c>
      <c r="B191" s="7">
        <v>145</v>
      </c>
      <c r="C191" s="3">
        <v>11.983000000000001</v>
      </c>
      <c r="D191" s="4">
        <v>1088.25</v>
      </c>
      <c r="E191" s="5">
        <v>0.10838</v>
      </c>
      <c r="F191" s="3">
        <v>216.50200000000001</v>
      </c>
      <c r="G191" s="6">
        <v>0.6734</v>
      </c>
      <c r="H191" s="6"/>
      <c r="I191" s="3">
        <v>11.983000000000001</v>
      </c>
      <c r="J191" s="6">
        <v>180.46860000000001</v>
      </c>
      <c r="K191" s="5">
        <v>0.60358999999999996</v>
      </c>
      <c r="L191" s="3">
        <v>261.291</v>
      </c>
      <c r="M191" s="6">
        <v>0.78059999999999996</v>
      </c>
      <c r="N191" s="6"/>
      <c r="O191" s="3">
        <v>44.787999999999997</v>
      </c>
    </row>
    <row r="192" spans="1:15">
      <c r="A192" s="2">
        <f t="shared" si="2"/>
        <v>419.15</v>
      </c>
      <c r="B192" s="7">
        <v>146</v>
      </c>
      <c r="C192" s="3">
        <v>12.22</v>
      </c>
      <c r="D192" s="4">
        <v>1080.31</v>
      </c>
      <c r="E192" s="5">
        <v>0.11144999999999999</v>
      </c>
      <c r="F192" s="3">
        <v>217.976</v>
      </c>
      <c r="G192" s="6">
        <v>0.67689999999999995</v>
      </c>
      <c r="H192" s="6"/>
      <c r="I192" s="3">
        <v>12.22</v>
      </c>
      <c r="J192" s="6">
        <v>185.7106</v>
      </c>
      <c r="K192" s="5">
        <v>0.59674000000000005</v>
      </c>
      <c r="L192" s="3">
        <v>261.87799999999999</v>
      </c>
      <c r="M192" s="6">
        <v>0.78159999999999996</v>
      </c>
      <c r="N192" s="6"/>
      <c r="O192" s="3">
        <v>43.902000000000001</v>
      </c>
    </row>
    <row r="193" spans="1:15">
      <c r="A193" s="2">
        <f t="shared" si="2"/>
        <v>420.15</v>
      </c>
      <c r="B193" s="7">
        <v>147</v>
      </c>
      <c r="C193" s="3">
        <v>12.461</v>
      </c>
      <c r="D193" s="4">
        <v>1072.1300000000001</v>
      </c>
      <c r="E193" s="5">
        <v>0.11465</v>
      </c>
      <c r="F193" s="3">
        <v>219.46199999999999</v>
      </c>
      <c r="G193" s="6">
        <v>0.6804</v>
      </c>
      <c r="H193" s="6"/>
      <c r="I193" s="3">
        <v>12.461</v>
      </c>
      <c r="J193" s="6">
        <v>191.1626</v>
      </c>
      <c r="K193" s="5">
        <v>0.58975</v>
      </c>
      <c r="L193" s="3">
        <v>262.45299999999997</v>
      </c>
      <c r="M193" s="6">
        <v>0.78269999999999995</v>
      </c>
      <c r="N193" s="6"/>
      <c r="O193" s="3">
        <v>42.991999999999997</v>
      </c>
    </row>
    <row r="194" spans="1:15">
      <c r="A194" s="2">
        <f t="shared" si="2"/>
        <v>421.15</v>
      </c>
      <c r="B194" s="7">
        <v>148</v>
      </c>
      <c r="C194" s="3">
        <v>12.706</v>
      </c>
      <c r="D194" s="4">
        <v>1063.68</v>
      </c>
      <c r="E194" s="5">
        <v>0.11797000000000001</v>
      </c>
      <c r="F194" s="3">
        <v>220.96100000000001</v>
      </c>
      <c r="G194" s="6">
        <v>0.68389999999999995</v>
      </c>
      <c r="H194" s="6"/>
      <c r="I194" s="3">
        <v>12.706</v>
      </c>
      <c r="J194" s="6">
        <v>196.83969999999999</v>
      </c>
      <c r="K194" s="5">
        <v>0.58260000000000001</v>
      </c>
      <c r="L194" s="3">
        <v>263.017</v>
      </c>
      <c r="M194" s="6">
        <v>0.78380000000000005</v>
      </c>
      <c r="N194" s="6"/>
      <c r="O194" s="3">
        <v>42.055999999999997</v>
      </c>
    </row>
    <row r="195" spans="1:15">
      <c r="A195" s="2">
        <f t="shared" si="2"/>
        <v>422.15</v>
      </c>
      <c r="B195" s="7">
        <v>149</v>
      </c>
      <c r="C195" s="3">
        <v>12.954000000000001</v>
      </c>
      <c r="D195" s="4">
        <v>1054.93</v>
      </c>
      <c r="E195" s="5">
        <v>0.12144000000000001</v>
      </c>
      <c r="F195" s="3">
        <v>222.47499999999999</v>
      </c>
      <c r="G195" s="6">
        <v>0.68740000000000001</v>
      </c>
      <c r="H195" s="6"/>
      <c r="I195" s="3">
        <v>12.954000000000001</v>
      </c>
      <c r="J195" s="6">
        <v>202.7587</v>
      </c>
      <c r="K195" s="5">
        <v>0.57528000000000001</v>
      </c>
      <c r="L195" s="3">
        <v>263.56700000000001</v>
      </c>
      <c r="M195" s="6">
        <v>0.78480000000000005</v>
      </c>
      <c r="N195" s="6"/>
      <c r="O195" s="3">
        <v>41.091999999999999</v>
      </c>
    </row>
    <row r="196" spans="1:15">
      <c r="A196" s="2">
        <f t="shared" si="2"/>
        <v>423.15</v>
      </c>
      <c r="B196" s="7">
        <v>150</v>
      </c>
      <c r="C196" s="3">
        <v>13.206</v>
      </c>
      <c r="D196" s="4">
        <v>1045.8699999999999</v>
      </c>
      <c r="E196" s="5">
        <v>0.12504999999999999</v>
      </c>
      <c r="F196" s="3">
        <v>224.00399999999999</v>
      </c>
      <c r="G196" s="6">
        <v>0.69099999999999995</v>
      </c>
      <c r="H196" s="6"/>
      <c r="I196" s="3">
        <v>13.206</v>
      </c>
      <c r="J196" s="6">
        <v>208.9385</v>
      </c>
      <c r="K196" s="5">
        <v>0.56777999999999995</v>
      </c>
      <c r="L196" s="3">
        <v>264.10199999999998</v>
      </c>
      <c r="M196" s="6">
        <v>0.78569999999999995</v>
      </c>
      <c r="N196" s="6"/>
      <c r="O196" s="3">
        <v>40.097999999999999</v>
      </c>
    </row>
    <row r="197" spans="1:15">
      <c r="A197" s="2">
        <f t="shared" si="2"/>
        <v>424.15</v>
      </c>
      <c r="B197" s="7">
        <v>151</v>
      </c>
      <c r="C197" s="3">
        <v>13.462</v>
      </c>
      <c r="D197" s="4">
        <v>1036.46</v>
      </c>
      <c r="E197" s="5">
        <v>0.12883</v>
      </c>
      <c r="F197" s="3">
        <v>225.55</v>
      </c>
      <c r="G197" s="6">
        <v>0.6946</v>
      </c>
      <c r="H197" s="6"/>
      <c r="I197" s="3">
        <v>13.462</v>
      </c>
      <c r="J197" s="6">
        <v>215.4008</v>
      </c>
      <c r="K197" s="5">
        <v>0.56008999999999998</v>
      </c>
      <c r="L197" s="3">
        <v>264.62299999999999</v>
      </c>
      <c r="M197" s="6">
        <v>0.78669999999999995</v>
      </c>
      <c r="N197" s="6"/>
      <c r="O197" s="3">
        <v>39.073</v>
      </c>
    </row>
    <row r="198" spans="1:15">
      <c r="A198" s="2">
        <f t="shared" si="2"/>
        <v>425.15</v>
      </c>
      <c r="B198" s="7">
        <v>152</v>
      </c>
      <c r="C198" s="3">
        <v>13.73</v>
      </c>
      <c r="D198" s="4">
        <v>1026.8</v>
      </c>
      <c r="E198" s="5">
        <v>0.13284000000000001</v>
      </c>
      <c r="F198" s="3">
        <v>227.108</v>
      </c>
      <c r="G198" s="6">
        <v>0.69820000000000004</v>
      </c>
      <c r="H198" s="6"/>
      <c r="I198" s="3">
        <v>13.73</v>
      </c>
      <c r="J198" s="6">
        <v>222.55799999999999</v>
      </c>
      <c r="K198" s="5">
        <v>0.55159999999999998</v>
      </c>
      <c r="L198" s="3">
        <v>265.09899999999999</v>
      </c>
      <c r="M198" s="6">
        <v>0.78749999999999998</v>
      </c>
      <c r="N198" s="6"/>
      <c r="O198" s="3">
        <v>37.991</v>
      </c>
    </row>
    <row r="199" spans="1:15">
      <c r="A199" s="2">
        <f t="shared" ref="A199:A209" si="3">B199+273.15</f>
        <v>426.15</v>
      </c>
      <c r="B199" s="7">
        <v>153</v>
      </c>
      <c r="C199" s="3">
        <v>13.994</v>
      </c>
      <c r="D199" s="4">
        <v>1016.61</v>
      </c>
      <c r="E199" s="5">
        <v>0.13697999999999999</v>
      </c>
      <c r="F199" s="3">
        <v>228.691</v>
      </c>
      <c r="G199" s="6">
        <v>0.70179999999999998</v>
      </c>
      <c r="H199" s="6"/>
      <c r="I199" s="3">
        <v>13.994</v>
      </c>
      <c r="J199" s="6">
        <v>229.68899999999999</v>
      </c>
      <c r="K199" s="5">
        <v>0.54346000000000005</v>
      </c>
      <c r="L199" s="3">
        <v>265.58199999999999</v>
      </c>
      <c r="M199" s="6">
        <v>0.78839999999999999</v>
      </c>
      <c r="N199" s="6"/>
      <c r="O199" s="3">
        <v>36.890999999999998</v>
      </c>
    </row>
    <row r="200" spans="1:15">
      <c r="A200" s="2">
        <f t="shared" si="3"/>
        <v>427.15</v>
      </c>
      <c r="B200" s="7">
        <v>154</v>
      </c>
      <c r="C200" s="3">
        <v>14.262</v>
      </c>
      <c r="D200" s="4">
        <v>1005.95</v>
      </c>
      <c r="E200" s="5">
        <v>0.14133999999999999</v>
      </c>
      <c r="F200" s="3">
        <v>230.29400000000001</v>
      </c>
      <c r="G200" s="6">
        <v>0.70550000000000002</v>
      </c>
      <c r="H200" s="6"/>
      <c r="I200" s="3">
        <v>14.262</v>
      </c>
      <c r="J200" s="6">
        <v>237.19300000000001</v>
      </c>
      <c r="K200" s="5">
        <v>0.53507000000000005</v>
      </c>
      <c r="L200" s="3">
        <v>266.04500000000002</v>
      </c>
      <c r="M200" s="6">
        <v>0.78920000000000001</v>
      </c>
      <c r="N200" s="6"/>
      <c r="O200" s="3">
        <v>35.750999999999998</v>
      </c>
    </row>
    <row r="201" spans="1:15">
      <c r="A201" s="2">
        <f t="shared" si="3"/>
        <v>428.15</v>
      </c>
      <c r="B201" s="7">
        <v>155</v>
      </c>
      <c r="C201" s="3">
        <v>14.532999999999999</v>
      </c>
      <c r="D201" s="4">
        <v>994.78</v>
      </c>
      <c r="E201" s="5">
        <v>0.14591999999999999</v>
      </c>
      <c r="F201" s="3">
        <v>231.92099999999999</v>
      </c>
      <c r="G201" s="6">
        <v>0.70920000000000005</v>
      </c>
      <c r="H201" s="6"/>
      <c r="I201" s="3">
        <v>14.532999999999999</v>
      </c>
      <c r="J201" s="6">
        <v>245.107</v>
      </c>
      <c r="K201" s="5">
        <v>0.52642</v>
      </c>
      <c r="L201" s="3">
        <v>266.48599999999999</v>
      </c>
      <c r="M201" s="6">
        <v>0.79</v>
      </c>
      <c r="N201" s="6"/>
      <c r="O201" s="3">
        <v>34.564999999999998</v>
      </c>
    </row>
    <row r="202" spans="1:15">
      <c r="A202" s="2">
        <f t="shared" si="3"/>
        <v>429.15</v>
      </c>
      <c r="B202" s="7">
        <v>156</v>
      </c>
      <c r="C202" s="3">
        <v>14.808</v>
      </c>
      <c r="D202" s="4">
        <v>983.04</v>
      </c>
      <c r="E202" s="5">
        <v>0.15076999999999999</v>
      </c>
      <c r="F202" s="3">
        <v>233.57400000000001</v>
      </c>
      <c r="G202" s="6">
        <v>0.71299999999999997</v>
      </c>
      <c r="H202" s="6"/>
      <c r="I202" s="3">
        <v>14.808</v>
      </c>
      <c r="J202" s="6">
        <v>253.47900000000001</v>
      </c>
      <c r="K202" s="5">
        <v>0.51746999999999999</v>
      </c>
      <c r="L202" s="3">
        <v>266.90199999999999</v>
      </c>
      <c r="M202" s="6">
        <v>0.79069999999999996</v>
      </c>
      <c r="N202" s="6"/>
      <c r="O202" s="3">
        <v>33.328000000000003</v>
      </c>
    </row>
    <row r="203" spans="1:15">
      <c r="A203" s="2">
        <f t="shared" si="3"/>
        <v>430.15</v>
      </c>
      <c r="B203" s="7">
        <v>157</v>
      </c>
      <c r="C203" s="3">
        <v>15.087999999999999</v>
      </c>
      <c r="D203" s="4">
        <v>970.65</v>
      </c>
      <c r="E203" s="5">
        <v>0.15590000000000001</v>
      </c>
      <c r="F203" s="3">
        <v>235.25399999999999</v>
      </c>
      <c r="G203" s="6">
        <v>0.71689999999999998</v>
      </c>
      <c r="H203" s="6"/>
      <c r="I203" s="3">
        <v>15.087999999999999</v>
      </c>
      <c r="J203" s="6">
        <v>262.36399999999998</v>
      </c>
      <c r="K203" s="5">
        <v>0.50819000000000003</v>
      </c>
      <c r="L203" s="3">
        <v>267.291</v>
      </c>
      <c r="M203" s="6">
        <v>0.7913</v>
      </c>
      <c r="N203" s="6"/>
      <c r="O203" s="3">
        <v>32.036999999999999</v>
      </c>
    </row>
    <row r="204" spans="1:15">
      <c r="A204" s="2">
        <f t="shared" si="3"/>
        <v>431.15</v>
      </c>
      <c r="B204" s="7">
        <v>158</v>
      </c>
      <c r="C204" s="3">
        <v>15.371</v>
      </c>
      <c r="D204" s="4">
        <v>957.53</v>
      </c>
      <c r="E204" s="5">
        <v>0.16137000000000001</v>
      </c>
      <c r="F204" s="3">
        <v>236.96700000000001</v>
      </c>
      <c r="G204" s="6">
        <v>0.7208</v>
      </c>
      <c r="H204" s="6"/>
      <c r="I204" s="3">
        <v>15.371</v>
      </c>
      <c r="J204" s="6">
        <v>271.83499999999998</v>
      </c>
      <c r="K204" s="5">
        <v>0.49853999999999998</v>
      </c>
      <c r="L204" s="3">
        <v>267.64699999999999</v>
      </c>
      <c r="M204" s="6">
        <v>0.79190000000000005</v>
      </c>
      <c r="N204" s="6"/>
      <c r="O204" s="3">
        <v>30.68</v>
      </c>
    </row>
    <row r="205" spans="1:15">
      <c r="A205" s="2">
        <f t="shared" si="3"/>
        <v>432.15</v>
      </c>
      <c r="B205" s="7">
        <v>159</v>
      </c>
      <c r="C205" s="3">
        <v>15.659000000000001</v>
      </c>
      <c r="D205" s="4">
        <v>943.57</v>
      </c>
      <c r="E205" s="5">
        <v>0.16721</v>
      </c>
      <c r="F205" s="3">
        <v>238.71700000000001</v>
      </c>
      <c r="G205" s="6">
        <v>0.72470000000000001</v>
      </c>
      <c r="H205" s="6"/>
      <c r="I205" s="3">
        <v>15.659000000000001</v>
      </c>
      <c r="J205" s="6">
        <v>281.96600000000001</v>
      </c>
      <c r="K205" s="5">
        <v>0.48848999999999998</v>
      </c>
      <c r="L205" s="3">
        <v>267.96800000000002</v>
      </c>
      <c r="M205" s="6">
        <v>0.79239999999999999</v>
      </c>
      <c r="N205" s="6"/>
      <c r="O205" s="3">
        <v>29.251000000000001</v>
      </c>
    </row>
    <row r="206" spans="1:15">
      <c r="A206" s="2">
        <f t="shared" si="3"/>
        <v>433.15</v>
      </c>
      <c r="B206" s="7">
        <v>160</v>
      </c>
      <c r="C206" s="3">
        <v>15.951000000000001</v>
      </c>
      <c r="D206" s="4">
        <v>928.64</v>
      </c>
      <c r="E206" s="5">
        <v>0.17348</v>
      </c>
      <c r="F206" s="3">
        <v>240.50700000000001</v>
      </c>
      <c r="G206" s="6">
        <v>0.7288</v>
      </c>
      <c r="H206" s="6"/>
      <c r="I206" s="3">
        <v>15.951000000000001</v>
      </c>
      <c r="J206" s="6">
        <v>292.88299999999998</v>
      </c>
      <c r="K206" s="5">
        <v>0.47793999999999998</v>
      </c>
      <c r="L206" s="3">
        <v>268.245</v>
      </c>
      <c r="M206" s="6">
        <v>0.79279999999999995</v>
      </c>
      <c r="N206" s="6"/>
      <c r="O206" s="3">
        <v>27.738</v>
      </c>
    </row>
    <row r="207" spans="1:15">
      <c r="A207" s="2">
        <f t="shared" si="3"/>
        <v>434.15</v>
      </c>
      <c r="B207" s="7">
        <v>161</v>
      </c>
      <c r="C207" s="3">
        <v>16.245999999999999</v>
      </c>
      <c r="D207" s="4">
        <v>912.57</v>
      </c>
      <c r="E207" s="5">
        <v>0.18027000000000001</v>
      </c>
      <c r="F207" s="3">
        <v>242.34700000000001</v>
      </c>
      <c r="G207" s="6">
        <v>0.7329</v>
      </c>
      <c r="H207" s="6"/>
      <c r="I207" s="3">
        <v>16.245999999999999</v>
      </c>
      <c r="J207" s="6">
        <v>304.71100000000001</v>
      </c>
      <c r="K207" s="5">
        <v>0.46683000000000002</v>
      </c>
      <c r="L207" s="3">
        <v>268.47399999999999</v>
      </c>
      <c r="M207" s="6">
        <v>0.79310000000000003</v>
      </c>
      <c r="N207" s="6"/>
      <c r="O207" s="3">
        <v>26.126999999999999</v>
      </c>
    </row>
    <row r="208" spans="1:15">
      <c r="A208" s="2">
        <f t="shared" si="3"/>
        <v>435.15</v>
      </c>
      <c r="B208" s="7">
        <v>162</v>
      </c>
      <c r="C208" s="3">
        <v>16.547000000000001</v>
      </c>
      <c r="D208" s="4">
        <v>895.12</v>
      </c>
      <c r="E208" s="5">
        <v>0.18767</v>
      </c>
      <c r="F208" s="3">
        <v>244.24600000000001</v>
      </c>
      <c r="G208" s="6">
        <v>0.73719999999999997</v>
      </c>
      <c r="H208" s="6"/>
      <c r="I208" s="3">
        <v>16.547000000000001</v>
      </c>
      <c r="J208" s="6">
        <v>317.642</v>
      </c>
      <c r="K208" s="5">
        <v>0.45505000000000001</v>
      </c>
      <c r="L208" s="3">
        <v>268.64299999999997</v>
      </c>
      <c r="M208" s="6">
        <v>0.79330000000000001</v>
      </c>
      <c r="N208" s="6"/>
      <c r="O208" s="3">
        <v>24.396999999999998</v>
      </c>
    </row>
    <row r="209" spans="1:15">
      <c r="A209" s="2">
        <f t="shared" si="3"/>
        <v>436.15</v>
      </c>
      <c r="B209" s="7">
        <v>163</v>
      </c>
      <c r="C209" s="3">
        <v>16.850999999999999</v>
      </c>
      <c r="D209" s="4">
        <v>875.99</v>
      </c>
      <c r="E209" s="5">
        <v>0.19583</v>
      </c>
      <c r="F209" s="3">
        <v>246.215</v>
      </c>
      <c r="G209" s="6">
        <v>0.74160000000000004</v>
      </c>
      <c r="H209" s="6"/>
      <c r="I209" s="3">
        <v>16.850999999999999</v>
      </c>
      <c r="J209" s="6">
        <v>331.94900000000001</v>
      </c>
      <c r="K209" s="5">
        <v>0.44242999999999999</v>
      </c>
      <c r="L209" s="3">
        <v>268.738</v>
      </c>
      <c r="M209" s="6">
        <v>0.79330000000000001</v>
      </c>
      <c r="N209" s="6"/>
      <c r="O209" s="3">
        <v>22.523</v>
      </c>
    </row>
    <row r="210" spans="1:15">
      <c r="A210" s="2"/>
      <c r="B210" s="2"/>
      <c r="C210" s="2"/>
      <c r="D210" s="2"/>
      <c r="E210" s="2"/>
      <c r="F210" s="2"/>
      <c r="G210" s="2"/>
      <c r="H210" s="2"/>
      <c r="I210" s="2"/>
      <c r="J210" s="2"/>
      <c r="K210" s="2"/>
      <c r="L210" s="2"/>
      <c r="M210" s="2"/>
      <c r="N210" s="2"/>
      <c r="O210" s="3"/>
    </row>
  </sheetData>
  <mergeCells count="3">
    <mergeCell ref="C3:G3"/>
    <mergeCell ref="I3:M3"/>
    <mergeCell ref="A1:O1"/>
  </mergeCells>
  <phoneticPr fontId="0" type="noConversion"/>
  <pageMargins left="0.75" right="0.75" top="1" bottom="1" header="0.5" footer="0.5"/>
  <pageSetup orientation="portrait" horizontalDpi="4294967293" verticalDpi="0" r:id="rId1"/>
  <headerFooter alignWithMargins="0"/>
</worksheet>
</file>

<file path=xl/worksheets/sheet18.xml><?xml version="1.0" encoding="utf-8"?>
<worksheet xmlns="http://schemas.openxmlformats.org/spreadsheetml/2006/main" xmlns:r="http://schemas.openxmlformats.org/officeDocument/2006/relationships">
  <dimension ref="A1:W589"/>
  <sheetViews>
    <sheetView workbookViewId="0"/>
  </sheetViews>
  <sheetFormatPr defaultRowHeight="12.75"/>
  <sheetData>
    <row r="1" spans="1:23" ht="18.75">
      <c r="A1" s="16" t="s">
        <v>182</v>
      </c>
    </row>
    <row r="4" spans="1:23">
      <c r="A4" t="s">
        <v>11</v>
      </c>
      <c r="B4">
        <v>-40</v>
      </c>
      <c r="C4" t="s">
        <v>12</v>
      </c>
    </row>
    <row r="5" spans="1:23">
      <c r="A5" t="s">
        <v>13</v>
      </c>
      <c r="C5" t="s">
        <v>14</v>
      </c>
      <c r="D5">
        <v>0.01</v>
      </c>
      <c r="E5">
        <v>0.1</v>
      </c>
      <c r="F5">
        <v>0.2</v>
      </c>
      <c r="G5">
        <v>0.3</v>
      </c>
      <c r="H5">
        <v>0.4</v>
      </c>
      <c r="I5">
        <v>0.5</v>
      </c>
      <c r="J5">
        <v>0.6</v>
      </c>
      <c r="K5">
        <v>0.7</v>
      </c>
      <c r="L5">
        <v>0.8</v>
      </c>
      <c r="M5">
        <v>1</v>
      </c>
      <c r="N5">
        <v>2</v>
      </c>
      <c r="O5">
        <v>3</v>
      </c>
      <c r="P5">
        <v>4</v>
      </c>
      <c r="Q5">
        <v>5</v>
      </c>
      <c r="R5">
        <v>7.5</v>
      </c>
      <c r="S5">
        <v>10</v>
      </c>
      <c r="T5">
        <v>20</v>
      </c>
      <c r="U5">
        <v>30</v>
      </c>
      <c r="V5">
        <v>40</v>
      </c>
      <c r="W5">
        <v>50</v>
      </c>
    </row>
    <row r="6" spans="1:23" ht="14.25">
      <c r="A6" s="34" t="s">
        <v>155</v>
      </c>
      <c r="C6" t="s">
        <v>26</v>
      </c>
      <c r="D6">
        <v>0.16300000000000001</v>
      </c>
      <c r="E6">
        <v>1766.0329999999999</v>
      </c>
      <c r="F6">
        <v>1766.07</v>
      </c>
      <c r="G6">
        <v>1766.106</v>
      </c>
      <c r="H6">
        <v>1766.143</v>
      </c>
      <c r="I6">
        <v>1766.1790000000001</v>
      </c>
      <c r="J6">
        <v>1766.2159999999999</v>
      </c>
      <c r="K6">
        <v>1766.252</v>
      </c>
      <c r="L6">
        <v>1766.289</v>
      </c>
      <c r="M6">
        <v>1766.3620000000001</v>
      </c>
      <c r="N6">
        <v>1766.7249999999999</v>
      </c>
      <c r="O6">
        <v>1767.088</v>
      </c>
      <c r="P6">
        <v>1767.4490000000001</v>
      </c>
      <c r="Q6">
        <v>1767.81</v>
      </c>
      <c r="R6">
        <v>1768.7059999999999</v>
      </c>
      <c r="S6">
        <v>1769.596</v>
      </c>
      <c r="T6">
        <v>1773.0920000000001</v>
      </c>
      <c r="U6">
        <v>1776.49</v>
      </c>
      <c r="V6">
        <v>1779.7950000000001</v>
      </c>
      <c r="W6">
        <v>1783.011</v>
      </c>
    </row>
    <row r="7" spans="1:23" ht="14.25">
      <c r="A7" t="s">
        <v>16</v>
      </c>
      <c r="C7" t="s">
        <v>26</v>
      </c>
      <c r="D7">
        <v>6.1250210000000003</v>
      </c>
      <c r="E7">
        <v>5.6599999999999999E-4</v>
      </c>
      <c r="F7">
        <v>5.6599999999999999E-4</v>
      </c>
      <c r="G7">
        <v>5.6599999999999999E-4</v>
      </c>
      <c r="H7">
        <v>5.6599999999999999E-4</v>
      </c>
      <c r="I7">
        <v>5.6599999999999999E-4</v>
      </c>
      <c r="J7">
        <v>5.6599999999999999E-4</v>
      </c>
      <c r="K7">
        <v>5.6599999999999999E-4</v>
      </c>
      <c r="L7">
        <v>5.6599999999999999E-4</v>
      </c>
      <c r="M7">
        <v>5.6599999999999999E-4</v>
      </c>
      <c r="N7">
        <v>5.6599999999999999E-4</v>
      </c>
      <c r="O7">
        <v>5.6599999999999999E-4</v>
      </c>
      <c r="P7">
        <v>5.6599999999999999E-4</v>
      </c>
      <c r="Q7">
        <v>5.6599999999999999E-4</v>
      </c>
      <c r="R7">
        <v>5.6499999999999996E-4</v>
      </c>
      <c r="S7">
        <v>5.6499999999999996E-4</v>
      </c>
      <c r="T7">
        <v>5.6400000000000005E-4</v>
      </c>
      <c r="U7">
        <v>5.6300000000000002E-4</v>
      </c>
      <c r="V7">
        <v>5.62E-4</v>
      </c>
      <c r="W7">
        <v>5.6099999999999998E-4</v>
      </c>
    </row>
    <row r="8" spans="1:23">
      <c r="A8" t="s">
        <v>17</v>
      </c>
      <c r="D8">
        <v>0.99861200000000006</v>
      </c>
      <c r="E8">
        <v>8.9999999999999998E-4</v>
      </c>
      <c r="F8">
        <v>1.8010000000000001E-3</v>
      </c>
      <c r="G8">
        <v>2.7009999999999998E-3</v>
      </c>
      <c r="H8">
        <v>3.6020000000000002E-3</v>
      </c>
      <c r="I8">
        <v>4.5019999999999999E-3</v>
      </c>
      <c r="J8">
        <v>5.4019999999999997E-3</v>
      </c>
      <c r="K8">
        <v>6.3029999999999996E-3</v>
      </c>
      <c r="L8">
        <v>7.2030000000000002E-3</v>
      </c>
      <c r="M8">
        <v>9.0030000000000006E-3</v>
      </c>
      <c r="N8">
        <v>1.8003000000000002E-2</v>
      </c>
      <c r="O8">
        <v>2.7E-2</v>
      </c>
      <c r="P8">
        <v>3.5993999999999998E-2</v>
      </c>
      <c r="Q8">
        <v>4.4984999999999997E-2</v>
      </c>
      <c r="R8">
        <v>6.7448999999999995E-2</v>
      </c>
      <c r="S8">
        <v>8.9894000000000002E-2</v>
      </c>
      <c r="T8">
        <v>0.17949000000000001</v>
      </c>
      <c r="U8">
        <v>0.26880199999999999</v>
      </c>
      <c r="V8">
        <v>0.357846</v>
      </c>
      <c r="W8">
        <v>0.44663199999999997</v>
      </c>
    </row>
    <row r="9" spans="1:23">
      <c r="A9" t="s">
        <v>18</v>
      </c>
      <c r="C9" t="s">
        <v>19</v>
      </c>
      <c r="D9">
        <v>109.342</v>
      </c>
      <c r="E9">
        <v>4.0000000000000001E-3</v>
      </c>
      <c r="F9">
        <v>8.0000000000000002E-3</v>
      </c>
      <c r="G9">
        <v>1.2E-2</v>
      </c>
      <c r="H9">
        <v>1.6E-2</v>
      </c>
      <c r="I9">
        <v>0.02</v>
      </c>
      <c r="J9">
        <v>2.4E-2</v>
      </c>
      <c r="K9">
        <v>2.8000000000000001E-2</v>
      </c>
      <c r="L9">
        <v>3.2000000000000001E-2</v>
      </c>
      <c r="M9">
        <v>4.1000000000000002E-2</v>
      </c>
      <c r="N9">
        <v>8.2000000000000003E-2</v>
      </c>
      <c r="O9">
        <v>0.123</v>
      </c>
      <c r="P9">
        <v>0.16400000000000001</v>
      </c>
      <c r="Q9">
        <v>0.20499999999999999</v>
      </c>
      <c r="R9">
        <v>0.308</v>
      </c>
      <c r="S9">
        <v>0.41199999999999998</v>
      </c>
      <c r="T9">
        <v>0.82599999999999996</v>
      </c>
      <c r="U9">
        <v>1.2430000000000001</v>
      </c>
      <c r="V9">
        <v>1.6619999999999999</v>
      </c>
      <c r="W9">
        <v>2.0830000000000002</v>
      </c>
    </row>
    <row r="10" spans="1:23">
      <c r="A10" t="s">
        <v>20</v>
      </c>
      <c r="C10" t="s">
        <v>21</v>
      </c>
      <c r="D10">
        <v>0.46899999999999997</v>
      </c>
      <c r="E10">
        <v>0</v>
      </c>
      <c r="F10">
        <v>0</v>
      </c>
      <c r="G10">
        <v>-1E-4</v>
      </c>
      <c r="H10">
        <v>-1E-4</v>
      </c>
      <c r="I10">
        <v>-1E-4</v>
      </c>
      <c r="J10">
        <v>-1E-4</v>
      </c>
      <c r="K10">
        <v>-1E-4</v>
      </c>
      <c r="L10">
        <v>-1E-4</v>
      </c>
      <c r="M10">
        <v>-1E-4</v>
      </c>
      <c r="N10">
        <v>-2.0000000000000001E-4</v>
      </c>
      <c r="O10">
        <v>-2.0000000000000001E-4</v>
      </c>
      <c r="P10">
        <v>-2.9999999999999997E-4</v>
      </c>
      <c r="Q10">
        <v>-2.9999999999999997E-4</v>
      </c>
      <c r="R10">
        <v>-5.0000000000000001E-4</v>
      </c>
      <c r="S10">
        <v>-5.9999999999999995E-4</v>
      </c>
      <c r="T10">
        <v>-1.1999999999999999E-3</v>
      </c>
      <c r="U10">
        <v>-1.8E-3</v>
      </c>
      <c r="V10">
        <v>-2.3E-3</v>
      </c>
      <c r="W10">
        <v>-2.8999999999999998E-3</v>
      </c>
    </row>
    <row r="11" spans="1:23">
      <c r="A11" t="s">
        <v>22</v>
      </c>
      <c r="C11" t="s">
        <v>21</v>
      </c>
      <c r="D11">
        <v>0.87370000000000003</v>
      </c>
      <c r="E11">
        <v>1.0812999999999999</v>
      </c>
      <c r="F11">
        <v>1.0812999999999999</v>
      </c>
      <c r="G11">
        <v>1.0812999999999999</v>
      </c>
      <c r="H11">
        <v>1.0812999999999999</v>
      </c>
      <c r="I11">
        <v>1.0812999999999999</v>
      </c>
      <c r="J11">
        <v>1.0812999999999999</v>
      </c>
      <c r="K11">
        <v>1.0812999999999999</v>
      </c>
      <c r="L11">
        <v>1.0811999999999999</v>
      </c>
      <c r="M11">
        <v>1.0811999999999999</v>
      </c>
      <c r="N11">
        <v>1.0810999999999999</v>
      </c>
      <c r="O11">
        <v>1.081</v>
      </c>
      <c r="P11">
        <v>1.0809</v>
      </c>
      <c r="Q11">
        <v>1.0808</v>
      </c>
      <c r="R11">
        <v>1.0805</v>
      </c>
      <c r="S11">
        <v>1.0802</v>
      </c>
      <c r="T11">
        <v>1.0790999999999999</v>
      </c>
      <c r="U11">
        <v>1.0781000000000001</v>
      </c>
      <c r="V11">
        <v>1.0770999999999999</v>
      </c>
      <c r="W11">
        <v>1.0762</v>
      </c>
    </row>
    <row r="12" spans="1:23">
      <c r="A12" t="s">
        <v>23</v>
      </c>
      <c r="D12">
        <v>1.0311999999999999</v>
      </c>
      <c r="E12">
        <v>1.0900000000000001</v>
      </c>
      <c r="F12">
        <v>1.0900000000000001</v>
      </c>
      <c r="G12">
        <v>1.0900000000000001</v>
      </c>
      <c r="H12">
        <v>1.0899000000000001</v>
      </c>
      <c r="I12">
        <v>1.0899000000000001</v>
      </c>
      <c r="J12">
        <v>1.0899000000000001</v>
      </c>
      <c r="K12">
        <v>1.0899000000000001</v>
      </c>
      <c r="L12">
        <v>1.0899000000000001</v>
      </c>
      <c r="M12">
        <v>1.0899000000000001</v>
      </c>
      <c r="N12">
        <v>1.0896999999999999</v>
      </c>
      <c r="O12">
        <v>1.0895999999999999</v>
      </c>
      <c r="P12">
        <v>1.0893999999999999</v>
      </c>
      <c r="Q12">
        <v>1.0892999999999999</v>
      </c>
      <c r="R12">
        <v>1.089</v>
      </c>
      <c r="S12">
        <v>1.0886</v>
      </c>
      <c r="T12">
        <v>1.0872999999999999</v>
      </c>
      <c r="U12">
        <v>1.0861000000000001</v>
      </c>
      <c r="V12">
        <v>1.0849</v>
      </c>
      <c r="W12">
        <v>1.0838000000000001</v>
      </c>
    </row>
    <row r="13" spans="1:23">
      <c r="A13" t="s">
        <v>24</v>
      </c>
      <c r="C13" t="s">
        <v>25</v>
      </c>
      <c r="D13">
        <v>79.418700000000001</v>
      </c>
      <c r="E13">
        <v>587.91859999999997</v>
      </c>
      <c r="F13">
        <v>588.00530000000003</v>
      </c>
      <c r="G13">
        <v>588.09630000000004</v>
      </c>
      <c r="H13">
        <v>588.18589999999995</v>
      </c>
      <c r="I13">
        <v>588.27850000000001</v>
      </c>
      <c r="J13">
        <v>588.36829999999998</v>
      </c>
      <c r="K13">
        <v>588.45809999999994</v>
      </c>
      <c r="L13">
        <v>588.548</v>
      </c>
      <c r="M13">
        <v>588.72789999999998</v>
      </c>
      <c r="N13">
        <v>589.62850000000003</v>
      </c>
      <c r="O13">
        <v>590.52800000000002</v>
      </c>
      <c r="P13">
        <v>591.42780000000005</v>
      </c>
      <c r="Q13">
        <v>592.32349999999997</v>
      </c>
      <c r="R13">
        <v>594.56569999999999</v>
      </c>
      <c r="S13">
        <v>596.80110000000002</v>
      </c>
      <c r="T13">
        <v>605.69629999999995</v>
      </c>
      <c r="U13">
        <v>614.51710000000003</v>
      </c>
      <c r="V13">
        <v>623.26800000000003</v>
      </c>
      <c r="W13">
        <v>631.95129999999995</v>
      </c>
    </row>
    <row r="16" spans="1:23">
      <c r="A16" t="s">
        <v>11</v>
      </c>
      <c r="B16">
        <v>-35</v>
      </c>
      <c r="C16" t="s">
        <v>12</v>
      </c>
    </row>
    <row r="17" spans="1:23">
      <c r="A17" t="s">
        <v>13</v>
      </c>
      <c r="C17" t="s">
        <v>14</v>
      </c>
      <c r="D17">
        <v>0.01</v>
      </c>
      <c r="E17">
        <v>0.1</v>
      </c>
      <c r="F17">
        <v>0.2</v>
      </c>
      <c r="G17">
        <v>0.3</v>
      </c>
      <c r="H17">
        <v>0.4</v>
      </c>
      <c r="I17">
        <v>0.5</v>
      </c>
      <c r="J17">
        <v>0.6</v>
      </c>
      <c r="K17">
        <v>0.7</v>
      </c>
      <c r="L17">
        <v>0.8</v>
      </c>
      <c r="M17">
        <v>1</v>
      </c>
      <c r="N17">
        <v>2</v>
      </c>
      <c r="O17">
        <v>3</v>
      </c>
      <c r="P17">
        <v>4</v>
      </c>
      <c r="Q17">
        <v>5</v>
      </c>
      <c r="R17">
        <v>7.5</v>
      </c>
      <c r="S17">
        <v>10</v>
      </c>
      <c r="T17">
        <v>20</v>
      </c>
      <c r="U17">
        <v>30</v>
      </c>
      <c r="V17">
        <v>40</v>
      </c>
      <c r="W17">
        <v>50</v>
      </c>
    </row>
    <row r="18" spans="1:23" ht="14.25">
      <c r="A18" s="34" t="s">
        <v>155</v>
      </c>
      <c r="C18" t="s">
        <v>26</v>
      </c>
      <c r="D18">
        <v>0.16</v>
      </c>
      <c r="E18">
        <v>1754.3810000000001</v>
      </c>
      <c r="F18">
        <v>1754.42</v>
      </c>
      <c r="G18">
        <v>1754.4580000000001</v>
      </c>
      <c r="H18">
        <v>1754.4970000000001</v>
      </c>
      <c r="I18">
        <v>1754.5360000000001</v>
      </c>
      <c r="J18">
        <v>1754.575</v>
      </c>
      <c r="K18">
        <v>1754.614</v>
      </c>
      <c r="L18">
        <v>1754.652</v>
      </c>
      <c r="M18">
        <v>1754.73</v>
      </c>
      <c r="N18">
        <v>1755.117</v>
      </c>
      <c r="O18">
        <v>1755.502</v>
      </c>
      <c r="P18">
        <v>1755.8869999999999</v>
      </c>
      <c r="Q18">
        <v>1756.27</v>
      </c>
      <c r="R18">
        <v>1757.223</v>
      </c>
      <c r="S18">
        <v>1758.1690000000001</v>
      </c>
      <c r="T18">
        <v>1761.883</v>
      </c>
      <c r="U18">
        <v>1765.489</v>
      </c>
      <c r="V18">
        <v>1768.9929999999999</v>
      </c>
      <c r="W18">
        <v>1772.4010000000001</v>
      </c>
    </row>
    <row r="19" spans="1:23" ht="14.25">
      <c r="A19" t="s">
        <v>16</v>
      </c>
      <c r="C19" t="s">
        <v>26</v>
      </c>
      <c r="D19">
        <v>6.2568619999999999</v>
      </c>
      <c r="E19">
        <v>5.6999999999999998E-4</v>
      </c>
      <c r="F19">
        <v>5.6999999999999998E-4</v>
      </c>
      <c r="G19">
        <v>5.6999999999999998E-4</v>
      </c>
      <c r="H19">
        <v>5.6999999999999998E-4</v>
      </c>
      <c r="I19">
        <v>5.6999999999999998E-4</v>
      </c>
      <c r="J19">
        <v>5.6999999999999998E-4</v>
      </c>
      <c r="K19">
        <v>5.6999999999999998E-4</v>
      </c>
      <c r="L19">
        <v>5.6999999999999998E-4</v>
      </c>
      <c r="M19">
        <v>5.6999999999999998E-4</v>
      </c>
      <c r="N19">
        <v>5.6999999999999998E-4</v>
      </c>
      <c r="O19">
        <v>5.6999999999999998E-4</v>
      </c>
      <c r="P19">
        <v>5.6999999999999998E-4</v>
      </c>
      <c r="Q19">
        <v>5.6899999999999995E-4</v>
      </c>
      <c r="R19">
        <v>5.6899999999999995E-4</v>
      </c>
      <c r="S19">
        <v>5.6899999999999995E-4</v>
      </c>
      <c r="T19">
        <v>5.6800000000000004E-4</v>
      </c>
      <c r="U19">
        <v>5.6599999999999999E-4</v>
      </c>
      <c r="V19">
        <v>5.6499999999999996E-4</v>
      </c>
      <c r="W19">
        <v>5.6400000000000005E-4</v>
      </c>
    </row>
    <row r="20" spans="1:23">
      <c r="A20" t="s">
        <v>17</v>
      </c>
      <c r="D20">
        <v>0.99868999999999997</v>
      </c>
      <c r="E20">
        <v>8.8699999999999998E-4</v>
      </c>
      <c r="F20">
        <v>1.7730000000000001E-3</v>
      </c>
      <c r="G20">
        <v>2.6589999999999999E-3</v>
      </c>
      <c r="H20">
        <v>3.5460000000000001E-3</v>
      </c>
      <c r="I20">
        <v>4.4320000000000002E-3</v>
      </c>
      <c r="J20">
        <v>5.3189999999999999E-3</v>
      </c>
      <c r="K20">
        <v>6.2049999999999996E-3</v>
      </c>
      <c r="L20">
        <v>7.0910000000000001E-3</v>
      </c>
      <c r="M20">
        <v>8.8640000000000004E-3</v>
      </c>
      <c r="N20">
        <v>1.7724E-2</v>
      </c>
      <c r="O20">
        <v>2.6581E-2</v>
      </c>
      <c r="P20">
        <v>3.5434E-2</v>
      </c>
      <c r="Q20">
        <v>4.4284999999999998E-2</v>
      </c>
      <c r="R20">
        <v>6.6396999999999998E-2</v>
      </c>
      <c r="S20">
        <v>8.8487999999999997E-2</v>
      </c>
      <c r="T20">
        <v>0.17666200000000001</v>
      </c>
      <c r="U20">
        <v>0.26453599999999999</v>
      </c>
      <c r="V20">
        <v>0.35212599999999999</v>
      </c>
      <c r="W20">
        <v>0.43944699999999998</v>
      </c>
    </row>
    <row r="21" spans="1:23">
      <c r="A21" t="s">
        <v>18</v>
      </c>
      <c r="C21" t="s">
        <v>19</v>
      </c>
      <c r="D21">
        <v>113.711</v>
      </c>
      <c r="E21">
        <v>5.4109999999999996</v>
      </c>
      <c r="F21">
        <v>5.415</v>
      </c>
      <c r="G21">
        <v>5.4189999999999996</v>
      </c>
      <c r="H21">
        <v>5.423</v>
      </c>
      <c r="I21">
        <v>5.4269999999999996</v>
      </c>
      <c r="J21">
        <v>5.431</v>
      </c>
      <c r="K21">
        <v>5.4349999999999996</v>
      </c>
      <c r="L21">
        <v>5.4390000000000001</v>
      </c>
      <c r="M21">
        <v>5.4470000000000001</v>
      </c>
      <c r="N21">
        <v>5.4880000000000004</v>
      </c>
      <c r="O21">
        <v>5.5279999999999996</v>
      </c>
      <c r="P21">
        <v>5.569</v>
      </c>
      <c r="Q21">
        <v>5.61</v>
      </c>
      <c r="R21">
        <v>5.7110000000000003</v>
      </c>
      <c r="S21">
        <v>5.8129999999999997</v>
      </c>
      <c r="T21">
        <v>6.2220000000000004</v>
      </c>
      <c r="U21">
        <v>6.6340000000000003</v>
      </c>
      <c r="V21">
        <v>7.048</v>
      </c>
      <c r="W21">
        <v>7.4640000000000004</v>
      </c>
    </row>
    <row r="22" spans="1:23">
      <c r="A22" t="s">
        <v>20</v>
      </c>
      <c r="C22" t="s">
        <v>21</v>
      </c>
      <c r="D22">
        <v>0.48759999999999998</v>
      </c>
      <c r="E22">
        <v>2.29E-2</v>
      </c>
      <c r="F22">
        <v>2.29E-2</v>
      </c>
      <c r="G22">
        <v>2.29E-2</v>
      </c>
      <c r="H22">
        <v>2.29E-2</v>
      </c>
      <c r="I22">
        <v>2.29E-2</v>
      </c>
      <c r="J22">
        <v>2.29E-2</v>
      </c>
      <c r="K22">
        <v>2.29E-2</v>
      </c>
      <c r="L22">
        <v>2.29E-2</v>
      </c>
      <c r="M22">
        <v>2.2800000000000001E-2</v>
      </c>
      <c r="N22">
        <v>2.2800000000000001E-2</v>
      </c>
      <c r="O22">
        <v>2.2700000000000001E-2</v>
      </c>
      <c r="P22">
        <v>2.2700000000000001E-2</v>
      </c>
      <c r="Q22">
        <v>2.2599999999999999E-2</v>
      </c>
      <c r="R22">
        <v>2.24E-2</v>
      </c>
      <c r="S22">
        <v>2.23E-2</v>
      </c>
      <c r="T22">
        <v>2.1700000000000001E-2</v>
      </c>
      <c r="U22">
        <v>2.1100000000000001E-2</v>
      </c>
      <c r="V22">
        <v>2.0500000000000001E-2</v>
      </c>
      <c r="W22">
        <v>1.9900000000000001E-2</v>
      </c>
    </row>
    <row r="23" spans="1:23">
      <c r="A23" t="s">
        <v>22</v>
      </c>
      <c r="C23" t="s">
        <v>21</v>
      </c>
      <c r="D23">
        <v>0.87370000000000003</v>
      </c>
      <c r="E23">
        <v>1.0815999999999999</v>
      </c>
      <c r="F23">
        <v>1.0815999999999999</v>
      </c>
      <c r="G23">
        <v>1.0815999999999999</v>
      </c>
      <c r="H23">
        <v>1.0815999999999999</v>
      </c>
      <c r="I23">
        <v>1.0814999999999999</v>
      </c>
      <c r="J23">
        <v>1.0814999999999999</v>
      </c>
      <c r="K23">
        <v>1.0814999999999999</v>
      </c>
      <c r="L23">
        <v>1.0814999999999999</v>
      </c>
      <c r="M23">
        <v>1.0814999999999999</v>
      </c>
      <c r="N23">
        <v>1.0813999999999999</v>
      </c>
      <c r="O23">
        <v>1.0811999999999999</v>
      </c>
      <c r="P23">
        <v>1.0810999999999999</v>
      </c>
      <c r="Q23">
        <v>1.081</v>
      </c>
      <c r="R23">
        <v>1.0807</v>
      </c>
      <c r="S23">
        <v>1.0804</v>
      </c>
      <c r="T23">
        <v>1.0791999999999999</v>
      </c>
      <c r="U23">
        <v>1.0781000000000001</v>
      </c>
      <c r="V23">
        <v>1.0770999999999999</v>
      </c>
      <c r="W23">
        <v>1.0761000000000001</v>
      </c>
    </row>
    <row r="24" spans="1:23">
      <c r="A24" t="s">
        <v>23</v>
      </c>
      <c r="D24">
        <v>1.0311999999999999</v>
      </c>
      <c r="E24">
        <v>1.0923</v>
      </c>
      <c r="F24">
        <v>1.0923</v>
      </c>
      <c r="G24">
        <v>1.0923</v>
      </c>
      <c r="H24">
        <v>1.0923</v>
      </c>
      <c r="I24">
        <v>1.0923</v>
      </c>
      <c r="J24">
        <v>1.0923</v>
      </c>
      <c r="K24">
        <v>1.0922000000000001</v>
      </c>
      <c r="L24">
        <v>1.0922000000000001</v>
      </c>
      <c r="M24">
        <v>1.0922000000000001</v>
      </c>
      <c r="N24">
        <v>1.0920000000000001</v>
      </c>
      <c r="O24">
        <v>1.0919000000000001</v>
      </c>
      <c r="P24">
        <v>1.0916999999999999</v>
      </c>
      <c r="Q24">
        <v>1.0915999999999999</v>
      </c>
      <c r="R24">
        <v>1.0911999999999999</v>
      </c>
      <c r="S24">
        <v>1.0909</v>
      </c>
      <c r="T24">
        <v>1.0894999999999999</v>
      </c>
      <c r="U24">
        <v>1.0882000000000001</v>
      </c>
      <c r="V24">
        <v>1.0869</v>
      </c>
      <c r="W24">
        <v>1.0857000000000001</v>
      </c>
    </row>
    <row r="25" spans="1:23">
      <c r="A25" t="s">
        <v>24</v>
      </c>
      <c r="C25" t="s">
        <v>25</v>
      </c>
      <c r="D25">
        <v>80.271699999999996</v>
      </c>
      <c r="E25">
        <v>568.59059999999999</v>
      </c>
      <c r="F25">
        <v>568.68259999999998</v>
      </c>
      <c r="G25">
        <v>568.77089999999998</v>
      </c>
      <c r="H25">
        <v>568.86180000000002</v>
      </c>
      <c r="I25">
        <v>568.95270000000005</v>
      </c>
      <c r="J25">
        <v>569.04499999999996</v>
      </c>
      <c r="K25">
        <v>569.13220000000001</v>
      </c>
      <c r="L25">
        <v>569.22460000000001</v>
      </c>
      <c r="M25">
        <v>569.40449999999998</v>
      </c>
      <c r="N25">
        <v>570.30909999999994</v>
      </c>
      <c r="O25">
        <v>571.21379999999999</v>
      </c>
      <c r="P25">
        <v>572.11720000000003</v>
      </c>
      <c r="Q25">
        <v>573.01790000000005</v>
      </c>
      <c r="R25">
        <v>575.26660000000004</v>
      </c>
      <c r="S25">
        <v>577.51250000000005</v>
      </c>
      <c r="T25">
        <v>586.43820000000005</v>
      </c>
      <c r="U25">
        <v>595.28840000000002</v>
      </c>
      <c r="V25">
        <v>604.06039999999996</v>
      </c>
      <c r="W25">
        <v>612.7586</v>
      </c>
    </row>
    <row r="28" spans="1:23">
      <c r="A28" t="s">
        <v>11</v>
      </c>
      <c r="B28">
        <v>-30</v>
      </c>
      <c r="C28" t="s">
        <v>12</v>
      </c>
    </row>
    <row r="29" spans="1:23">
      <c r="A29" t="s">
        <v>13</v>
      </c>
      <c r="C29" t="s">
        <v>14</v>
      </c>
      <c r="D29">
        <v>0.01</v>
      </c>
      <c r="E29">
        <v>0.1</v>
      </c>
      <c r="F29">
        <v>0.2</v>
      </c>
      <c r="G29">
        <v>0.3</v>
      </c>
      <c r="H29">
        <v>0.4</v>
      </c>
      <c r="I29">
        <v>0.5</v>
      </c>
      <c r="J29">
        <v>0.6</v>
      </c>
      <c r="K29">
        <v>0.7</v>
      </c>
      <c r="L29">
        <v>0.8</v>
      </c>
      <c r="M29">
        <v>1</v>
      </c>
      <c r="N29">
        <v>2</v>
      </c>
      <c r="O29">
        <v>3</v>
      </c>
      <c r="P29">
        <v>4</v>
      </c>
      <c r="Q29">
        <v>5</v>
      </c>
      <c r="R29">
        <v>7.5</v>
      </c>
      <c r="S29">
        <v>10</v>
      </c>
      <c r="T29">
        <v>20</v>
      </c>
      <c r="U29">
        <v>30</v>
      </c>
      <c r="V29">
        <v>40</v>
      </c>
      <c r="W29">
        <v>50</v>
      </c>
    </row>
    <row r="30" spans="1:23" ht="14.25">
      <c r="A30" s="34" t="s">
        <v>155</v>
      </c>
      <c r="C30" t="s">
        <v>26</v>
      </c>
      <c r="D30">
        <v>0.157</v>
      </c>
      <c r="E30">
        <v>1742.4580000000001</v>
      </c>
      <c r="F30">
        <v>1742.499</v>
      </c>
      <c r="G30">
        <v>1742.5409999999999</v>
      </c>
      <c r="H30">
        <v>1742.5820000000001</v>
      </c>
      <c r="I30">
        <v>1742.623</v>
      </c>
      <c r="J30">
        <v>1742.664</v>
      </c>
      <c r="K30">
        <v>1742.7059999999999</v>
      </c>
      <c r="L30">
        <v>1742.7470000000001</v>
      </c>
      <c r="M30">
        <v>1742.829</v>
      </c>
      <c r="N30">
        <v>1743.24</v>
      </c>
      <c r="O30">
        <v>1743.65</v>
      </c>
      <c r="P30">
        <v>1744.059</v>
      </c>
      <c r="Q30">
        <v>1744.4659999999999</v>
      </c>
      <c r="R30">
        <v>1745.479</v>
      </c>
      <c r="S30">
        <v>1746.4839999999999</v>
      </c>
      <c r="T30">
        <v>1750.4269999999999</v>
      </c>
      <c r="U30">
        <v>1754.2529999999999</v>
      </c>
      <c r="V30">
        <v>1757.9670000000001</v>
      </c>
      <c r="W30">
        <v>1761.576</v>
      </c>
    </row>
    <row r="31" spans="1:23" ht="14.25">
      <c r="A31" t="s">
        <v>16</v>
      </c>
      <c r="C31" t="s">
        <v>26</v>
      </c>
      <c r="D31">
        <v>6.3886890000000003</v>
      </c>
      <c r="E31">
        <v>5.7399999999999997E-4</v>
      </c>
      <c r="F31">
        <v>5.7399999999999997E-4</v>
      </c>
      <c r="G31">
        <v>5.7399999999999997E-4</v>
      </c>
      <c r="H31">
        <v>5.7399999999999997E-4</v>
      </c>
      <c r="I31">
        <v>5.7399999999999997E-4</v>
      </c>
      <c r="J31">
        <v>5.7399999999999997E-4</v>
      </c>
      <c r="K31">
        <v>5.7399999999999997E-4</v>
      </c>
      <c r="L31">
        <v>5.7399999999999997E-4</v>
      </c>
      <c r="M31">
        <v>5.7399999999999997E-4</v>
      </c>
      <c r="N31">
        <v>5.7399999999999997E-4</v>
      </c>
      <c r="O31">
        <v>5.7399999999999997E-4</v>
      </c>
      <c r="P31">
        <v>5.7300000000000005E-4</v>
      </c>
      <c r="Q31">
        <v>5.7300000000000005E-4</v>
      </c>
      <c r="R31">
        <v>5.7300000000000005E-4</v>
      </c>
      <c r="S31">
        <v>5.7300000000000005E-4</v>
      </c>
      <c r="T31">
        <v>5.71E-4</v>
      </c>
      <c r="U31">
        <v>5.6999999999999998E-4</v>
      </c>
      <c r="V31">
        <v>5.6899999999999995E-4</v>
      </c>
      <c r="W31">
        <v>5.6800000000000004E-4</v>
      </c>
    </row>
    <row r="32" spans="1:23">
      <c r="A32" t="s">
        <v>17</v>
      </c>
      <c r="D32">
        <v>0.99876200000000004</v>
      </c>
      <c r="E32">
        <v>8.7299999999999997E-4</v>
      </c>
      <c r="F32">
        <v>1.7470000000000001E-3</v>
      </c>
      <c r="G32">
        <v>2.6199999999999999E-3</v>
      </c>
      <c r="H32">
        <v>3.493E-3</v>
      </c>
      <c r="I32">
        <v>4.3660000000000001E-3</v>
      </c>
      <c r="J32">
        <v>5.2389999999999997E-3</v>
      </c>
      <c r="K32">
        <v>6.1130000000000004E-3</v>
      </c>
      <c r="L32">
        <v>6.986E-3</v>
      </c>
      <c r="M32">
        <v>8.7320000000000002E-3</v>
      </c>
      <c r="N32">
        <v>1.746E-2</v>
      </c>
      <c r="O32">
        <v>2.6183999999999999E-2</v>
      </c>
      <c r="P32">
        <v>3.4906E-2</v>
      </c>
      <c r="Q32">
        <v>4.3623000000000002E-2</v>
      </c>
      <c r="R32">
        <v>6.5402000000000002E-2</v>
      </c>
      <c r="S32">
        <v>8.7161000000000002E-2</v>
      </c>
      <c r="T32">
        <v>0.173987</v>
      </c>
      <c r="U32">
        <v>0.26049800000000001</v>
      </c>
      <c r="V32">
        <v>0.34670899999999999</v>
      </c>
      <c r="W32">
        <v>0.43263600000000002</v>
      </c>
    </row>
    <row r="33" spans="1:23">
      <c r="A33" t="s">
        <v>18</v>
      </c>
      <c r="C33" t="s">
        <v>19</v>
      </c>
      <c r="D33">
        <v>118.08</v>
      </c>
      <c r="E33">
        <v>10.82</v>
      </c>
      <c r="F33">
        <v>10.824</v>
      </c>
      <c r="G33">
        <v>10.827999999999999</v>
      </c>
      <c r="H33">
        <v>10.832000000000001</v>
      </c>
      <c r="I33">
        <v>10.836</v>
      </c>
      <c r="J33">
        <v>10.84</v>
      </c>
      <c r="K33">
        <v>10.843999999999999</v>
      </c>
      <c r="L33">
        <v>10.848000000000001</v>
      </c>
      <c r="M33">
        <v>10.856</v>
      </c>
      <c r="N33">
        <v>10.896000000000001</v>
      </c>
      <c r="O33">
        <v>10.936</v>
      </c>
      <c r="P33">
        <v>10.976000000000001</v>
      </c>
      <c r="Q33">
        <v>11.016</v>
      </c>
      <c r="R33">
        <v>11.116</v>
      </c>
      <c r="S33">
        <v>11.215999999999999</v>
      </c>
      <c r="T33">
        <v>11.619</v>
      </c>
      <c r="U33">
        <v>12.025</v>
      </c>
      <c r="V33">
        <v>12.433</v>
      </c>
      <c r="W33">
        <v>12.845000000000001</v>
      </c>
    </row>
    <row r="34" spans="1:23">
      <c r="A34" t="s">
        <v>20</v>
      </c>
      <c r="C34" t="s">
        <v>21</v>
      </c>
      <c r="D34">
        <v>0.50570000000000004</v>
      </c>
      <c r="E34">
        <v>4.5400000000000003E-2</v>
      </c>
      <c r="F34">
        <v>4.5400000000000003E-2</v>
      </c>
      <c r="G34">
        <v>4.5400000000000003E-2</v>
      </c>
      <c r="H34">
        <v>4.5400000000000003E-2</v>
      </c>
      <c r="I34">
        <v>4.5400000000000003E-2</v>
      </c>
      <c r="J34">
        <v>4.5400000000000003E-2</v>
      </c>
      <c r="K34">
        <v>4.53E-2</v>
      </c>
      <c r="L34">
        <v>4.53E-2</v>
      </c>
      <c r="M34">
        <v>4.53E-2</v>
      </c>
      <c r="N34">
        <v>4.53E-2</v>
      </c>
      <c r="O34">
        <v>4.5199999999999997E-2</v>
      </c>
      <c r="P34">
        <v>4.5100000000000001E-2</v>
      </c>
      <c r="Q34">
        <v>4.5100000000000001E-2</v>
      </c>
      <c r="R34">
        <v>4.4900000000000002E-2</v>
      </c>
      <c r="S34">
        <v>4.4699999999999997E-2</v>
      </c>
      <c r="T34">
        <v>4.41E-2</v>
      </c>
      <c r="U34">
        <v>4.3499999999999997E-2</v>
      </c>
      <c r="V34">
        <v>4.2900000000000001E-2</v>
      </c>
      <c r="W34">
        <v>4.2299999999999997E-2</v>
      </c>
    </row>
    <row r="35" spans="1:23">
      <c r="A35" t="s">
        <v>22</v>
      </c>
      <c r="C35" t="s">
        <v>21</v>
      </c>
      <c r="D35">
        <v>0.87390000000000001</v>
      </c>
      <c r="E35">
        <v>1.0821000000000001</v>
      </c>
      <c r="F35">
        <v>1.0821000000000001</v>
      </c>
      <c r="G35">
        <v>1.0821000000000001</v>
      </c>
      <c r="H35">
        <v>1.0821000000000001</v>
      </c>
      <c r="I35">
        <v>1.0821000000000001</v>
      </c>
      <c r="J35">
        <v>1.0821000000000001</v>
      </c>
      <c r="K35">
        <v>1.0821000000000001</v>
      </c>
      <c r="L35">
        <v>1.0820000000000001</v>
      </c>
      <c r="M35">
        <v>1.0820000000000001</v>
      </c>
      <c r="N35">
        <v>1.0819000000000001</v>
      </c>
      <c r="O35">
        <v>1.0817000000000001</v>
      </c>
      <c r="P35">
        <v>1.0815999999999999</v>
      </c>
      <c r="Q35">
        <v>1.0814999999999999</v>
      </c>
      <c r="R35">
        <v>1.0811999999999999</v>
      </c>
      <c r="S35">
        <v>1.0808</v>
      </c>
      <c r="T35">
        <v>1.0795999999999999</v>
      </c>
      <c r="U35">
        <v>1.0784</v>
      </c>
      <c r="V35">
        <v>1.0772999999999999</v>
      </c>
      <c r="W35">
        <v>1.0762</v>
      </c>
    </row>
    <row r="36" spans="1:23">
      <c r="A36" t="s">
        <v>23</v>
      </c>
      <c r="D36">
        <v>1.0311999999999999</v>
      </c>
      <c r="E36">
        <v>1.0947</v>
      </c>
      <c r="F36">
        <v>1.0947</v>
      </c>
      <c r="G36">
        <v>1.0947</v>
      </c>
      <c r="H36">
        <v>1.0947</v>
      </c>
      <c r="I36">
        <v>1.0947</v>
      </c>
      <c r="J36">
        <v>1.0947</v>
      </c>
      <c r="K36">
        <v>1.0946</v>
      </c>
      <c r="L36">
        <v>1.0946</v>
      </c>
      <c r="M36">
        <v>1.0946</v>
      </c>
      <c r="N36">
        <v>1.0944</v>
      </c>
      <c r="O36">
        <v>1.0943000000000001</v>
      </c>
      <c r="P36">
        <v>1.0941000000000001</v>
      </c>
      <c r="Q36">
        <v>1.0940000000000001</v>
      </c>
      <c r="R36">
        <v>1.0935999999999999</v>
      </c>
      <c r="S36">
        <v>1.0931999999999999</v>
      </c>
      <c r="T36">
        <v>1.0916999999999999</v>
      </c>
      <c r="U36">
        <v>1.0903</v>
      </c>
      <c r="V36">
        <v>1.0889</v>
      </c>
      <c r="W36">
        <v>1.0875999999999999</v>
      </c>
    </row>
    <row r="37" spans="1:23">
      <c r="A37" t="s">
        <v>24</v>
      </c>
      <c r="C37" t="s">
        <v>25</v>
      </c>
      <c r="D37">
        <v>81.115300000000005</v>
      </c>
      <c r="E37">
        <v>549.86329999999998</v>
      </c>
      <c r="F37">
        <v>549.95460000000003</v>
      </c>
      <c r="G37">
        <v>550.04589999999996</v>
      </c>
      <c r="H37">
        <v>550.13729999999998</v>
      </c>
      <c r="I37">
        <v>550.22770000000003</v>
      </c>
      <c r="J37">
        <v>550.31920000000002</v>
      </c>
      <c r="K37">
        <v>550.40859999999998</v>
      </c>
      <c r="L37">
        <v>550.4991</v>
      </c>
      <c r="M37">
        <v>550.68150000000003</v>
      </c>
      <c r="N37">
        <v>551.58860000000004</v>
      </c>
      <c r="O37">
        <v>552.49800000000005</v>
      </c>
      <c r="P37">
        <v>553.40610000000004</v>
      </c>
      <c r="Q37">
        <v>554.31169999999997</v>
      </c>
      <c r="R37">
        <v>556.57219999999995</v>
      </c>
      <c r="S37">
        <v>558.82839999999999</v>
      </c>
      <c r="T37">
        <v>567.79380000000003</v>
      </c>
      <c r="U37">
        <v>576.6748</v>
      </c>
      <c r="V37">
        <v>585.47310000000004</v>
      </c>
      <c r="W37">
        <v>594.19190000000003</v>
      </c>
    </row>
    <row r="40" spans="1:23">
      <c r="A40" t="s">
        <v>11</v>
      </c>
      <c r="B40">
        <v>-25</v>
      </c>
      <c r="C40" t="s">
        <v>12</v>
      </c>
    </row>
    <row r="41" spans="1:23">
      <c r="A41" t="s">
        <v>13</v>
      </c>
      <c r="C41" t="s">
        <v>14</v>
      </c>
      <c r="D41">
        <v>0.01</v>
      </c>
      <c r="E41">
        <v>0.1</v>
      </c>
      <c r="F41">
        <v>0.2</v>
      </c>
      <c r="G41">
        <v>0.3</v>
      </c>
      <c r="H41">
        <v>0.4</v>
      </c>
      <c r="I41">
        <v>0.5</v>
      </c>
      <c r="J41">
        <v>0.6</v>
      </c>
      <c r="K41">
        <v>0.7</v>
      </c>
      <c r="L41">
        <v>0.8</v>
      </c>
      <c r="M41">
        <v>1</v>
      </c>
      <c r="N41">
        <v>2</v>
      </c>
      <c r="O41">
        <v>3</v>
      </c>
      <c r="P41">
        <v>4</v>
      </c>
      <c r="Q41">
        <v>5</v>
      </c>
      <c r="R41">
        <v>7.5</v>
      </c>
      <c r="S41">
        <v>10</v>
      </c>
      <c r="T41">
        <v>20</v>
      </c>
      <c r="U41">
        <v>30</v>
      </c>
      <c r="V41">
        <v>40</v>
      </c>
      <c r="W41">
        <v>50</v>
      </c>
    </row>
    <row r="42" spans="1:23" ht="14.25">
      <c r="A42" s="34" t="s">
        <v>155</v>
      </c>
      <c r="C42" t="s">
        <v>26</v>
      </c>
      <c r="D42">
        <v>0.153</v>
      </c>
      <c r="E42">
        <v>1730.2629999999999</v>
      </c>
      <c r="F42">
        <v>1730.307</v>
      </c>
      <c r="G42">
        <v>1730.3510000000001</v>
      </c>
      <c r="H42">
        <v>1730.394</v>
      </c>
      <c r="I42">
        <v>1730.4380000000001</v>
      </c>
      <c r="J42">
        <v>1730.482</v>
      </c>
      <c r="K42">
        <v>1730.5260000000001</v>
      </c>
      <c r="L42">
        <v>1730.57</v>
      </c>
      <c r="M42">
        <v>1730.6569999999999</v>
      </c>
      <c r="N42">
        <v>1731.0940000000001</v>
      </c>
      <c r="O42">
        <v>1731.53</v>
      </c>
      <c r="P42">
        <v>1731.9639999999999</v>
      </c>
      <c r="Q42">
        <v>1732.3969999999999</v>
      </c>
      <c r="R42">
        <v>1733.473</v>
      </c>
      <c r="S42">
        <v>1734.54</v>
      </c>
      <c r="T42">
        <v>1738.7249999999999</v>
      </c>
      <c r="U42">
        <v>1742.7819999999999</v>
      </c>
      <c r="V42">
        <v>1746.7159999999999</v>
      </c>
      <c r="W42">
        <v>1750.5350000000001</v>
      </c>
    </row>
    <row r="43" spans="1:23" ht="14.25">
      <c r="A43" t="s">
        <v>16</v>
      </c>
      <c r="C43" t="s">
        <v>26</v>
      </c>
      <c r="D43">
        <v>6.5205019999999996</v>
      </c>
      <c r="E43">
        <v>5.7799999999999995E-4</v>
      </c>
      <c r="F43">
        <v>5.7799999999999995E-4</v>
      </c>
      <c r="G43">
        <v>5.7799999999999995E-4</v>
      </c>
      <c r="H43">
        <v>5.7799999999999995E-4</v>
      </c>
      <c r="I43">
        <v>5.7799999999999995E-4</v>
      </c>
      <c r="J43">
        <v>5.7799999999999995E-4</v>
      </c>
      <c r="K43">
        <v>5.7799999999999995E-4</v>
      </c>
      <c r="L43">
        <v>5.7799999999999995E-4</v>
      </c>
      <c r="M43">
        <v>5.7799999999999995E-4</v>
      </c>
      <c r="N43">
        <v>5.7799999999999995E-4</v>
      </c>
      <c r="O43">
        <v>5.7799999999999995E-4</v>
      </c>
      <c r="P43">
        <v>5.7700000000000004E-4</v>
      </c>
      <c r="Q43">
        <v>5.7700000000000004E-4</v>
      </c>
      <c r="R43">
        <v>5.7700000000000004E-4</v>
      </c>
      <c r="S43">
        <v>5.7700000000000004E-4</v>
      </c>
      <c r="T43">
        <v>5.7499999999999999E-4</v>
      </c>
      <c r="U43">
        <v>5.7399999999999997E-4</v>
      </c>
      <c r="V43">
        <v>5.7300000000000005E-4</v>
      </c>
      <c r="W43">
        <v>5.71E-4</v>
      </c>
    </row>
    <row r="44" spans="1:23">
      <c r="A44" t="s">
        <v>17</v>
      </c>
      <c r="D44">
        <v>0.99882899999999997</v>
      </c>
      <c r="E44">
        <v>8.61E-4</v>
      </c>
      <c r="F44">
        <v>1.722E-3</v>
      </c>
      <c r="G44">
        <v>2.5829999999999998E-3</v>
      </c>
      <c r="H44">
        <v>3.4429999999999999E-3</v>
      </c>
      <c r="I44">
        <v>4.3039999999999997E-3</v>
      </c>
      <c r="J44">
        <v>5.1650000000000003E-3</v>
      </c>
      <c r="K44">
        <v>6.025E-3</v>
      </c>
      <c r="L44">
        <v>6.8859999999999998E-3</v>
      </c>
      <c r="M44">
        <v>8.6070000000000001E-3</v>
      </c>
      <c r="N44">
        <v>1.7211000000000001E-2</v>
      </c>
      <c r="O44">
        <v>2.581E-2</v>
      </c>
      <c r="P44">
        <v>3.4405999999999999E-2</v>
      </c>
      <c r="Q44">
        <v>4.2999000000000002E-2</v>
      </c>
      <c r="R44">
        <v>6.4463999999999994E-2</v>
      </c>
      <c r="S44">
        <v>8.5905999999999996E-2</v>
      </c>
      <c r="T44">
        <v>0.171459</v>
      </c>
      <c r="U44">
        <v>0.25667699999999999</v>
      </c>
      <c r="V44">
        <v>0.34157900000000002</v>
      </c>
      <c r="W44">
        <v>0.42618200000000001</v>
      </c>
    </row>
    <row r="45" spans="1:23">
      <c r="A45" t="s">
        <v>18</v>
      </c>
      <c r="C45" t="s">
        <v>19</v>
      </c>
      <c r="D45">
        <v>122.45</v>
      </c>
      <c r="E45">
        <v>16.233000000000001</v>
      </c>
      <c r="F45">
        <v>16.236999999999998</v>
      </c>
      <c r="G45">
        <v>16.241</v>
      </c>
      <c r="H45">
        <v>16.245000000000001</v>
      </c>
      <c r="I45">
        <v>16.248000000000001</v>
      </c>
      <c r="J45">
        <v>16.251999999999999</v>
      </c>
      <c r="K45">
        <v>16.256</v>
      </c>
      <c r="L45">
        <v>16.260000000000002</v>
      </c>
      <c r="M45">
        <v>16.268000000000001</v>
      </c>
      <c r="N45">
        <v>16.306999999999999</v>
      </c>
      <c r="O45">
        <v>16.346</v>
      </c>
      <c r="P45">
        <v>16.385999999999999</v>
      </c>
      <c r="Q45">
        <v>16.425000000000001</v>
      </c>
      <c r="R45">
        <v>16.523</v>
      </c>
      <c r="S45">
        <v>16.622</v>
      </c>
      <c r="T45">
        <v>17.018000000000001</v>
      </c>
      <c r="U45">
        <v>17.417999999999999</v>
      </c>
      <c r="V45">
        <v>17.821000000000002</v>
      </c>
      <c r="W45">
        <v>18.225999999999999</v>
      </c>
    </row>
    <row r="46" spans="1:23">
      <c r="A46" t="s">
        <v>20</v>
      </c>
      <c r="C46" t="s">
        <v>21</v>
      </c>
      <c r="D46">
        <v>0.52349999999999997</v>
      </c>
      <c r="E46">
        <v>6.7400000000000002E-2</v>
      </c>
      <c r="F46">
        <v>6.7400000000000002E-2</v>
      </c>
      <c r="G46">
        <v>6.7400000000000002E-2</v>
      </c>
      <c r="H46">
        <v>6.7400000000000002E-2</v>
      </c>
      <c r="I46">
        <v>6.7400000000000002E-2</v>
      </c>
      <c r="J46">
        <v>6.7400000000000002E-2</v>
      </c>
      <c r="K46">
        <v>6.7400000000000002E-2</v>
      </c>
      <c r="L46">
        <v>6.7400000000000002E-2</v>
      </c>
      <c r="M46">
        <v>6.7400000000000002E-2</v>
      </c>
      <c r="N46">
        <v>6.7299999999999999E-2</v>
      </c>
      <c r="O46">
        <v>6.7199999999999996E-2</v>
      </c>
      <c r="P46">
        <v>6.7199999999999996E-2</v>
      </c>
      <c r="Q46">
        <v>6.7100000000000007E-2</v>
      </c>
      <c r="R46">
        <v>6.6900000000000001E-2</v>
      </c>
      <c r="S46">
        <v>6.6699999999999995E-2</v>
      </c>
      <c r="T46">
        <v>6.6100000000000006E-2</v>
      </c>
      <c r="U46">
        <v>6.54E-2</v>
      </c>
      <c r="V46">
        <v>6.4799999999999996E-2</v>
      </c>
      <c r="W46">
        <v>6.4199999999999993E-2</v>
      </c>
    </row>
    <row r="47" spans="1:23">
      <c r="A47" t="s">
        <v>22</v>
      </c>
      <c r="C47" t="s">
        <v>21</v>
      </c>
      <c r="D47">
        <v>0.87429999999999997</v>
      </c>
      <c r="E47">
        <v>1.083</v>
      </c>
      <c r="F47">
        <v>1.083</v>
      </c>
      <c r="G47">
        <v>1.0829</v>
      </c>
      <c r="H47">
        <v>1.0829</v>
      </c>
      <c r="I47">
        <v>1.0829</v>
      </c>
      <c r="J47">
        <v>1.0829</v>
      </c>
      <c r="K47">
        <v>1.0829</v>
      </c>
      <c r="L47">
        <v>1.0829</v>
      </c>
      <c r="M47">
        <v>1.0828</v>
      </c>
      <c r="N47">
        <v>1.0827</v>
      </c>
      <c r="O47">
        <v>1.0826</v>
      </c>
      <c r="P47">
        <v>1.0824</v>
      </c>
      <c r="Q47">
        <v>1.0823</v>
      </c>
      <c r="R47">
        <v>1.0819000000000001</v>
      </c>
      <c r="S47">
        <v>1.0815999999999999</v>
      </c>
      <c r="T47">
        <v>1.0802</v>
      </c>
      <c r="U47">
        <v>1.0789</v>
      </c>
      <c r="V47">
        <v>1.0777000000000001</v>
      </c>
      <c r="W47">
        <v>1.0766</v>
      </c>
    </row>
    <row r="48" spans="1:23">
      <c r="A48" t="s">
        <v>23</v>
      </c>
      <c r="D48">
        <v>1.0311999999999999</v>
      </c>
      <c r="E48">
        <v>1.0972</v>
      </c>
      <c r="F48">
        <v>1.0972</v>
      </c>
      <c r="G48">
        <v>1.0972</v>
      </c>
      <c r="H48">
        <v>1.0972</v>
      </c>
      <c r="I48">
        <v>1.0972</v>
      </c>
      <c r="J48">
        <v>1.0972</v>
      </c>
      <c r="K48">
        <v>1.0971</v>
      </c>
      <c r="L48">
        <v>1.0971</v>
      </c>
      <c r="M48">
        <v>1.0971</v>
      </c>
      <c r="N48">
        <v>1.0969</v>
      </c>
      <c r="O48">
        <v>1.0967</v>
      </c>
      <c r="P48">
        <v>1.0966</v>
      </c>
      <c r="Q48">
        <v>1.0964</v>
      </c>
      <c r="R48">
        <v>1.0960000000000001</v>
      </c>
      <c r="S48">
        <v>1.0954999999999999</v>
      </c>
      <c r="T48">
        <v>1.0939000000000001</v>
      </c>
      <c r="U48">
        <v>1.0924</v>
      </c>
      <c r="V48">
        <v>1.0909</v>
      </c>
      <c r="W48">
        <v>1.0895999999999999</v>
      </c>
    </row>
    <row r="49" spans="1:23">
      <c r="A49" t="s">
        <v>24</v>
      </c>
      <c r="C49" t="s">
        <v>25</v>
      </c>
      <c r="D49">
        <v>81.949799999999996</v>
      </c>
      <c r="E49">
        <v>531.70029999999997</v>
      </c>
      <c r="F49">
        <v>531.79139999999995</v>
      </c>
      <c r="G49">
        <v>531.8836</v>
      </c>
      <c r="H49">
        <v>531.97479999999996</v>
      </c>
      <c r="I49">
        <v>532.06709999999998</v>
      </c>
      <c r="J49">
        <v>532.1585</v>
      </c>
      <c r="K49">
        <v>532.2509</v>
      </c>
      <c r="L49">
        <v>532.34140000000002</v>
      </c>
      <c r="M49">
        <v>532.52459999999996</v>
      </c>
      <c r="N49">
        <v>533.43899999999996</v>
      </c>
      <c r="O49">
        <v>534.35350000000005</v>
      </c>
      <c r="P49">
        <v>535.26379999999995</v>
      </c>
      <c r="Q49">
        <v>536.17610000000002</v>
      </c>
      <c r="R49">
        <v>538.44989999999996</v>
      </c>
      <c r="S49">
        <v>540.71810000000005</v>
      </c>
      <c r="T49">
        <v>549.72699999999998</v>
      </c>
      <c r="U49">
        <v>558.64670000000001</v>
      </c>
      <c r="V49">
        <v>567.47540000000004</v>
      </c>
      <c r="W49">
        <v>576.22310000000004</v>
      </c>
    </row>
    <row r="52" spans="1:23">
      <c r="A52" t="s">
        <v>11</v>
      </c>
      <c r="B52">
        <v>-20</v>
      </c>
      <c r="C52" t="s">
        <v>12</v>
      </c>
    </row>
    <row r="53" spans="1:23">
      <c r="A53" t="s">
        <v>13</v>
      </c>
      <c r="C53" t="s">
        <v>14</v>
      </c>
      <c r="D53">
        <v>0.01</v>
      </c>
      <c r="E53">
        <v>0.1</v>
      </c>
      <c r="F53">
        <v>0.2</v>
      </c>
      <c r="G53">
        <v>0.3</v>
      </c>
      <c r="H53">
        <v>0.4</v>
      </c>
      <c r="I53">
        <v>0.5</v>
      </c>
      <c r="J53">
        <v>0.6</v>
      </c>
      <c r="K53">
        <v>0.7</v>
      </c>
      <c r="L53">
        <v>0.8</v>
      </c>
      <c r="M53">
        <v>1</v>
      </c>
      <c r="N53">
        <v>2</v>
      </c>
      <c r="O53">
        <v>3</v>
      </c>
      <c r="P53">
        <v>4</v>
      </c>
      <c r="Q53">
        <v>5</v>
      </c>
      <c r="R53">
        <v>7.5</v>
      </c>
      <c r="S53">
        <v>10</v>
      </c>
      <c r="T53">
        <v>20</v>
      </c>
      <c r="U53">
        <v>30</v>
      </c>
      <c r="V53">
        <v>40</v>
      </c>
      <c r="W53">
        <v>50</v>
      </c>
    </row>
    <row r="54" spans="1:23" ht="14.25">
      <c r="A54" s="34" t="s">
        <v>155</v>
      </c>
      <c r="C54" t="s">
        <v>26</v>
      </c>
      <c r="D54">
        <v>0.15</v>
      </c>
      <c r="E54">
        <v>1717.7919999999999</v>
      </c>
      <c r="F54">
        <v>1717.8389999999999</v>
      </c>
      <c r="G54">
        <v>1717.885</v>
      </c>
      <c r="H54">
        <v>1717.932</v>
      </c>
      <c r="I54">
        <v>1717.979</v>
      </c>
      <c r="J54">
        <v>1718.0250000000001</v>
      </c>
      <c r="K54">
        <v>1718.0719999999999</v>
      </c>
      <c r="L54">
        <v>1718.1179999999999</v>
      </c>
      <c r="M54">
        <v>1718.211</v>
      </c>
      <c r="N54">
        <v>1718.6759999999999</v>
      </c>
      <c r="O54">
        <v>1719.1389999999999</v>
      </c>
      <c r="P54">
        <v>1719.6</v>
      </c>
      <c r="Q54">
        <v>1720.06</v>
      </c>
      <c r="R54">
        <v>1721.202</v>
      </c>
      <c r="S54">
        <v>1722.335</v>
      </c>
      <c r="T54">
        <v>1726.7750000000001</v>
      </c>
      <c r="U54">
        <v>1731.0740000000001</v>
      </c>
      <c r="V54">
        <v>1735.24</v>
      </c>
      <c r="W54">
        <v>1739.28</v>
      </c>
    </row>
    <row r="55" spans="1:23" ht="14.25">
      <c r="A55" t="s">
        <v>16</v>
      </c>
      <c r="C55" t="s">
        <v>26</v>
      </c>
      <c r="D55">
        <v>6.6523009999999996</v>
      </c>
      <c r="E55">
        <v>5.8200000000000005E-4</v>
      </c>
      <c r="F55">
        <v>5.8200000000000005E-4</v>
      </c>
      <c r="G55">
        <v>5.8200000000000005E-4</v>
      </c>
      <c r="H55">
        <v>5.8200000000000005E-4</v>
      </c>
      <c r="I55">
        <v>5.8200000000000005E-4</v>
      </c>
      <c r="J55">
        <v>5.8200000000000005E-4</v>
      </c>
      <c r="K55">
        <v>5.8200000000000005E-4</v>
      </c>
      <c r="L55">
        <v>5.8200000000000005E-4</v>
      </c>
      <c r="M55">
        <v>5.8200000000000005E-4</v>
      </c>
      <c r="N55">
        <v>5.8200000000000005E-4</v>
      </c>
      <c r="O55">
        <v>5.8200000000000005E-4</v>
      </c>
      <c r="P55">
        <v>5.8200000000000005E-4</v>
      </c>
      <c r="Q55">
        <v>5.8100000000000003E-4</v>
      </c>
      <c r="R55">
        <v>5.8100000000000003E-4</v>
      </c>
      <c r="S55">
        <v>5.8100000000000003E-4</v>
      </c>
      <c r="T55">
        <v>5.7899999999999998E-4</v>
      </c>
      <c r="U55">
        <v>5.7799999999999995E-4</v>
      </c>
      <c r="V55">
        <v>5.7600000000000001E-4</v>
      </c>
      <c r="W55">
        <v>5.7499999999999999E-4</v>
      </c>
    </row>
    <row r="56" spans="1:23">
      <c r="A56" t="s">
        <v>17</v>
      </c>
      <c r="D56">
        <v>0.998892</v>
      </c>
      <c r="E56">
        <v>8.4900000000000004E-4</v>
      </c>
      <c r="F56">
        <v>1.6980000000000001E-3</v>
      </c>
      <c r="G56">
        <v>2.5469999999999998E-3</v>
      </c>
      <c r="H56">
        <v>3.3960000000000001E-3</v>
      </c>
      <c r="I56">
        <v>4.2449999999999996E-3</v>
      </c>
      <c r="J56">
        <v>5.0939999999999996E-3</v>
      </c>
      <c r="K56">
        <v>5.9430000000000004E-3</v>
      </c>
      <c r="L56">
        <v>6.7920000000000003E-3</v>
      </c>
      <c r="M56">
        <v>8.4899999999999993E-3</v>
      </c>
      <c r="N56">
        <v>1.6976000000000002E-2</v>
      </c>
      <c r="O56">
        <v>2.5458000000000001E-2</v>
      </c>
      <c r="P56">
        <v>3.3936000000000001E-2</v>
      </c>
      <c r="Q56">
        <v>4.2410000000000003E-2</v>
      </c>
      <c r="R56">
        <v>6.3577999999999996E-2</v>
      </c>
      <c r="S56">
        <v>8.4723000000000007E-2</v>
      </c>
      <c r="T56">
        <v>0.16907</v>
      </c>
      <c r="U56">
        <v>0.25306299999999998</v>
      </c>
      <c r="V56">
        <v>0.33672299999999999</v>
      </c>
      <c r="W56">
        <v>0.42006599999999999</v>
      </c>
    </row>
    <row r="57" spans="1:23">
      <c r="A57" t="s">
        <v>18</v>
      </c>
      <c r="C57" t="s">
        <v>19</v>
      </c>
      <c r="D57">
        <v>126.82299999999999</v>
      </c>
      <c r="E57">
        <v>21.65</v>
      </c>
      <c r="F57">
        <v>21.654</v>
      </c>
      <c r="G57">
        <v>21.658000000000001</v>
      </c>
      <c r="H57">
        <v>21.661999999999999</v>
      </c>
      <c r="I57">
        <v>21.666</v>
      </c>
      <c r="J57">
        <v>21.67</v>
      </c>
      <c r="K57">
        <v>21.672999999999998</v>
      </c>
      <c r="L57">
        <v>21.677</v>
      </c>
      <c r="M57">
        <v>21.684999999999999</v>
      </c>
      <c r="N57">
        <v>21.722999999999999</v>
      </c>
      <c r="O57">
        <v>21.762</v>
      </c>
      <c r="P57">
        <v>21.8</v>
      </c>
      <c r="Q57">
        <v>21.838999999999999</v>
      </c>
      <c r="R57">
        <v>21.934999999999999</v>
      </c>
      <c r="S57">
        <v>22.032</v>
      </c>
      <c r="T57">
        <v>22.420999999999999</v>
      </c>
      <c r="U57">
        <v>22.815000000000001</v>
      </c>
      <c r="V57">
        <v>23.210999999999999</v>
      </c>
      <c r="W57">
        <v>23.611000000000001</v>
      </c>
    </row>
    <row r="58" spans="1:23">
      <c r="A58" t="s">
        <v>20</v>
      </c>
      <c r="C58" t="s">
        <v>21</v>
      </c>
      <c r="D58">
        <v>0.54100000000000004</v>
      </c>
      <c r="E58">
        <v>8.8999999999999996E-2</v>
      </c>
      <c r="F58">
        <v>8.8999999999999996E-2</v>
      </c>
      <c r="G58">
        <v>8.8999999999999996E-2</v>
      </c>
      <c r="H58">
        <v>8.8999999999999996E-2</v>
      </c>
      <c r="I58">
        <v>8.8999999999999996E-2</v>
      </c>
      <c r="J58">
        <v>8.8999999999999996E-2</v>
      </c>
      <c r="K58">
        <v>8.8999999999999996E-2</v>
      </c>
      <c r="L58">
        <v>8.8999999999999996E-2</v>
      </c>
      <c r="M58">
        <v>8.8999999999999996E-2</v>
      </c>
      <c r="N58">
        <v>8.8900000000000007E-2</v>
      </c>
      <c r="O58">
        <v>8.8800000000000004E-2</v>
      </c>
      <c r="P58">
        <v>8.8800000000000004E-2</v>
      </c>
      <c r="Q58">
        <v>8.8700000000000001E-2</v>
      </c>
      <c r="R58">
        <v>8.8499999999999995E-2</v>
      </c>
      <c r="S58">
        <v>8.8300000000000003E-2</v>
      </c>
      <c r="T58">
        <v>8.7599999999999997E-2</v>
      </c>
      <c r="U58">
        <v>8.6999999999999994E-2</v>
      </c>
      <c r="V58">
        <v>8.6300000000000002E-2</v>
      </c>
      <c r="W58">
        <v>8.5699999999999998E-2</v>
      </c>
    </row>
    <row r="59" spans="1:23">
      <c r="A59" t="s">
        <v>22</v>
      </c>
      <c r="C59" t="s">
        <v>21</v>
      </c>
      <c r="D59">
        <v>0.87490000000000001</v>
      </c>
      <c r="E59">
        <v>1.0841000000000001</v>
      </c>
      <c r="F59">
        <v>1.0841000000000001</v>
      </c>
      <c r="G59">
        <v>1.0841000000000001</v>
      </c>
      <c r="H59">
        <v>1.0841000000000001</v>
      </c>
      <c r="I59">
        <v>1.0840000000000001</v>
      </c>
      <c r="J59">
        <v>1.0840000000000001</v>
      </c>
      <c r="K59">
        <v>1.0840000000000001</v>
      </c>
      <c r="L59">
        <v>1.0840000000000001</v>
      </c>
      <c r="M59">
        <v>1.0840000000000001</v>
      </c>
      <c r="N59">
        <v>1.0838000000000001</v>
      </c>
      <c r="O59">
        <v>1.0835999999999999</v>
      </c>
      <c r="P59">
        <v>1.0834999999999999</v>
      </c>
      <c r="Q59">
        <v>1.0832999999999999</v>
      </c>
      <c r="R59">
        <v>1.0829</v>
      </c>
      <c r="S59">
        <v>1.0826</v>
      </c>
      <c r="T59">
        <v>1.0810999999999999</v>
      </c>
      <c r="U59">
        <v>1.0797000000000001</v>
      </c>
      <c r="V59">
        <v>1.0784</v>
      </c>
      <c r="W59">
        <v>1.0771999999999999</v>
      </c>
    </row>
    <row r="60" spans="1:23">
      <c r="A60" t="s">
        <v>23</v>
      </c>
      <c r="D60">
        <v>1.0310999999999999</v>
      </c>
      <c r="E60">
        <v>1.0998000000000001</v>
      </c>
      <c r="F60">
        <v>1.0998000000000001</v>
      </c>
      <c r="G60">
        <v>1.0998000000000001</v>
      </c>
      <c r="H60">
        <v>1.0998000000000001</v>
      </c>
      <c r="I60">
        <v>1.0996999999999999</v>
      </c>
      <c r="J60">
        <v>1.0996999999999999</v>
      </c>
      <c r="K60">
        <v>1.0996999999999999</v>
      </c>
      <c r="L60">
        <v>1.0996999999999999</v>
      </c>
      <c r="M60">
        <v>1.0996999999999999</v>
      </c>
      <c r="N60">
        <v>1.0994999999999999</v>
      </c>
      <c r="O60">
        <v>1.0992999999999999</v>
      </c>
      <c r="P60">
        <v>1.0991</v>
      </c>
      <c r="Q60">
        <v>1.0989</v>
      </c>
      <c r="R60">
        <v>1.0984</v>
      </c>
      <c r="S60">
        <v>1.0980000000000001</v>
      </c>
      <c r="T60">
        <v>1.0962000000000001</v>
      </c>
      <c r="U60">
        <v>1.0946</v>
      </c>
      <c r="V60">
        <v>1.093</v>
      </c>
      <c r="W60">
        <v>1.0914999999999999</v>
      </c>
    </row>
    <row r="61" spans="1:23">
      <c r="A61" t="s">
        <v>24</v>
      </c>
      <c r="C61" t="s">
        <v>25</v>
      </c>
      <c r="D61">
        <v>82.775400000000005</v>
      </c>
      <c r="E61">
        <v>514.07479999999998</v>
      </c>
      <c r="F61">
        <v>514.16669999999999</v>
      </c>
      <c r="G61">
        <v>514.25869999999998</v>
      </c>
      <c r="H61">
        <v>514.34990000000005</v>
      </c>
      <c r="I61">
        <v>514.44299999999998</v>
      </c>
      <c r="J61">
        <v>514.53520000000003</v>
      </c>
      <c r="K61">
        <v>514.62750000000005</v>
      </c>
      <c r="L61">
        <v>514.71900000000005</v>
      </c>
      <c r="M61">
        <v>514.90499999999997</v>
      </c>
      <c r="N61">
        <v>515.82470000000001</v>
      </c>
      <c r="O61">
        <v>516.74390000000005</v>
      </c>
      <c r="P61">
        <v>517.66160000000002</v>
      </c>
      <c r="Q61">
        <v>518.58040000000005</v>
      </c>
      <c r="R61">
        <v>520.86890000000005</v>
      </c>
      <c r="S61">
        <v>523.15039999999999</v>
      </c>
      <c r="T61">
        <v>532.21360000000004</v>
      </c>
      <c r="U61">
        <v>541.17399999999998</v>
      </c>
      <c r="V61">
        <v>550.04060000000004</v>
      </c>
      <c r="W61">
        <v>558.81989999999996</v>
      </c>
    </row>
    <row r="64" spans="1:23">
      <c r="A64" t="s">
        <v>11</v>
      </c>
      <c r="B64">
        <v>-15</v>
      </c>
      <c r="C64" t="s">
        <v>12</v>
      </c>
    </row>
    <row r="65" spans="1:23">
      <c r="A65" t="s">
        <v>13</v>
      </c>
      <c r="C65" t="s">
        <v>14</v>
      </c>
      <c r="D65">
        <v>0.01</v>
      </c>
      <c r="E65">
        <v>0.1</v>
      </c>
      <c r="F65">
        <v>0.2</v>
      </c>
      <c r="G65">
        <v>0.3</v>
      </c>
      <c r="H65">
        <v>0.4</v>
      </c>
      <c r="I65">
        <v>0.5</v>
      </c>
      <c r="J65">
        <v>0.6</v>
      </c>
      <c r="K65">
        <v>0.7</v>
      </c>
      <c r="L65">
        <v>0.8</v>
      </c>
      <c r="M65">
        <v>1</v>
      </c>
      <c r="N65">
        <v>2</v>
      </c>
      <c r="O65">
        <v>3</v>
      </c>
      <c r="P65">
        <v>4</v>
      </c>
      <c r="Q65">
        <v>5</v>
      </c>
      <c r="R65">
        <v>7.5</v>
      </c>
      <c r="S65">
        <v>10</v>
      </c>
      <c r="T65">
        <v>20</v>
      </c>
      <c r="U65">
        <v>30</v>
      </c>
      <c r="V65">
        <v>40</v>
      </c>
      <c r="W65">
        <v>50</v>
      </c>
    </row>
    <row r="66" spans="1:23" ht="14.25">
      <c r="A66" s="34" t="s">
        <v>155</v>
      </c>
      <c r="C66" t="s">
        <v>26</v>
      </c>
      <c r="D66">
        <v>0.14699999999999999</v>
      </c>
      <c r="E66">
        <v>1705.0429999999999</v>
      </c>
      <c r="F66">
        <v>1705.0930000000001</v>
      </c>
      <c r="G66">
        <v>1705.1420000000001</v>
      </c>
      <c r="H66">
        <v>1705.192</v>
      </c>
      <c r="I66">
        <v>1705.242</v>
      </c>
      <c r="J66">
        <v>1705.2909999999999</v>
      </c>
      <c r="K66">
        <v>1705.3409999999999</v>
      </c>
      <c r="L66">
        <v>1705.39</v>
      </c>
      <c r="M66">
        <v>1705.489</v>
      </c>
      <c r="N66">
        <v>1705.982</v>
      </c>
      <c r="O66">
        <v>1706.4739999999999</v>
      </c>
      <c r="P66">
        <v>1706.9639999999999</v>
      </c>
      <c r="Q66">
        <v>1707.452</v>
      </c>
      <c r="R66">
        <v>1708.665</v>
      </c>
      <c r="S66">
        <v>1709.867</v>
      </c>
      <c r="T66">
        <v>1714.576</v>
      </c>
      <c r="U66">
        <v>1719.13</v>
      </c>
      <c r="V66">
        <v>1723.539</v>
      </c>
      <c r="W66">
        <v>1727.81</v>
      </c>
    </row>
    <row r="67" spans="1:23" ht="14.25">
      <c r="A67" t="s">
        <v>16</v>
      </c>
      <c r="C67" t="s">
        <v>26</v>
      </c>
      <c r="D67">
        <v>6.7840889999999998</v>
      </c>
      <c r="E67">
        <v>5.8600000000000004E-4</v>
      </c>
      <c r="F67">
        <v>5.8600000000000004E-4</v>
      </c>
      <c r="G67">
        <v>5.8600000000000004E-4</v>
      </c>
      <c r="H67">
        <v>5.8600000000000004E-4</v>
      </c>
      <c r="I67">
        <v>5.8600000000000004E-4</v>
      </c>
      <c r="J67">
        <v>5.8600000000000004E-4</v>
      </c>
      <c r="K67">
        <v>5.8600000000000004E-4</v>
      </c>
      <c r="L67">
        <v>5.8600000000000004E-4</v>
      </c>
      <c r="M67">
        <v>5.8600000000000004E-4</v>
      </c>
      <c r="N67">
        <v>5.8600000000000004E-4</v>
      </c>
      <c r="O67">
        <v>5.8600000000000004E-4</v>
      </c>
      <c r="P67">
        <v>5.8600000000000004E-4</v>
      </c>
      <c r="Q67">
        <v>5.8600000000000004E-4</v>
      </c>
      <c r="R67">
        <v>5.8500000000000002E-4</v>
      </c>
      <c r="S67">
        <v>5.8500000000000002E-4</v>
      </c>
      <c r="T67">
        <v>5.8299999999999997E-4</v>
      </c>
      <c r="U67">
        <v>5.8200000000000005E-4</v>
      </c>
      <c r="V67">
        <v>5.8E-4</v>
      </c>
      <c r="W67">
        <v>5.7899999999999998E-4</v>
      </c>
    </row>
    <row r="68" spans="1:23">
      <c r="A68" t="s">
        <v>17</v>
      </c>
      <c r="D68">
        <v>0.99895100000000003</v>
      </c>
      <c r="E68">
        <v>8.3799999999999999E-4</v>
      </c>
      <c r="F68">
        <v>1.676E-3</v>
      </c>
      <c r="G68">
        <v>2.5140000000000002E-3</v>
      </c>
      <c r="H68">
        <v>3.3519999999999999E-3</v>
      </c>
      <c r="I68">
        <v>4.1900000000000001E-3</v>
      </c>
      <c r="J68">
        <v>5.0280000000000004E-3</v>
      </c>
      <c r="K68">
        <v>5.8659999999999997E-3</v>
      </c>
      <c r="L68">
        <v>6.7039999999999999E-3</v>
      </c>
      <c r="M68">
        <v>8.3789999999999993E-3</v>
      </c>
      <c r="N68">
        <v>1.6754999999999999E-2</v>
      </c>
      <c r="O68">
        <v>2.5125999999999999E-2</v>
      </c>
      <c r="P68">
        <v>3.3492000000000001E-2</v>
      </c>
      <c r="Q68">
        <v>4.1855000000000003E-2</v>
      </c>
      <c r="R68">
        <v>6.2743999999999994E-2</v>
      </c>
      <c r="S68">
        <v>8.3607000000000001E-2</v>
      </c>
      <c r="T68">
        <v>0.16681499999999999</v>
      </c>
      <c r="U68">
        <v>0.24964800000000001</v>
      </c>
      <c r="V68">
        <v>0.33212799999999998</v>
      </c>
      <c r="W68">
        <v>0.414275</v>
      </c>
    </row>
    <row r="69" spans="1:23">
      <c r="A69" t="s">
        <v>18</v>
      </c>
      <c r="C69" t="s">
        <v>19</v>
      </c>
      <c r="D69">
        <v>131.19900000000001</v>
      </c>
      <c r="E69">
        <v>27.074000000000002</v>
      </c>
      <c r="F69">
        <v>27.077999999999999</v>
      </c>
      <c r="G69">
        <v>27.082000000000001</v>
      </c>
      <c r="H69">
        <v>27.085999999999999</v>
      </c>
      <c r="I69">
        <v>27.088999999999999</v>
      </c>
      <c r="J69">
        <v>27.093</v>
      </c>
      <c r="K69">
        <v>27.097000000000001</v>
      </c>
      <c r="L69">
        <v>27.100999999999999</v>
      </c>
      <c r="M69">
        <v>27.108000000000001</v>
      </c>
      <c r="N69">
        <v>27.146000000000001</v>
      </c>
      <c r="O69">
        <v>27.183</v>
      </c>
      <c r="P69">
        <v>27.221</v>
      </c>
      <c r="Q69">
        <v>27.259</v>
      </c>
      <c r="R69">
        <v>27.353000000000002</v>
      </c>
      <c r="S69">
        <v>27.448</v>
      </c>
      <c r="T69">
        <v>27.83</v>
      </c>
      <c r="U69">
        <v>28.216000000000001</v>
      </c>
      <c r="V69">
        <v>28.606000000000002</v>
      </c>
      <c r="W69">
        <v>28.998999999999999</v>
      </c>
    </row>
    <row r="70" spans="1:23">
      <c r="A70" t="s">
        <v>20</v>
      </c>
      <c r="C70" t="s">
        <v>21</v>
      </c>
      <c r="D70">
        <v>0.55810000000000004</v>
      </c>
      <c r="E70">
        <v>0.1103</v>
      </c>
      <c r="F70">
        <v>0.11020000000000001</v>
      </c>
      <c r="G70">
        <v>0.11020000000000001</v>
      </c>
      <c r="H70">
        <v>0.11020000000000001</v>
      </c>
      <c r="I70">
        <v>0.11020000000000001</v>
      </c>
      <c r="J70">
        <v>0.11020000000000001</v>
      </c>
      <c r="K70">
        <v>0.11020000000000001</v>
      </c>
      <c r="L70">
        <v>0.11020000000000001</v>
      </c>
      <c r="M70">
        <v>0.11020000000000001</v>
      </c>
      <c r="N70">
        <v>0.1101</v>
      </c>
      <c r="O70">
        <v>0.11</v>
      </c>
      <c r="P70">
        <v>0.11</v>
      </c>
      <c r="Q70">
        <v>0.1099</v>
      </c>
      <c r="R70">
        <v>0.10970000000000001</v>
      </c>
      <c r="S70">
        <v>0.1095</v>
      </c>
      <c r="T70">
        <v>0.10879999999999999</v>
      </c>
      <c r="U70">
        <v>0.1081</v>
      </c>
      <c r="V70">
        <v>0.1074</v>
      </c>
      <c r="W70">
        <v>0.10680000000000001</v>
      </c>
    </row>
    <row r="71" spans="1:23">
      <c r="A71" t="s">
        <v>22</v>
      </c>
      <c r="C71" t="s">
        <v>21</v>
      </c>
      <c r="D71">
        <v>0.87560000000000004</v>
      </c>
      <c r="E71">
        <v>1.0854999999999999</v>
      </c>
      <c r="F71">
        <v>1.0854999999999999</v>
      </c>
      <c r="G71">
        <v>1.0854999999999999</v>
      </c>
      <c r="H71">
        <v>1.0854999999999999</v>
      </c>
      <c r="I71">
        <v>1.0854999999999999</v>
      </c>
      <c r="J71">
        <v>1.0853999999999999</v>
      </c>
      <c r="K71">
        <v>1.0853999999999999</v>
      </c>
      <c r="L71">
        <v>1.0853999999999999</v>
      </c>
      <c r="M71">
        <v>1.0853999999999999</v>
      </c>
      <c r="N71">
        <v>1.0851999999999999</v>
      </c>
      <c r="O71">
        <v>1.085</v>
      </c>
      <c r="P71">
        <v>1.0849</v>
      </c>
      <c r="Q71">
        <v>1.0847</v>
      </c>
      <c r="R71">
        <v>1.0843</v>
      </c>
      <c r="S71">
        <v>1.0839000000000001</v>
      </c>
      <c r="T71">
        <v>1.0823</v>
      </c>
      <c r="U71">
        <v>1.0808</v>
      </c>
      <c r="V71">
        <v>1.0793999999999999</v>
      </c>
      <c r="W71">
        <v>1.0781000000000001</v>
      </c>
    </row>
    <row r="72" spans="1:23">
      <c r="A72" t="s">
        <v>23</v>
      </c>
      <c r="D72">
        <v>1.0310999999999999</v>
      </c>
      <c r="E72">
        <v>1.1025</v>
      </c>
      <c r="F72">
        <v>1.1025</v>
      </c>
      <c r="G72">
        <v>1.1025</v>
      </c>
      <c r="H72">
        <v>1.1024</v>
      </c>
      <c r="I72">
        <v>1.1024</v>
      </c>
      <c r="J72">
        <v>1.1024</v>
      </c>
      <c r="K72">
        <v>1.1024</v>
      </c>
      <c r="L72">
        <v>1.1024</v>
      </c>
      <c r="M72">
        <v>1.1023000000000001</v>
      </c>
      <c r="N72">
        <v>1.1021000000000001</v>
      </c>
      <c r="O72">
        <v>1.1019000000000001</v>
      </c>
      <c r="P72">
        <v>1.1016999999999999</v>
      </c>
      <c r="Q72">
        <v>1.1014999999999999</v>
      </c>
      <c r="R72">
        <v>1.101</v>
      </c>
      <c r="S72">
        <v>1.1005</v>
      </c>
      <c r="T72">
        <v>1.0986</v>
      </c>
      <c r="U72">
        <v>1.0968</v>
      </c>
      <c r="V72">
        <v>1.0952</v>
      </c>
      <c r="W72">
        <v>1.0935999999999999</v>
      </c>
    </row>
    <row r="73" spans="1:23">
      <c r="A73" t="s">
        <v>24</v>
      </c>
      <c r="C73" t="s">
        <v>25</v>
      </c>
      <c r="D73">
        <v>83.592399999999998</v>
      </c>
      <c r="E73">
        <v>496.9529</v>
      </c>
      <c r="F73">
        <v>497.04539999999997</v>
      </c>
      <c r="G73">
        <v>497.1388</v>
      </c>
      <c r="H73">
        <v>497.23219999999998</v>
      </c>
      <c r="I73">
        <v>497.32569999999998</v>
      </c>
      <c r="J73">
        <v>497.41849999999999</v>
      </c>
      <c r="K73">
        <v>497.51060000000001</v>
      </c>
      <c r="L73">
        <v>497.60430000000002</v>
      </c>
      <c r="M73">
        <v>497.78969999999998</v>
      </c>
      <c r="N73">
        <v>498.71730000000002</v>
      </c>
      <c r="O73">
        <v>499.64330000000001</v>
      </c>
      <c r="P73">
        <v>500.5693</v>
      </c>
      <c r="Q73">
        <v>501.49419999999998</v>
      </c>
      <c r="R73">
        <v>503.79809999999998</v>
      </c>
      <c r="S73">
        <v>506.09699999999998</v>
      </c>
      <c r="T73">
        <v>515.2165</v>
      </c>
      <c r="U73">
        <v>524.22810000000004</v>
      </c>
      <c r="V73">
        <v>533.13810000000001</v>
      </c>
      <c r="W73">
        <v>541.95500000000004</v>
      </c>
    </row>
    <row r="76" spans="1:23">
      <c r="A76" t="s">
        <v>11</v>
      </c>
      <c r="B76">
        <v>-10</v>
      </c>
      <c r="C76" t="s">
        <v>12</v>
      </c>
    </row>
    <row r="77" spans="1:23">
      <c r="A77" t="s">
        <v>13</v>
      </c>
      <c r="C77" t="s">
        <v>14</v>
      </c>
      <c r="D77">
        <v>0.01</v>
      </c>
      <c r="E77">
        <v>0.1</v>
      </c>
      <c r="F77">
        <v>0.2</v>
      </c>
      <c r="G77">
        <v>0.3</v>
      </c>
      <c r="H77">
        <v>0.4</v>
      </c>
      <c r="I77">
        <v>0.5</v>
      </c>
      <c r="J77">
        <v>0.6</v>
      </c>
      <c r="K77">
        <v>0.7</v>
      </c>
      <c r="L77">
        <v>0.8</v>
      </c>
      <c r="M77">
        <v>1</v>
      </c>
      <c r="N77">
        <v>2</v>
      </c>
      <c r="O77">
        <v>3</v>
      </c>
      <c r="P77">
        <v>4</v>
      </c>
      <c r="Q77">
        <v>5</v>
      </c>
      <c r="R77">
        <v>7.5</v>
      </c>
      <c r="S77">
        <v>10</v>
      </c>
      <c r="T77">
        <v>20</v>
      </c>
      <c r="U77">
        <v>30</v>
      </c>
      <c r="V77">
        <v>40</v>
      </c>
      <c r="W77">
        <v>50</v>
      </c>
    </row>
    <row r="78" spans="1:23" ht="14.25">
      <c r="A78" s="34" t="s">
        <v>155</v>
      </c>
      <c r="C78" t="s">
        <v>26</v>
      </c>
      <c r="D78">
        <v>0.14499999999999999</v>
      </c>
      <c r="E78">
        <v>1692.0139999999999</v>
      </c>
      <c r="F78">
        <v>1692.066</v>
      </c>
      <c r="G78">
        <v>1692.1189999999999</v>
      </c>
      <c r="H78">
        <v>1692.172</v>
      </c>
      <c r="I78">
        <v>1692.2239999999999</v>
      </c>
      <c r="J78">
        <v>1692.277</v>
      </c>
      <c r="K78">
        <v>1692.329</v>
      </c>
      <c r="L78">
        <v>1692.3820000000001</v>
      </c>
      <c r="M78">
        <v>1692.4870000000001</v>
      </c>
      <c r="N78">
        <v>1693.011</v>
      </c>
      <c r="O78">
        <v>1693.5329999999999</v>
      </c>
      <c r="P78">
        <v>1694.0530000000001</v>
      </c>
      <c r="Q78">
        <v>1694.5709999999999</v>
      </c>
      <c r="R78">
        <v>1695.8589999999999</v>
      </c>
      <c r="S78">
        <v>1697.135</v>
      </c>
      <c r="T78">
        <v>1702.127</v>
      </c>
      <c r="U78">
        <v>1706.95</v>
      </c>
      <c r="V78">
        <v>1711.6130000000001</v>
      </c>
      <c r="W78">
        <v>1716.127</v>
      </c>
    </row>
    <row r="79" spans="1:23" ht="14.25">
      <c r="A79" t="s">
        <v>16</v>
      </c>
      <c r="C79" t="s">
        <v>26</v>
      </c>
      <c r="D79">
        <v>6.9158660000000003</v>
      </c>
      <c r="E79">
        <v>5.9100000000000005E-4</v>
      </c>
      <c r="F79">
        <v>5.9100000000000005E-4</v>
      </c>
      <c r="G79">
        <v>5.9100000000000005E-4</v>
      </c>
      <c r="H79">
        <v>5.9100000000000005E-4</v>
      </c>
      <c r="I79">
        <v>5.9100000000000005E-4</v>
      </c>
      <c r="J79">
        <v>5.9100000000000005E-4</v>
      </c>
      <c r="K79">
        <v>5.9100000000000005E-4</v>
      </c>
      <c r="L79">
        <v>5.9100000000000005E-4</v>
      </c>
      <c r="M79">
        <v>5.9100000000000005E-4</v>
      </c>
      <c r="N79">
        <v>5.9100000000000005E-4</v>
      </c>
      <c r="O79">
        <v>5.9000000000000003E-4</v>
      </c>
      <c r="P79">
        <v>5.9000000000000003E-4</v>
      </c>
      <c r="Q79">
        <v>5.9000000000000003E-4</v>
      </c>
      <c r="R79">
        <v>5.9000000000000003E-4</v>
      </c>
      <c r="S79">
        <v>5.8900000000000001E-4</v>
      </c>
      <c r="T79">
        <v>5.8799999999999998E-4</v>
      </c>
      <c r="U79">
        <v>5.8600000000000004E-4</v>
      </c>
      <c r="V79">
        <v>5.8399999999999999E-4</v>
      </c>
      <c r="W79">
        <v>5.8299999999999997E-4</v>
      </c>
    </row>
    <row r="80" spans="1:23">
      <c r="A80" t="s">
        <v>17</v>
      </c>
      <c r="D80">
        <v>0.99900500000000003</v>
      </c>
      <c r="E80">
        <v>8.2799999999999996E-4</v>
      </c>
      <c r="F80">
        <v>1.655E-3</v>
      </c>
      <c r="G80">
        <v>2.483E-3</v>
      </c>
      <c r="H80">
        <v>3.3110000000000001E-3</v>
      </c>
      <c r="I80">
        <v>4.1380000000000002E-3</v>
      </c>
      <c r="J80">
        <v>4.9659999999999999E-3</v>
      </c>
      <c r="K80">
        <v>5.7930000000000004E-3</v>
      </c>
      <c r="L80">
        <v>6.6210000000000001E-3</v>
      </c>
      <c r="M80">
        <v>8.2760000000000004E-3</v>
      </c>
      <c r="N80">
        <v>1.6546999999999999E-2</v>
      </c>
      <c r="O80">
        <v>2.4813000000000002E-2</v>
      </c>
      <c r="P80">
        <v>3.3076000000000001E-2</v>
      </c>
      <c r="Q80">
        <v>4.1333000000000002E-2</v>
      </c>
      <c r="R80">
        <v>6.1957999999999999E-2</v>
      </c>
      <c r="S80">
        <v>8.2557000000000005E-2</v>
      </c>
      <c r="T80">
        <v>0.164688</v>
      </c>
      <c r="U80">
        <v>0.246422</v>
      </c>
      <c r="V80">
        <v>0.32778299999999999</v>
      </c>
      <c r="W80">
        <v>0.40879300000000002</v>
      </c>
    </row>
    <row r="81" spans="1:23">
      <c r="A81" t="s">
        <v>18</v>
      </c>
      <c r="C81" t="s">
        <v>19</v>
      </c>
      <c r="D81">
        <v>135.58000000000001</v>
      </c>
      <c r="E81">
        <v>32.506</v>
      </c>
      <c r="F81">
        <v>32.51</v>
      </c>
      <c r="G81">
        <v>32.512999999999998</v>
      </c>
      <c r="H81">
        <v>32.517000000000003</v>
      </c>
      <c r="I81">
        <v>32.521000000000001</v>
      </c>
      <c r="J81">
        <v>32.524000000000001</v>
      </c>
      <c r="K81">
        <v>32.527999999999999</v>
      </c>
      <c r="L81">
        <v>32.531999999999996</v>
      </c>
      <c r="M81">
        <v>32.539000000000001</v>
      </c>
      <c r="N81">
        <v>32.576000000000001</v>
      </c>
      <c r="O81">
        <v>32.612000000000002</v>
      </c>
      <c r="P81">
        <v>32.649000000000001</v>
      </c>
      <c r="Q81">
        <v>32.686</v>
      </c>
      <c r="R81">
        <v>32.777999999999999</v>
      </c>
      <c r="S81">
        <v>32.871000000000002</v>
      </c>
      <c r="T81">
        <v>33.244999999999997</v>
      </c>
      <c r="U81">
        <v>33.622999999999998</v>
      </c>
      <c r="V81">
        <v>34.005000000000003</v>
      </c>
      <c r="W81">
        <v>34.392000000000003</v>
      </c>
    </row>
    <row r="82" spans="1:23">
      <c r="A82" t="s">
        <v>20</v>
      </c>
      <c r="C82" t="s">
        <v>21</v>
      </c>
      <c r="D82">
        <v>0.57489999999999997</v>
      </c>
      <c r="E82">
        <v>0.13109999999999999</v>
      </c>
      <c r="F82">
        <v>0.13109999999999999</v>
      </c>
      <c r="G82">
        <v>0.13109999999999999</v>
      </c>
      <c r="H82">
        <v>0.13109999999999999</v>
      </c>
      <c r="I82">
        <v>0.13109999999999999</v>
      </c>
      <c r="J82">
        <v>0.13109999999999999</v>
      </c>
      <c r="K82">
        <v>0.13100000000000001</v>
      </c>
      <c r="L82">
        <v>0.13100000000000001</v>
      </c>
      <c r="M82">
        <v>0.13100000000000001</v>
      </c>
      <c r="N82">
        <v>0.13089999999999999</v>
      </c>
      <c r="O82">
        <v>0.13089999999999999</v>
      </c>
      <c r="P82">
        <v>0.1308</v>
      </c>
      <c r="Q82">
        <v>0.13070000000000001</v>
      </c>
      <c r="R82">
        <v>0.1305</v>
      </c>
      <c r="S82">
        <v>0.1303</v>
      </c>
      <c r="T82">
        <v>0.12959999999999999</v>
      </c>
      <c r="U82">
        <v>0.1288</v>
      </c>
      <c r="V82">
        <v>0.12809999999999999</v>
      </c>
      <c r="W82">
        <v>0.1275</v>
      </c>
    </row>
    <row r="83" spans="1:23">
      <c r="A83" t="s">
        <v>22</v>
      </c>
      <c r="C83" t="s">
        <v>21</v>
      </c>
      <c r="D83">
        <v>0.87649999999999995</v>
      </c>
      <c r="E83">
        <v>1.0871999999999999</v>
      </c>
      <c r="F83">
        <v>1.0871999999999999</v>
      </c>
      <c r="G83">
        <v>1.0871999999999999</v>
      </c>
      <c r="H83">
        <v>1.0871999999999999</v>
      </c>
      <c r="I83">
        <v>1.0871999999999999</v>
      </c>
      <c r="J83">
        <v>1.0871</v>
      </c>
      <c r="K83">
        <v>1.0871</v>
      </c>
      <c r="L83">
        <v>1.0871</v>
      </c>
      <c r="M83">
        <v>1.0871</v>
      </c>
      <c r="N83">
        <v>1.0869</v>
      </c>
      <c r="O83">
        <v>1.0867</v>
      </c>
      <c r="P83">
        <v>1.0865</v>
      </c>
      <c r="Q83">
        <v>1.0863</v>
      </c>
      <c r="R83">
        <v>1.0859000000000001</v>
      </c>
      <c r="S83">
        <v>1.0853999999999999</v>
      </c>
      <c r="T83">
        <v>1.0837000000000001</v>
      </c>
      <c r="U83">
        <v>1.0821000000000001</v>
      </c>
      <c r="V83">
        <v>1.0806</v>
      </c>
      <c r="W83">
        <v>1.0791999999999999</v>
      </c>
    </row>
    <row r="84" spans="1:23">
      <c r="A84" t="s">
        <v>23</v>
      </c>
      <c r="D84">
        <v>1.0310999999999999</v>
      </c>
      <c r="E84">
        <v>1.1052999999999999</v>
      </c>
      <c r="F84">
        <v>1.1052999999999999</v>
      </c>
      <c r="G84">
        <v>1.1052</v>
      </c>
      <c r="H84">
        <v>1.1052</v>
      </c>
      <c r="I84">
        <v>1.1052</v>
      </c>
      <c r="J84">
        <v>1.1052</v>
      </c>
      <c r="K84">
        <v>1.1052</v>
      </c>
      <c r="L84">
        <v>1.1051</v>
      </c>
      <c r="M84">
        <v>1.1051</v>
      </c>
      <c r="N84">
        <v>1.1049</v>
      </c>
      <c r="O84">
        <v>1.1046</v>
      </c>
      <c r="P84">
        <v>1.1044</v>
      </c>
      <c r="Q84">
        <v>1.1042000000000001</v>
      </c>
      <c r="R84">
        <v>1.1036999999999999</v>
      </c>
      <c r="S84">
        <v>1.1031</v>
      </c>
      <c r="T84">
        <v>1.1011</v>
      </c>
      <c r="U84">
        <v>1.0992</v>
      </c>
      <c r="V84">
        <v>1.0973999999999999</v>
      </c>
      <c r="W84">
        <v>1.0956999999999999</v>
      </c>
    </row>
    <row r="85" spans="1:23">
      <c r="A85" t="s">
        <v>24</v>
      </c>
      <c r="C85" t="s">
        <v>25</v>
      </c>
      <c r="D85">
        <v>84.4011</v>
      </c>
      <c r="E85">
        <v>480.31139999999999</v>
      </c>
      <c r="F85">
        <v>480.40530000000001</v>
      </c>
      <c r="G85">
        <v>480.5</v>
      </c>
      <c r="H85">
        <v>480.59269999999998</v>
      </c>
      <c r="I85">
        <v>480.68680000000001</v>
      </c>
      <c r="J85">
        <v>480.77960000000002</v>
      </c>
      <c r="K85">
        <v>480.87400000000002</v>
      </c>
      <c r="L85">
        <v>480.96839999999997</v>
      </c>
      <c r="M85">
        <v>481.15539999999999</v>
      </c>
      <c r="N85">
        <v>482.09039999999999</v>
      </c>
      <c r="O85">
        <v>483.02550000000002</v>
      </c>
      <c r="P85">
        <v>483.95749999999998</v>
      </c>
      <c r="Q85">
        <v>484.88940000000002</v>
      </c>
      <c r="R85">
        <v>487.21350000000001</v>
      </c>
      <c r="S85">
        <v>489.52820000000003</v>
      </c>
      <c r="T85">
        <v>498.714</v>
      </c>
      <c r="U85">
        <v>507.78250000000003</v>
      </c>
      <c r="V85">
        <v>516.74260000000004</v>
      </c>
      <c r="W85">
        <v>525.59990000000005</v>
      </c>
    </row>
    <row r="88" spans="1:23">
      <c r="A88" t="s">
        <v>11</v>
      </c>
      <c r="B88">
        <v>-5</v>
      </c>
      <c r="C88" t="s">
        <v>12</v>
      </c>
    </row>
    <row r="89" spans="1:23">
      <c r="A89" t="s">
        <v>13</v>
      </c>
      <c r="C89" t="s">
        <v>14</v>
      </c>
      <c r="D89">
        <v>0.01</v>
      </c>
      <c r="E89">
        <v>0.1</v>
      </c>
      <c r="F89">
        <v>0.2</v>
      </c>
      <c r="G89">
        <v>0.3</v>
      </c>
      <c r="H89">
        <v>0.4</v>
      </c>
      <c r="I89">
        <v>0.5</v>
      </c>
      <c r="J89">
        <v>0.6</v>
      </c>
      <c r="K89">
        <v>0.7</v>
      </c>
      <c r="L89">
        <v>0.8</v>
      </c>
      <c r="M89">
        <v>1</v>
      </c>
      <c r="N89">
        <v>2</v>
      </c>
      <c r="O89">
        <v>3</v>
      </c>
      <c r="P89">
        <v>4</v>
      </c>
      <c r="Q89">
        <v>5</v>
      </c>
      <c r="R89">
        <v>7.5</v>
      </c>
      <c r="S89">
        <v>10</v>
      </c>
      <c r="T89">
        <v>20</v>
      </c>
      <c r="U89">
        <v>30</v>
      </c>
      <c r="V89">
        <v>40</v>
      </c>
      <c r="W89">
        <v>50</v>
      </c>
    </row>
    <row r="90" spans="1:23" ht="14.25">
      <c r="A90" s="34" t="s">
        <v>155</v>
      </c>
      <c r="C90" t="s">
        <v>26</v>
      </c>
      <c r="D90">
        <v>0.14199999999999999</v>
      </c>
      <c r="E90">
        <v>1678.7</v>
      </c>
      <c r="F90">
        <v>1678.7560000000001</v>
      </c>
      <c r="G90">
        <v>1678.8119999999999</v>
      </c>
      <c r="H90">
        <v>1678.8679999999999</v>
      </c>
      <c r="I90">
        <v>1678.924</v>
      </c>
      <c r="J90">
        <v>1678.98</v>
      </c>
      <c r="K90">
        <v>1679.0350000000001</v>
      </c>
      <c r="L90">
        <v>1679.0909999999999</v>
      </c>
      <c r="M90">
        <v>1679.203</v>
      </c>
      <c r="N90">
        <v>1679.759</v>
      </c>
      <c r="O90">
        <v>1680.3130000000001</v>
      </c>
      <c r="P90">
        <v>1680.866</v>
      </c>
      <c r="Q90">
        <v>1681.4159999999999</v>
      </c>
      <c r="R90">
        <v>1682.7819999999999</v>
      </c>
      <c r="S90">
        <v>1684.136</v>
      </c>
      <c r="T90">
        <v>1689.4269999999999</v>
      </c>
      <c r="U90">
        <v>1694.5329999999999</v>
      </c>
      <c r="V90">
        <v>1699.4639999999999</v>
      </c>
      <c r="W90">
        <v>1704.231</v>
      </c>
    </row>
    <row r="91" spans="1:23" ht="14.25">
      <c r="A91" t="s">
        <v>16</v>
      </c>
      <c r="C91" t="s">
        <v>26</v>
      </c>
      <c r="D91">
        <v>7.0476320000000001</v>
      </c>
      <c r="E91">
        <v>5.9599999999999996E-4</v>
      </c>
      <c r="F91">
        <v>5.9599999999999996E-4</v>
      </c>
      <c r="G91">
        <v>5.9599999999999996E-4</v>
      </c>
      <c r="H91">
        <v>5.9599999999999996E-4</v>
      </c>
      <c r="I91">
        <v>5.9599999999999996E-4</v>
      </c>
      <c r="J91">
        <v>5.9599999999999996E-4</v>
      </c>
      <c r="K91">
        <v>5.9599999999999996E-4</v>
      </c>
      <c r="L91">
        <v>5.9599999999999996E-4</v>
      </c>
      <c r="M91">
        <v>5.9599999999999996E-4</v>
      </c>
      <c r="N91">
        <v>5.9500000000000004E-4</v>
      </c>
      <c r="O91">
        <v>5.9500000000000004E-4</v>
      </c>
      <c r="P91">
        <v>5.9500000000000004E-4</v>
      </c>
      <c r="Q91">
        <v>5.9500000000000004E-4</v>
      </c>
      <c r="R91">
        <v>5.9400000000000002E-4</v>
      </c>
      <c r="S91">
        <v>5.9400000000000002E-4</v>
      </c>
      <c r="T91">
        <v>5.9199999999999997E-4</v>
      </c>
      <c r="U91">
        <v>5.9000000000000003E-4</v>
      </c>
      <c r="V91">
        <v>5.8799999999999998E-4</v>
      </c>
      <c r="W91">
        <v>5.8699999999999996E-4</v>
      </c>
    </row>
    <row r="92" spans="1:23">
      <c r="A92" t="s">
        <v>17</v>
      </c>
      <c r="D92">
        <v>0.99905600000000006</v>
      </c>
      <c r="E92">
        <v>8.1800000000000004E-4</v>
      </c>
      <c r="F92">
        <v>1.6360000000000001E-3</v>
      </c>
      <c r="G92">
        <v>2.454E-3</v>
      </c>
      <c r="H92">
        <v>3.2720000000000002E-3</v>
      </c>
      <c r="I92">
        <v>4.0899999999999999E-3</v>
      </c>
      <c r="J92">
        <v>4.908E-3</v>
      </c>
      <c r="K92">
        <v>5.7250000000000001E-3</v>
      </c>
      <c r="L92">
        <v>6.5430000000000002E-3</v>
      </c>
      <c r="M92">
        <v>8.1779999999999995E-3</v>
      </c>
      <c r="N92">
        <v>1.6351999999999998E-2</v>
      </c>
      <c r="O92">
        <v>2.452E-2</v>
      </c>
      <c r="P92">
        <v>3.2683999999999998E-2</v>
      </c>
      <c r="Q92">
        <v>4.0842999999999997E-2</v>
      </c>
      <c r="R92">
        <v>6.1220999999999998E-2</v>
      </c>
      <c r="S92">
        <v>8.1569000000000003E-2</v>
      </c>
      <c r="T92">
        <v>0.162686</v>
      </c>
      <c r="U92">
        <v>0.24338000000000001</v>
      </c>
      <c r="V92">
        <v>0.32367899999999999</v>
      </c>
      <c r="W92">
        <v>0.40360800000000002</v>
      </c>
    </row>
    <row r="93" spans="1:23">
      <c r="A93" t="s">
        <v>18</v>
      </c>
      <c r="C93" t="s">
        <v>19</v>
      </c>
      <c r="D93">
        <v>139.965</v>
      </c>
      <c r="E93">
        <v>37.947000000000003</v>
      </c>
      <c r="F93">
        <v>37.951000000000001</v>
      </c>
      <c r="G93">
        <v>37.954000000000001</v>
      </c>
      <c r="H93">
        <v>37.957999999999998</v>
      </c>
      <c r="I93">
        <v>37.960999999999999</v>
      </c>
      <c r="J93">
        <v>37.965000000000003</v>
      </c>
      <c r="K93">
        <v>37.969000000000001</v>
      </c>
      <c r="L93">
        <v>37.972000000000001</v>
      </c>
      <c r="M93">
        <v>37.978999999999999</v>
      </c>
      <c r="N93">
        <v>38.015000000000001</v>
      </c>
      <c r="O93">
        <v>38.051000000000002</v>
      </c>
      <c r="P93">
        <v>38.087000000000003</v>
      </c>
      <c r="Q93">
        <v>38.122</v>
      </c>
      <c r="R93">
        <v>38.212000000000003</v>
      </c>
      <c r="S93">
        <v>38.302999999999997</v>
      </c>
      <c r="T93">
        <v>38.667000000000002</v>
      </c>
      <c r="U93">
        <v>39.036999999999999</v>
      </c>
      <c r="V93">
        <v>39.411999999999999</v>
      </c>
      <c r="W93">
        <v>39.790999999999997</v>
      </c>
    </row>
    <row r="94" spans="1:23">
      <c r="A94" t="s">
        <v>20</v>
      </c>
      <c r="C94" t="s">
        <v>21</v>
      </c>
      <c r="D94">
        <v>0.59140000000000004</v>
      </c>
      <c r="E94">
        <v>0.15160000000000001</v>
      </c>
      <c r="F94">
        <v>0.15160000000000001</v>
      </c>
      <c r="G94">
        <v>0.15160000000000001</v>
      </c>
      <c r="H94">
        <v>0.1515</v>
      </c>
      <c r="I94">
        <v>0.1515</v>
      </c>
      <c r="J94">
        <v>0.1515</v>
      </c>
      <c r="K94">
        <v>0.1515</v>
      </c>
      <c r="L94">
        <v>0.1515</v>
      </c>
      <c r="M94">
        <v>0.1515</v>
      </c>
      <c r="N94">
        <v>0.15140000000000001</v>
      </c>
      <c r="O94">
        <v>0.15129999999999999</v>
      </c>
      <c r="P94">
        <v>0.15129999999999999</v>
      </c>
      <c r="Q94">
        <v>0.1512</v>
      </c>
      <c r="R94">
        <v>0.151</v>
      </c>
      <c r="S94">
        <v>0.15079999999999999</v>
      </c>
      <c r="T94">
        <v>0.15</v>
      </c>
      <c r="U94">
        <v>0.1492</v>
      </c>
      <c r="V94">
        <v>0.14849999999999999</v>
      </c>
      <c r="W94">
        <v>0.14779999999999999</v>
      </c>
    </row>
    <row r="95" spans="1:23">
      <c r="A95" t="s">
        <v>22</v>
      </c>
      <c r="C95" t="s">
        <v>21</v>
      </c>
      <c r="D95">
        <v>0.87749999999999995</v>
      </c>
      <c r="E95">
        <v>1.0892999999999999</v>
      </c>
      <c r="F95">
        <v>1.0891999999999999</v>
      </c>
      <c r="G95">
        <v>1.0891999999999999</v>
      </c>
      <c r="H95">
        <v>1.0891999999999999</v>
      </c>
      <c r="I95">
        <v>1.0891999999999999</v>
      </c>
      <c r="J95">
        <v>1.0891999999999999</v>
      </c>
      <c r="K95">
        <v>1.0891</v>
      </c>
      <c r="L95">
        <v>1.0891</v>
      </c>
      <c r="M95">
        <v>1.0891</v>
      </c>
      <c r="N95">
        <v>1.0889</v>
      </c>
      <c r="O95">
        <v>1.0887</v>
      </c>
      <c r="P95">
        <v>1.0885</v>
      </c>
      <c r="Q95">
        <v>1.0883</v>
      </c>
      <c r="R95">
        <v>1.0878000000000001</v>
      </c>
      <c r="S95">
        <v>1.0872999999999999</v>
      </c>
      <c r="T95">
        <v>1.0853999999999999</v>
      </c>
      <c r="U95">
        <v>1.0837000000000001</v>
      </c>
      <c r="V95">
        <v>1.0821000000000001</v>
      </c>
      <c r="W95">
        <v>1.0805</v>
      </c>
    </row>
    <row r="96" spans="1:23">
      <c r="A96" t="s">
        <v>23</v>
      </c>
      <c r="D96">
        <v>1.0309999999999999</v>
      </c>
      <c r="E96">
        <v>1.1082000000000001</v>
      </c>
      <c r="F96">
        <v>1.1082000000000001</v>
      </c>
      <c r="G96">
        <v>1.1081000000000001</v>
      </c>
      <c r="H96">
        <v>1.1081000000000001</v>
      </c>
      <c r="I96">
        <v>1.1081000000000001</v>
      </c>
      <c r="J96">
        <v>1.1081000000000001</v>
      </c>
      <c r="K96">
        <v>1.1080000000000001</v>
      </c>
      <c r="L96">
        <v>1.1080000000000001</v>
      </c>
      <c r="M96">
        <v>1.1080000000000001</v>
      </c>
      <c r="N96">
        <v>1.1076999999999999</v>
      </c>
      <c r="O96">
        <v>1.1074999999999999</v>
      </c>
      <c r="P96">
        <v>1.1072</v>
      </c>
      <c r="Q96">
        <v>1.107</v>
      </c>
      <c r="R96">
        <v>1.1064000000000001</v>
      </c>
      <c r="S96">
        <v>1.1057999999999999</v>
      </c>
      <c r="T96">
        <v>1.1035999999999999</v>
      </c>
      <c r="U96">
        <v>1.1015999999999999</v>
      </c>
      <c r="V96">
        <v>1.0995999999999999</v>
      </c>
      <c r="W96">
        <v>1.0978000000000001</v>
      </c>
    </row>
    <row r="97" spans="1:23">
      <c r="A97" t="s">
        <v>24</v>
      </c>
      <c r="C97" t="s">
        <v>25</v>
      </c>
      <c r="D97">
        <v>85.201800000000006</v>
      </c>
      <c r="E97">
        <v>464.12360000000001</v>
      </c>
      <c r="F97">
        <v>464.21800000000002</v>
      </c>
      <c r="G97">
        <v>464.31369999999998</v>
      </c>
      <c r="H97">
        <v>464.4083</v>
      </c>
      <c r="I97">
        <v>464.50229999999999</v>
      </c>
      <c r="J97">
        <v>464.59769999999997</v>
      </c>
      <c r="K97">
        <v>464.69119999999998</v>
      </c>
      <c r="L97">
        <v>464.78550000000001</v>
      </c>
      <c r="M97">
        <v>464.9744</v>
      </c>
      <c r="N97">
        <v>465.91989999999998</v>
      </c>
      <c r="O97">
        <v>466.86180000000002</v>
      </c>
      <c r="P97">
        <v>467.80329999999998</v>
      </c>
      <c r="Q97">
        <v>468.74419999999998</v>
      </c>
      <c r="R97">
        <v>471.0872</v>
      </c>
      <c r="S97">
        <v>473.4237</v>
      </c>
      <c r="T97">
        <v>482.68279999999999</v>
      </c>
      <c r="U97">
        <v>491.81479999999999</v>
      </c>
      <c r="V97">
        <v>500.82810000000001</v>
      </c>
      <c r="W97">
        <v>509.73450000000003</v>
      </c>
    </row>
    <row r="100" spans="1:23">
      <c r="A100" t="s">
        <v>11</v>
      </c>
      <c r="B100">
        <v>0</v>
      </c>
      <c r="C100" t="s">
        <v>12</v>
      </c>
    </row>
    <row r="101" spans="1:23">
      <c r="A101" t="s">
        <v>13</v>
      </c>
      <c r="C101" t="s">
        <v>14</v>
      </c>
      <c r="D101">
        <v>0.01</v>
      </c>
      <c r="E101">
        <v>0.1</v>
      </c>
      <c r="F101">
        <v>0.2</v>
      </c>
      <c r="G101">
        <v>0.3</v>
      </c>
      <c r="H101">
        <v>0.4</v>
      </c>
      <c r="I101">
        <v>0.5</v>
      </c>
      <c r="J101">
        <v>0.6</v>
      </c>
      <c r="K101">
        <v>0.7</v>
      </c>
      <c r="L101">
        <v>0.8</v>
      </c>
      <c r="M101">
        <v>1</v>
      </c>
      <c r="N101">
        <v>2</v>
      </c>
      <c r="O101">
        <v>3</v>
      </c>
      <c r="P101">
        <v>4</v>
      </c>
      <c r="Q101">
        <v>5</v>
      </c>
      <c r="R101">
        <v>7.5</v>
      </c>
      <c r="S101">
        <v>10</v>
      </c>
      <c r="T101">
        <v>20</v>
      </c>
      <c r="U101">
        <v>30</v>
      </c>
      <c r="V101">
        <v>40</v>
      </c>
      <c r="W101">
        <v>50</v>
      </c>
    </row>
    <row r="102" spans="1:23" ht="14.25">
      <c r="A102" s="34" t="s">
        <v>155</v>
      </c>
      <c r="C102" t="s">
        <v>26</v>
      </c>
      <c r="D102">
        <v>0.13900000000000001</v>
      </c>
      <c r="E102">
        <v>1.4039999999999999</v>
      </c>
      <c r="F102">
        <v>1665.1590000000001</v>
      </c>
      <c r="G102">
        <v>1665.2180000000001</v>
      </c>
      <c r="H102">
        <v>1665.278</v>
      </c>
      <c r="I102">
        <v>1665.337</v>
      </c>
      <c r="J102">
        <v>1665.396</v>
      </c>
      <c r="K102">
        <v>1665.4559999999999</v>
      </c>
      <c r="L102">
        <v>1665.5150000000001</v>
      </c>
      <c r="M102">
        <v>1665.633</v>
      </c>
      <c r="N102">
        <v>1666.2239999999999</v>
      </c>
      <c r="O102">
        <v>1666.8130000000001</v>
      </c>
      <c r="P102">
        <v>1667.3989999999999</v>
      </c>
      <c r="Q102">
        <v>1667.9829999999999</v>
      </c>
      <c r="R102">
        <v>1669.432</v>
      </c>
      <c r="S102">
        <v>1670.8679999999999</v>
      </c>
      <c r="T102">
        <v>1676.4760000000001</v>
      </c>
      <c r="U102">
        <v>1681.8789999999999</v>
      </c>
      <c r="V102">
        <v>1687.0909999999999</v>
      </c>
      <c r="W102">
        <v>1692.125</v>
      </c>
    </row>
    <row r="103" spans="1:23" ht="14.25">
      <c r="A103" t="s">
        <v>16</v>
      </c>
      <c r="C103" t="s">
        <v>26</v>
      </c>
      <c r="D103">
        <v>7.1793880000000003</v>
      </c>
      <c r="E103">
        <v>0.71210200000000001</v>
      </c>
      <c r="F103">
        <v>6.0099999999999997E-4</v>
      </c>
      <c r="G103">
        <v>6.0099999999999997E-4</v>
      </c>
      <c r="H103">
        <v>6.0099999999999997E-4</v>
      </c>
      <c r="I103">
        <v>5.9999999999999995E-4</v>
      </c>
      <c r="J103">
        <v>5.9999999999999995E-4</v>
      </c>
      <c r="K103">
        <v>5.9999999999999995E-4</v>
      </c>
      <c r="L103">
        <v>5.9999999999999995E-4</v>
      </c>
      <c r="M103">
        <v>5.9999999999999995E-4</v>
      </c>
      <c r="N103">
        <v>5.9999999999999995E-4</v>
      </c>
      <c r="O103">
        <v>5.9999999999999995E-4</v>
      </c>
      <c r="P103">
        <v>5.9999999999999995E-4</v>
      </c>
      <c r="Q103">
        <v>5.9999999999999995E-4</v>
      </c>
      <c r="R103">
        <v>5.9900000000000003E-4</v>
      </c>
      <c r="S103">
        <v>5.9800000000000001E-4</v>
      </c>
      <c r="T103">
        <v>5.9599999999999996E-4</v>
      </c>
      <c r="U103">
        <v>5.9500000000000004E-4</v>
      </c>
      <c r="V103">
        <v>5.9299999999999999E-4</v>
      </c>
      <c r="W103">
        <v>5.9100000000000005E-4</v>
      </c>
    </row>
    <row r="104" spans="1:23">
      <c r="A104" t="s">
        <v>17</v>
      </c>
      <c r="D104">
        <v>0.99910399999999999</v>
      </c>
      <c r="E104">
        <v>0.99098200000000003</v>
      </c>
      <c r="F104">
        <v>1.6180000000000001E-3</v>
      </c>
      <c r="G104">
        <v>2.4269999999999999E-3</v>
      </c>
      <c r="H104">
        <v>3.235E-3</v>
      </c>
      <c r="I104">
        <v>4.0439999999999999E-3</v>
      </c>
      <c r="J104">
        <v>4.8529999999999997E-3</v>
      </c>
      <c r="K104">
        <v>5.6610000000000002E-3</v>
      </c>
      <c r="L104">
        <v>6.4700000000000001E-3</v>
      </c>
      <c r="M104">
        <v>8.0870000000000004E-3</v>
      </c>
      <c r="N104">
        <v>1.6168999999999999E-2</v>
      </c>
      <c r="O104">
        <v>2.4246E-2</v>
      </c>
      <c r="P104">
        <v>3.2316999999999999E-2</v>
      </c>
      <c r="Q104">
        <v>4.0384000000000003E-2</v>
      </c>
      <c r="R104">
        <v>6.0528999999999999E-2</v>
      </c>
      <c r="S104">
        <v>8.0643000000000006E-2</v>
      </c>
      <c r="T104">
        <v>0.160803</v>
      </c>
      <c r="U104">
        <v>0.24051400000000001</v>
      </c>
      <c r="V104">
        <v>0.31980700000000001</v>
      </c>
      <c r="W104">
        <v>0.39870800000000001</v>
      </c>
    </row>
    <row r="105" spans="1:23">
      <c r="A105" t="s">
        <v>18</v>
      </c>
      <c r="C105" t="s">
        <v>19</v>
      </c>
      <c r="D105">
        <v>144.35499999999999</v>
      </c>
      <c r="E105">
        <v>144.19</v>
      </c>
      <c r="F105">
        <v>43.402999999999999</v>
      </c>
      <c r="G105">
        <v>43.405999999999999</v>
      </c>
      <c r="H105">
        <v>43.41</v>
      </c>
      <c r="I105">
        <v>43.412999999999997</v>
      </c>
      <c r="J105">
        <v>43.415999999999997</v>
      </c>
      <c r="K105">
        <v>43.42</v>
      </c>
      <c r="L105">
        <v>43.423000000000002</v>
      </c>
      <c r="M105">
        <v>43.43</v>
      </c>
      <c r="N105">
        <v>43.465000000000003</v>
      </c>
      <c r="O105">
        <v>43.5</v>
      </c>
      <c r="P105">
        <v>43.533999999999999</v>
      </c>
      <c r="Q105">
        <v>43.569000000000003</v>
      </c>
      <c r="R105">
        <v>43.656999999999996</v>
      </c>
      <c r="S105">
        <v>43.744</v>
      </c>
      <c r="T105">
        <v>44.098999999999997</v>
      </c>
      <c r="U105">
        <v>44.46</v>
      </c>
      <c r="V105">
        <v>44.826000000000001</v>
      </c>
      <c r="W105">
        <v>45.198</v>
      </c>
    </row>
    <row r="106" spans="1:23">
      <c r="A106" t="s">
        <v>20</v>
      </c>
      <c r="C106" t="s">
        <v>21</v>
      </c>
      <c r="D106">
        <v>0.60760000000000003</v>
      </c>
      <c r="E106">
        <v>0.54669999999999996</v>
      </c>
      <c r="F106">
        <v>0.17169999999999999</v>
      </c>
      <c r="G106">
        <v>0.17169999999999999</v>
      </c>
      <c r="H106">
        <v>0.17169999999999999</v>
      </c>
      <c r="I106">
        <v>0.17169999999999999</v>
      </c>
      <c r="J106">
        <v>0.17169999999999999</v>
      </c>
      <c r="K106">
        <v>0.17169999999999999</v>
      </c>
      <c r="L106">
        <v>0.17169999999999999</v>
      </c>
      <c r="M106">
        <v>0.1716</v>
      </c>
      <c r="N106">
        <v>0.1716</v>
      </c>
      <c r="O106">
        <v>0.17150000000000001</v>
      </c>
      <c r="P106">
        <v>0.1714</v>
      </c>
      <c r="Q106">
        <v>0.17130000000000001</v>
      </c>
      <c r="R106">
        <v>0.1711</v>
      </c>
      <c r="S106">
        <v>0.1709</v>
      </c>
      <c r="T106">
        <v>0.1701</v>
      </c>
      <c r="U106">
        <v>0.16930000000000001</v>
      </c>
      <c r="V106">
        <v>0.16850000000000001</v>
      </c>
      <c r="W106">
        <v>0.1678</v>
      </c>
    </row>
    <row r="107" spans="1:23">
      <c r="A107" t="s">
        <v>22</v>
      </c>
      <c r="C107" t="s">
        <v>21</v>
      </c>
      <c r="D107">
        <v>0.87880000000000003</v>
      </c>
      <c r="E107">
        <v>0.87970000000000004</v>
      </c>
      <c r="F107">
        <v>1.0915999999999999</v>
      </c>
      <c r="G107">
        <v>1.0914999999999999</v>
      </c>
      <c r="H107">
        <v>1.0914999999999999</v>
      </c>
      <c r="I107">
        <v>1.0914999999999999</v>
      </c>
      <c r="J107">
        <v>1.0914999999999999</v>
      </c>
      <c r="K107">
        <v>1.0913999999999999</v>
      </c>
      <c r="L107">
        <v>1.0913999999999999</v>
      </c>
      <c r="M107">
        <v>1.0913999999999999</v>
      </c>
      <c r="N107">
        <v>1.0911</v>
      </c>
      <c r="O107">
        <v>1.0909</v>
      </c>
      <c r="P107">
        <v>1.0907</v>
      </c>
      <c r="Q107">
        <v>1.0905</v>
      </c>
      <c r="R107">
        <v>1.0899000000000001</v>
      </c>
      <c r="S107">
        <v>1.0893999999999999</v>
      </c>
      <c r="T107">
        <v>1.0873999999999999</v>
      </c>
      <c r="U107">
        <v>1.0854999999999999</v>
      </c>
      <c r="V107">
        <v>1.0838000000000001</v>
      </c>
      <c r="W107">
        <v>1.0821000000000001</v>
      </c>
    </row>
    <row r="108" spans="1:23">
      <c r="A108" t="s">
        <v>23</v>
      </c>
      <c r="D108">
        <v>1.0309999999999999</v>
      </c>
      <c r="E108">
        <v>1.0319</v>
      </c>
      <c r="F108">
        <v>1.1112</v>
      </c>
      <c r="G108">
        <v>1.1111</v>
      </c>
      <c r="H108">
        <v>1.1111</v>
      </c>
      <c r="I108">
        <v>1.1111</v>
      </c>
      <c r="J108">
        <v>1.1111</v>
      </c>
      <c r="K108">
        <v>1.111</v>
      </c>
      <c r="L108">
        <v>1.111</v>
      </c>
      <c r="M108">
        <v>1.111</v>
      </c>
      <c r="N108">
        <v>1.1107</v>
      </c>
      <c r="O108">
        <v>1.1104000000000001</v>
      </c>
      <c r="P108">
        <v>1.1102000000000001</v>
      </c>
      <c r="Q108">
        <v>1.1099000000000001</v>
      </c>
      <c r="R108">
        <v>1.1093</v>
      </c>
      <c r="S108">
        <v>1.1086</v>
      </c>
      <c r="T108">
        <v>1.1062000000000001</v>
      </c>
      <c r="U108">
        <v>1.1040000000000001</v>
      </c>
      <c r="V108">
        <v>1.1019000000000001</v>
      </c>
      <c r="W108">
        <v>1.0999000000000001</v>
      </c>
    </row>
    <row r="109" spans="1:23">
      <c r="A109" t="s">
        <v>24</v>
      </c>
      <c r="C109" t="s">
        <v>25</v>
      </c>
      <c r="D109">
        <v>85.994500000000002</v>
      </c>
      <c r="E109">
        <v>85.3309</v>
      </c>
      <c r="F109">
        <v>448.4599</v>
      </c>
      <c r="G109">
        <v>448.55500000000001</v>
      </c>
      <c r="H109">
        <v>448.65190000000001</v>
      </c>
      <c r="I109">
        <v>448.74709999999999</v>
      </c>
      <c r="J109">
        <v>448.84249999999997</v>
      </c>
      <c r="K109">
        <v>448.93849999999998</v>
      </c>
      <c r="L109">
        <v>449.0324</v>
      </c>
      <c r="M109">
        <v>449.2244</v>
      </c>
      <c r="N109">
        <v>450.17910000000001</v>
      </c>
      <c r="O109">
        <v>451.1311</v>
      </c>
      <c r="P109">
        <v>452.08210000000003</v>
      </c>
      <c r="Q109">
        <v>453.03140000000002</v>
      </c>
      <c r="R109">
        <v>455.39940000000001</v>
      </c>
      <c r="S109">
        <v>457.75560000000002</v>
      </c>
      <c r="T109">
        <v>467.09530000000001</v>
      </c>
      <c r="U109">
        <v>476.3005</v>
      </c>
      <c r="V109">
        <v>485.3766</v>
      </c>
      <c r="W109">
        <v>494.33510000000001</v>
      </c>
    </row>
    <row r="112" spans="1:23">
      <c r="A112" t="s">
        <v>11</v>
      </c>
      <c r="B112">
        <v>5</v>
      </c>
      <c r="C112" t="s">
        <v>12</v>
      </c>
    </row>
    <row r="113" spans="1:23">
      <c r="A113" t="s">
        <v>13</v>
      </c>
      <c r="C113" t="s">
        <v>14</v>
      </c>
      <c r="D113">
        <v>0.01</v>
      </c>
      <c r="E113">
        <v>0.1</v>
      </c>
      <c r="F113">
        <v>0.2</v>
      </c>
      <c r="G113">
        <v>0.3</v>
      </c>
      <c r="H113">
        <v>0.4</v>
      </c>
      <c r="I113">
        <v>0.5</v>
      </c>
      <c r="J113">
        <v>0.6</v>
      </c>
      <c r="K113">
        <v>0.7</v>
      </c>
      <c r="L113">
        <v>0.8</v>
      </c>
      <c r="M113">
        <v>1</v>
      </c>
      <c r="N113">
        <v>2</v>
      </c>
      <c r="O113">
        <v>3</v>
      </c>
      <c r="P113">
        <v>4</v>
      </c>
      <c r="Q113">
        <v>5</v>
      </c>
      <c r="R113">
        <v>7.5</v>
      </c>
      <c r="S113">
        <v>10</v>
      </c>
      <c r="T113">
        <v>20</v>
      </c>
      <c r="U113">
        <v>30</v>
      </c>
      <c r="V113">
        <v>40</v>
      </c>
      <c r="W113">
        <v>50</v>
      </c>
    </row>
    <row r="114" spans="1:23" ht="14.25">
      <c r="A114" s="34" t="s">
        <v>155</v>
      </c>
      <c r="C114" t="s">
        <v>26</v>
      </c>
      <c r="D114">
        <v>0.13700000000000001</v>
      </c>
      <c r="E114">
        <v>1.3779999999999999</v>
      </c>
      <c r="F114">
        <v>1651.2719999999999</v>
      </c>
      <c r="G114">
        <v>1651.335</v>
      </c>
      <c r="H114">
        <v>1651.3979999999999</v>
      </c>
      <c r="I114">
        <v>1651.461</v>
      </c>
      <c r="J114">
        <v>1651.5239999999999</v>
      </c>
      <c r="K114">
        <v>1651.587</v>
      </c>
      <c r="L114">
        <v>1651.65</v>
      </c>
      <c r="M114">
        <v>1651.7750000000001</v>
      </c>
      <c r="N114">
        <v>1652.403</v>
      </c>
      <c r="O114">
        <v>1653.027</v>
      </c>
      <c r="P114">
        <v>1653.65</v>
      </c>
      <c r="Q114">
        <v>1654.269</v>
      </c>
      <c r="R114">
        <v>1655.807</v>
      </c>
      <c r="S114">
        <v>1657.33</v>
      </c>
      <c r="T114">
        <v>1663.271</v>
      </c>
      <c r="U114">
        <v>1668.9880000000001</v>
      </c>
      <c r="V114">
        <v>1674.4960000000001</v>
      </c>
      <c r="W114">
        <v>1679.809</v>
      </c>
    </row>
    <row r="115" spans="1:23" ht="14.25">
      <c r="A115" t="s">
        <v>16</v>
      </c>
      <c r="C115" t="s">
        <v>26</v>
      </c>
      <c r="D115">
        <v>7.3111350000000002</v>
      </c>
      <c r="E115">
        <v>0.72546999999999995</v>
      </c>
      <c r="F115">
        <v>6.0599999999999998E-4</v>
      </c>
      <c r="G115">
        <v>6.0599999999999998E-4</v>
      </c>
      <c r="H115">
        <v>6.0599999999999998E-4</v>
      </c>
      <c r="I115">
        <v>6.0599999999999998E-4</v>
      </c>
      <c r="J115">
        <v>6.0599999999999998E-4</v>
      </c>
      <c r="K115">
        <v>6.0499999999999996E-4</v>
      </c>
      <c r="L115">
        <v>6.0499999999999996E-4</v>
      </c>
      <c r="M115">
        <v>6.0499999999999996E-4</v>
      </c>
      <c r="N115">
        <v>6.0499999999999996E-4</v>
      </c>
      <c r="O115">
        <v>6.0499999999999996E-4</v>
      </c>
      <c r="P115">
        <v>6.0499999999999996E-4</v>
      </c>
      <c r="Q115">
        <v>6.0400000000000004E-4</v>
      </c>
      <c r="R115">
        <v>6.0400000000000004E-4</v>
      </c>
      <c r="S115">
        <v>6.0300000000000002E-4</v>
      </c>
      <c r="T115">
        <v>6.0099999999999997E-4</v>
      </c>
      <c r="U115">
        <v>5.9900000000000003E-4</v>
      </c>
      <c r="V115">
        <v>5.9699999999999998E-4</v>
      </c>
      <c r="W115">
        <v>5.9500000000000004E-4</v>
      </c>
    </row>
    <row r="116" spans="1:23">
      <c r="A116" t="s">
        <v>17</v>
      </c>
      <c r="D116">
        <v>0.99914899999999995</v>
      </c>
      <c r="E116">
        <v>0.99143700000000001</v>
      </c>
      <c r="F116">
        <v>1.601E-3</v>
      </c>
      <c r="G116">
        <v>2.4009999999999999E-3</v>
      </c>
      <c r="H116">
        <v>3.2009999999999999E-3</v>
      </c>
      <c r="I116">
        <v>4.0020000000000003E-3</v>
      </c>
      <c r="J116">
        <v>4.8019999999999998E-3</v>
      </c>
      <c r="K116">
        <v>5.6020000000000002E-3</v>
      </c>
      <c r="L116">
        <v>6.4019999999999997E-3</v>
      </c>
      <c r="M116">
        <v>8.0020000000000004E-3</v>
      </c>
      <c r="N116">
        <v>1.5997999999999998E-2</v>
      </c>
      <c r="O116">
        <v>2.3989E-2</v>
      </c>
      <c r="P116">
        <v>3.1975000000000003E-2</v>
      </c>
      <c r="Q116">
        <v>3.9954999999999997E-2</v>
      </c>
      <c r="R116">
        <v>5.9881999999999998E-2</v>
      </c>
      <c r="S116">
        <v>7.9776E-2</v>
      </c>
      <c r="T116">
        <v>0.15903700000000001</v>
      </c>
      <c r="U116">
        <v>0.23782</v>
      </c>
      <c r="V116">
        <v>0.31615799999999999</v>
      </c>
      <c r="W116">
        <v>0.39408300000000002</v>
      </c>
    </row>
    <row r="117" spans="1:23">
      <c r="A117" t="s">
        <v>18</v>
      </c>
      <c r="C117" t="s">
        <v>19</v>
      </c>
      <c r="D117">
        <v>148.75200000000001</v>
      </c>
      <c r="E117">
        <v>148.59200000000001</v>
      </c>
      <c r="F117">
        <v>48.866999999999997</v>
      </c>
      <c r="G117">
        <v>48.87</v>
      </c>
      <c r="H117">
        <v>48.872999999999998</v>
      </c>
      <c r="I117">
        <v>48.877000000000002</v>
      </c>
      <c r="J117">
        <v>48.88</v>
      </c>
      <c r="K117">
        <v>48.883000000000003</v>
      </c>
      <c r="L117">
        <v>48.887</v>
      </c>
      <c r="M117">
        <v>48.893999999999998</v>
      </c>
      <c r="N117">
        <v>48.927</v>
      </c>
      <c r="O117">
        <v>48.96</v>
      </c>
      <c r="P117">
        <v>48.994</v>
      </c>
      <c r="Q117">
        <v>49.027999999999999</v>
      </c>
      <c r="R117">
        <v>49.112000000000002</v>
      </c>
      <c r="S117">
        <v>49.197000000000003</v>
      </c>
      <c r="T117">
        <v>49.542000000000002</v>
      </c>
      <c r="U117">
        <v>49.893000000000001</v>
      </c>
      <c r="V117">
        <v>50.25</v>
      </c>
      <c r="W117">
        <v>50.613</v>
      </c>
    </row>
    <row r="118" spans="1:23">
      <c r="A118" t="s">
        <v>20</v>
      </c>
      <c r="C118" t="s">
        <v>21</v>
      </c>
      <c r="D118">
        <v>0.62360000000000004</v>
      </c>
      <c r="E118">
        <v>0.56259999999999999</v>
      </c>
      <c r="F118">
        <v>0.1915</v>
      </c>
      <c r="G118">
        <v>0.1915</v>
      </c>
      <c r="H118">
        <v>0.1915</v>
      </c>
      <c r="I118">
        <v>0.1915</v>
      </c>
      <c r="J118">
        <v>0.1915</v>
      </c>
      <c r="K118">
        <v>0.1915</v>
      </c>
      <c r="L118">
        <v>0.1915</v>
      </c>
      <c r="M118">
        <v>0.1915</v>
      </c>
      <c r="N118">
        <v>0.19139999999999999</v>
      </c>
      <c r="O118">
        <v>0.1913</v>
      </c>
      <c r="P118">
        <v>0.19120000000000001</v>
      </c>
      <c r="Q118">
        <v>0.19109999999999999</v>
      </c>
      <c r="R118">
        <v>0.19089999999999999</v>
      </c>
      <c r="S118">
        <v>0.19070000000000001</v>
      </c>
      <c r="T118">
        <v>0.1898</v>
      </c>
      <c r="U118">
        <v>0.189</v>
      </c>
      <c r="V118">
        <v>0.18820000000000001</v>
      </c>
      <c r="W118">
        <v>0.18740000000000001</v>
      </c>
    </row>
    <row r="119" spans="1:23">
      <c r="A119" t="s">
        <v>22</v>
      </c>
      <c r="C119" t="s">
        <v>21</v>
      </c>
      <c r="D119">
        <v>0.88009999999999999</v>
      </c>
      <c r="E119">
        <v>0.88100000000000001</v>
      </c>
      <c r="F119">
        <v>1.0942000000000001</v>
      </c>
      <c r="G119">
        <v>1.0942000000000001</v>
      </c>
      <c r="H119">
        <v>1.0941000000000001</v>
      </c>
      <c r="I119">
        <v>1.0941000000000001</v>
      </c>
      <c r="J119">
        <v>1.0941000000000001</v>
      </c>
      <c r="K119">
        <v>1.0941000000000001</v>
      </c>
      <c r="L119">
        <v>1.0940000000000001</v>
      </c>
      <c r="M119">
        <v>1.0940000000000001</v>
      </c>
      <c r="N119">
        <v>1.0936999999999999</v>
      </c>
      <c r="O119">
        <v>1.0934999999999999</v>
      </c>
      <c r="P119">
        <v>1.0932999999999999</v>
      </c>
      <c r="Q119">
        <v>1.093</v>
      </c>
      <c r="R119">
        <v>1.0924</v>
      </c>
      <c r="S119">
        <v>1.0918000000000001</v>
      </c>
      <c r="T119">
        <v>1.0896999999999999</v>
      </c>
      <c r="U119">
        <v>1.0875999999999999</v>
      </c>
      <c r="V119">
        <v>1.0857000000000001</v>
      </c>
      <c r="W119">
        <v>1.0840000000000001</v>
      </c>
    </row>
    <row r="120" spans="1:23">
      <c r="A120" t="s">
        <v>23</v>
      </c>
      <c r="D120">
        <v>1.0308999999999999</v>
      </c>
      <c r="E120">
        <v>1.0318000000000001</v>
      </c>
      <c r="F120">
        <v>1.1143000000000001</v>
      </c>
      <c r="G120">
        <v>1.1143000000000001</v>
      </c>
      <c r="H120">
        <v>1.1143000000000001</v>
      </c>
      <c r="I120">
        <v>1.1142000000000001</v>
      </c>
      <c r="J120">
        <v>1.1142000000000001</v>
      </c>
      <c r="K120">
        <v>1.1142000000000001</v>
      </c>
      <c r="L120">
        <v>1.1141000000000001</v>
      </c>
      <c r="M120">
        <v>1.1141000000000001</v>
      </c>
      <c r="N120">
        <v>1.1137999999999999</v>
      </c>
      <c r="O120">
        <v>1.1134999999999999</v>
      </c>
      <c r="P120">
        <v>1.1132</v>
      </c>
      <c r="Q120">
        <v>1.1129</v>
      </c>
      <c r="R120">
        <v>1.1122000000000001</v>
      </c>
      <c r="S120">
        <v>1.1115999999999999</v>
      </c>
      <c r="T120">
        <v>1.109</v>
      </c>
      <c r="U120">
        <v>1.1065</v>
      </c>
      <c r="V120">
        <v>1.1043000000000001</v>
      </c>
      <c r="W120">
        <v>1.1022000000000001</v>
      </c>
    </row>
    <row r="121" spans="1:23">
      <c r="A121" t="s">
        <v>24</v>
      </c>
      <c r="C121" t="s">
        <v>25</v>
      </c>
      <c r="D121">
        <v>86.779700000000005</v>
      </c>
      <c r="E121">
        <v>86.144199999999998</v>
      </c>
      <c r="F121">
        <v>433.10719999999998</v>
      </c>
      <c r="G121">
        <v>433.20409999999998</v>
      </c>
      <c r="H121">
        <v>433.30160000000001</v>
      </c>
      <c r="I121">
        <v>433.39819999999997</v>
      </c>
      <c r="J121">
        <v>433.4939</v>
      </c>
      <c r="K121">
        <v>433.59070000000003</v>
      </c>
      <c r="L121">
        <v>433.68819999999999</v>
      </c>
      <c r="M121">
        <v>433.88040000000001</v>
      </c>
      <c r="N121">
        <v>434.84519999999998</v>
      </c>
      <c r="O121">
        <v>435.80860000000001</v>
      </c>
      <c r="P121">
        <v>436.77089999999998</v>
      </c>
      <c r="Q121">
        <v>437.73039999999997</v>
      </c>
      <c r="R121">
        <v>440.1225</v>
      </c>
      <c r="S121">
        <v>442.50479999999999</v>
      </c>
      <c r="T121">
        <v>451.93520000000001</v>
      </c>
      <c r="U121">
        <v>461.21679999999998</v>
      </c>
      <c r="V121">
        <v>470.36099999999999</v>
      </c>
      <c r="W121">
        <v>479.37799999999999</v>
      </c>
    </row>
    <row r="124" spans="1:23">
      <c r="A124" t="s">
        <v>11</v>
      </c>
      <c r="B124">
        <v>10</v>
      </c>
      <c r="C124" t="s">
        <v>12</v>
      </c>
    </row>
    <row r="125" spans="1:23">
      <c r="A125" t="s">
        <v>13</v>
      </c>
      <c r="C125" t="s">
        <v>14</v>
      </c>
      <c r="D125">
        <v>0.01</v>
      </c>
      <c r="E125">
        <v>0.1</v>
      </c>
      <c r="F125">
        <v>0.2</v>
      </c>
      <c r="G125">
        <v>0.3</v>
      </c>
      <c r="H125">
        <v>0.4</v>
      </c>
      <c r="I125">
        <v>0.5</v>
      </c>
      <c r="J125">
        <v>0.6</v>
      </c>
      <c r="K125">
        <v>0.7</v>
      </c>
      <c r="L125">
        <v>0.8</v>
      </c>
      <c r="M125">
        <v>1</v>
      </c>
      <c r="N125">
        <v>2</v>
      </c>
      <c r="O125">
        <v>3</v>
      </c>
      <c r="P125">
        <v>4</v>
      </c>
      <c r="Q125">
        <v>5</v>
      </c>
      <c r="R125">
        <v>7.5</v>
      </c>
      <c r="S125">
        <v>10</v>
      </c>
      <c r="T125">
        <v>20</v>
      </c>
      <c r="U125">
        <v>30</v>
      </c>
      <c r="V125">
        <v>40</v>
      </c>
      <c r="W125">
        <v>50</v>
      </c>
    </row>
    <row r="126" spans="1:23" ht="14.25">
      <c r="A126" s="34" t="s">
        <v>155</v>
      </c>
      <c r="C126" t="s">
        <v>26</v>
      </c>
      <c r="D126">
        <v>0.13400000000000001</v>
      </c>
      <c r="E126">
        <v>1.353</v>
      </c>
      <c r="F126">
        <v>2.73</v>
      </c>
      <c r="G126">
        <v>1637.1569999999999</v>
      </c>
      <c r="H126">
        <v>1637.2239999999999</v>
      </c>
      <c r="I126">
        <v>1637.2909999999999</v>
      </c>
      <c r="J126">
        <v>1637.3579999999999</v>
      </c>
      <c r="K126">
        <v>1637.425</v>
      </c>
      <c r="L126">
        <v>1637.492</v>
      </c>
      <c r="M126">
        <v>1637.625</v>
      </c>
      <c r="N126">
        <v>1638.2919999999999</v>
      </c>
      <c r="O126">
        <v>1638.9549999999999</v>
      </c>
      <c r="P126">
        <v>1639.615</v>
      </c>
      <c r="Q126">
        <v>1640.2729999999999</v>
      </c>
      <c r="R126">
        <v>1641.905</v>
      </c>
      <c r="S126">
        <v>1643.519</v>
      </c>
      <c r="T126">
        <v>1649.8140000000001</v>
      </c>
      <c r="U126">
        <v>1655.8610000000001</v>
      </c>
      <c r="V126">
        <v>1661.68</v>
      </c>
      <c r="W126">
        <v>1667.2850000000001</v>
      </c>
    </row>
    <row r="127" spans="1:23" ht="14.25">
      <c r="A127" t="s">
        <v>16</v>
      </c>
      <c r="C127" t="s">
        <v>26</v>
      </c>
      <c r="D127">
        <v>7.4428720000000004</v>
      </c>
      <c r="E127">
        <v>0.73882899999999996</v>
      </c>
      <c r="F127">
        <v>0.366342</v>
      </c>
      <c r="G127">
        <v>6.11E-4</v>
      </c>
      <c r="H127">
        <v>6.11E-4</v>
      </c>
      <c r="I127">
        <v>6.11E-4</v>
      </c>
      <c r="J127">
        <v>6.11E-4</v>
      </c>
      <c r="K127">
        <v>6.11E-4</v>
      </c>
      <c r="L127">
        <v>6.11E-4</v>
      </c>
      <c r="M127">
        <v>6.11E-4</v>
      </c>
      <c r="N127">
        <v>6.0999999999999997E-4</v>
      </c>
      <c r="O127">
        <v>6.0999999999999997E-4</v>
      </c>
      <c r="P127">
        <v>6.0999999999999997E-4</v>
      </c>
      <c r="Q127">
        <v>6.0999999999999997E-4</v>
      </c>
      <c r="R127">
        <v>6.0899999999999995E-4</v>
      </c>
      <c r="S127">
        <v>6.0800000000000003E-4</v>
      </c>
      <c r="T127">
        <v>6.0599999999999998E-4</v>
      </c>
      <c r="U127">
        <v>6.0400000000000004E-4</v>
      </c>
      <c r="V127">
        <v>6.02E-4</v>
      </c>
      <c r="W127">
        <v>5.9999999999999995E-4</v>
      </c>
    </row>
    <row r="128" spans="1:23">
      <c r="A128" t="s">
        <v>17</v>
      </c>
      <c r="D128">
        <v>0.99919100000000005</v>
      </c>
      <c r="E128">
        <v>0.99186399999999997</v>
      </c>
      <c r="F128">
        <v>0.98361500000000002</v>
      </c>
      <c r="G128">
        <v>2.3770000000000002E-3</v>
      </c>
      <c r="H128">
        <v>3.1700000000000001E-3</v>
      </c>
      <c r="I128">
        <v>3.9620000000000002E-3</v>
      </c>
      <c r="J128">
        <v>4.7540000000000004E-3</v>
      </c>
      <c r="K128">
        <v>5.5469999999999998E-3</v>
      </c>
      <c r="L128">
        <v>6.339E-3</v>
      </c>
      <c r="M128">
        <v>7.9229999999999995E-3</v>
      </c>
      <c r="N128">
        <v>1.584E-2</v>
      </c>
      <c r="O128">
        <v>2.3751000000000001E-2</v>
      </c>
      <c r="P128">
        <v>3.1655999999999997E-2</v>
      </c>
      <c r="Q128">
        <v>3.9555E-2</v>
      </c>
      <c r="R128">
        <v>5.9278999999999998E-2</v>
      </c>
      <c r="S128">
        <v>7.8966999999999996E-2</v>
      </c>
      <c r="T128">
        <v>0.157384</v>
      </c>
      <c r="U128">
        <v>0.235291</v>
      </c>
      <c r="V128">
        <v>0.31272699999999998</v>
      </c>
      <c r="W128">
        <v>0.38972400000000001</v>
      </c>
    </row>
    <row r="129" spans="1:23">
      <c r="A129" t="s">
        <v>18</v>
      </c>
      <c r="C129" t="s">
        <v>19</v>
      </c>
      <c r="D129">
        <v>153.15700000000001</v>
      </c>
      <c r="E129">
        <v>153.001</v>
      </c>
      <c r="F129">
        <v>152.82499999999999</v>
      </c>
      <c r="G129">
        <v>54.347999999999999</v>
      </c>
      <c r="H129">
        <v>54.350999999999999</v>
      </c>
      <c r="I129">
        <v>54.354999999999997</v>
      </c>
      <c r="J129">
        <v>54.357999999999997</v>
      </c>
      <c r="K129">
        <v>54.360999999999997</v>
      </c>
      <c r="L129">
        <v>54.363999999999997</v>
      </c>
      <c r="M129">
        <v>54.371000000000002</v>
      </c>
      <c r="N129">
        <v>54.402999999999999</v>
      </c>
      <c r="O129">
        <v>54.435000000000002</v>
      </c>
      <c r="P129">
        <v>54.466999999999999</v>
      </c>
      <c r="Q129">
        <v>54.5</v>
      </c>
      <c r="R129">
        <v>54.581000000000003</v>
      </c>
      <c r="S129">
        <v>54.662999999999997</v>
      </c>
      <c r="T129">
        <v>54.996000000000002</v>
      </c>
      <c r="U129">
        <v>55.337000000000003</v>
      </c>
      <c r="V129">
        <v>55.683999999999997</v>
      </c>
      <c r="W129">
        <v>56.037999999999997</v>
      </c>
    </row>
    <row r="130" spans="1:23">
      <c r="A130" t="s">
        <v>20</v>
      </c>
      <c r="C130" t="s">
        <v>21</v>
      </c>
      <c r="D130">
        <v>0.63929999999999998</v>
      </c>
      <c r="E130">
        <v>0.57830000000000004</v>
      </c>
      <c r="F130">
        <v>0.55969999999999998</v>
      </c>
      <c r="G130">
        <v>0.21099999999999999</v>
      </c>
      <c r="H130">
        <v>0.21099999999999999</v>
      </c>
      <c r="I130">
        <v>0.21099999999999999</v>
      </c>
      <c r="J130">
        <v>0.21099999999999999</v>
      </c>
      <c r="K130">
        <v>0.21099999999999999</v>
      </c>
      <c r="L130">
        <v>0.21099999999999999</v>
      </c>
      <c r="M130">
        <v>0.21099999999999999</v>
      </c>
      <c r="N130">
        <v>0.2109</v>
      </c>
      <c r="O130">
        <v>0.21079999999999999</v>
      </c>
      <c r="P130">
        <v>0.2107</v>
      </c>
      <c r="Q130">
        <v>0.21060000000000001</v>
      </c>
      <c r="R130">
        <v>0.2104</v>
      </c>
      <c r="S130">
        <v>0.21010000000000001</v>
      </c>
      <c r="T130">
        <v>0.2092</v>
      </c>
      <c r="U130">
        <v>0.2084</v>
      </c>
      <c r="V130">
        <v>0.20749999999999999</v>
      </c>
      <c r="W130">
        <v>0.20669999999999999</v>
      </c>
    </row>
    <row r="131" spans="1:23">
      <c r="A131" t="s">
        <v>22</v>
      </c>
      <c r="C131" t="s">
        <v>21</v>
      </c>
      <c r="D131">
        <v>0.88160000000000005</v>
      </c>
      <c r="E131">
        <v>0.88249999999999995</v>
      </c>
      <c r="F131">
        <v>0.88349999999999995</v>
      </c>
      <c r="G131">
        <v>1.0971</v>
      </c>
      <c r="H131">
        <v>1.0971</v>
      </c>
      <c r="I131">
        <v>1.0971</v>
      </c>
      <c r="J131">
        <v>1.097</v>
      </c>
      <c r="K131">
        <v>1.097</v>
      </c>
      <c r="L131">
        <v>1.097</v>
      </c>
      <c r="M131">
        <v>1.0969</v>
      </c>
      <c r="N131">
        <v>1.0966</v>
      </c>
      <c r="O131">
        <v>1.0964</v>
      </c>
      <c r="P131">
        <v>1.0961000000000001</v>
      </c>
      <c r="Q131">
        <v>1.0959000000000001</v>
      </c>
      <c r="R131">
        <v>1.0952</v>
      </c>
      <c r="S131">
        <v>1.0946</v>
      </c>
      <c r="T131">
        <v>1.0922000000000001</v>
      </c>
      <c r="U131">
        <v>1.0900000000000001</v>
      </c>
      <c r="V131">
        <v>1.0879000000000001</v>
      </c>
      <c r="W131">
        <v>1.0860000000000001</v>
      </c>
    </row>
    <row r="132" spans="1:23">
      <c r="A132" t="s">
        <v>23</v>
      </c>
      <c r="D132">
        <v>1.0308999999999999</v>
      </c>
      <c r="E132">
        <v>1.0317000000000001</v>
      </c>
      <c r="F132">
        <v>1.0327</v>
      </c>
      <c r="G132">
        <v>1.1175999999999999</v>
      </c>
      <c r="H132">
        <v>1.1175999999999999</v>
      </c>
      <c r="I132">
        <v>1.1174999999999999</v>
      </c>
      <c r="J132">
        <v>1.1174999999999999</v>
      </c>
      <c r="K132">
        <v>1.1174999999999999</v>
      </c>
      <c r="L132">
        <v>1.1173999999999999</v>
      </c>
      <c r="M132">
        <v>1.1173999999999999</v>
      </c>
      <c r="N132">
        <v>1.117</v>
      </c>
      <c r="O132">
        <v>1.1167</v>
      </c>
      <c r="P132">
        <v>1.1164000000000001</v>
      </c>
      <c r="Q132">
        <v>1.1161000000000001</v>
      </c>
      <c r="R132">
        <v>1.1153999999999999</v>
      </c>
      <c r="S132">
        <v>1.1146</v>
      </c>
      <c r="T132">
        <v>1.1117999999999999</v>
      </c>
      <c r="U132">
        <v>1.1092</v>
      </c>
      <c r="V132">
        <v>1.1067</v>
      </c>
      <c r="W132">
        <v>1.1045</v>
      </c>
    </row>
    <row r="133" spans="1:23">
      <c r="A133" t="s">
        <v>24</v>
      </c>
      <c r="C133" t="s">
        <v>25</v>
      </c>
      <c r="D133">
        <v>87.557400000000001</v>
      </c>
      <c r="E133">
        <v>86.948599999999999</v>
      </c>
      <c r="F133">
        <v>86.259200000000007</v>
      </c>
      <c r="G133">
        <v>418.23680000000002</v>
      </c>
      <c r="H133">
        <v>418.3338</v>
      </c>
      <c r="I133">
        <v>418.43189999999998</v>
      </c>
      <c r="J133">
        <v>418.5301</v>
      </c>
      <c r="K133">
        <v>418.62880000000001</v>
      </c>
      <c r="L133">
        <v>418.72629999999998</v>
      </c>
      <c r="M133">
        <v>418.92169999999999</v>
      </c>
      <c r="N133">
        <v>419.89830000000001</v>
      </c>
      <c r="O133">
        <v>420.87259999999998</v>
      </c>
      <c r="P133">
        <v>421.84660000000002</v>
      </c>
      <c r="Q133">
        <v>422.81790000000001</v>
      </c>
      <c r="R133">
        <v>425.23829999999998</v>
      </c>
      <c r="S133">
        <v>427.64780000000002</v>
      </c>
      <c r="T133">
        <v>437.17750000000001</v>
      </c>
      <c r="U133">
        <v>446.5446</v>
      </c>
      <c r="V133">
        <v>455.76440000000002</v>
      </c>
      <c r="W133">
        <v>464.84699999999998</v>
      </c>
    </row>
    <row r="136" spans="1:23">
      <c r="A136" t="s">
        <v>11</v>
      </c>
      <c r="B136">
        <v>15</v>
      </c>
      <c r="C136" t="s">
        <v>12</v>
      </c>
    </row>
    <row r="137" spans="1:23">
      <c r="A137" t="s">
        <v>13</v>
      </c>
      <c r="C137" t="s">
        <v>14</v>
      </c>
      <c r="D137">
        <v>0.01</v>
      </c>
      <c r="E137">
        <v>0.1</v>
      </c>
      <c r="F137">
        <v>0.2</v>
      </c>
      <c r="G137">
        <v>0.3</v>
      </c>
      <c r="H137">
        <v>0.4</v>
      </c>
      <c r="I137">
        <v>0.5</v>
      </c>
      <c r="J137">
        <v>0.6</v>
      </c>
      <c r="K137">
        <v>0.7</v>
      </c>
      <c r="L137">
        <v>0.8</v>
      </c>
      <c r="M137">
        <v>1</v>
      </c>
      <c r="N137">
        <v>2</v>
      </c>
      <c r="O137">
        <v>3</v>
      </c>
      <c r="P137">
        <v>4</v>
      </c>
      <c r="Q137">
        <v>5</v>
      </c>
      <c r="R137">
        <v>7.5</v>
      </c>
      <c r="S137">
        <v>10</v>
      </c>
      <c r="T137">
        <v>20</v>
      </c>
      <c r="U137">
        <v>30</v>
      </c>
      <c r="V137">
        <v>40</v>
      </c>
      <c r="W137">
        <v>50</v>
      </c>
    </row>
    <row r="138" spans="1:23" ht="14.25">
      <c r="A138" s="34" t="s">
        <v>155</v>
      </c>
      <c r="C138" t="s">
        <v>26</v>
      </c>
      <c r="D138">
        <v>0.13200000000000001</v>
      </c>
      <c r="E138">
        <v>1.329</v>
      </c>
      <c r="F138">
        <v>2.68</v>
      </c>
      <c r="G138">
        <v>1622.682</v>
      </c>
      <c r="H138">
        <v>1622.7529999999999</v>
      </c>
      <c r="I138">
        <v>1622.8240000000001</v>
      </c>
      <c r="J138">
        <v>1622.895</v>
      </c>
      <c r="K138">
        <v>1622.9659999999999</v>
      </c>
      <c r="L138">
        <v>1623.037</v>
      </c>
      <c r="M138">
        <v>1623.1790000000001</v>
      </c>
      <c r="N138">
        <v>1623.8869999999999</v>
      </c>
      <c r="O138">
        <v>1624.5909999999999</v>
      </c>
      <c r="P138">
        <v>1625.2919999999999</v>
      </c>
      <c r="Q138">
        <v>1625.99</v>
      </c>
      <c r="R138">
        <v>1627.721</v>
      </c>
      <c r="S138">
        <v>1629.434</v>
      </c>
      <c r="T138">
        <v>1636.1020000000001</v>
      </c>
      <c r="U138">
        <v>1642.498</v>
      </c>
      <c r="V138">
        <v>1648.643</v>
      </c>
      <c r="W138">
        <v>1654.5550000000001</v>
      </c>
    </row>
    <row r="139" spans="1:23" ht="14.25">
      <c r="A139" t="s">
        <v>16</v>
      </c>
      <c r="C139" t="s">
        <v>26</v>
      </c>
      <c r="D139">
        <v>7.5746019999999996</v>
      </c>
      <c r="E139">
        <v>0.75217900000000004</v>
      </c>
      <c r="F139">
        <v>0.37311899999999998</v>
      </c>
      <c r="G139">
        <v>6.1600000000000001E-4</v>
      </c>
      <c r="H139">
        <v>6.1600000000000001E-4</v>
      </c>
      <c r="I139">
        <v>6.1600000000000001E-4</v>
      </c>
      <c r="J139">
        <v>6.1600000000000001E-4</v>
      </c>
      <c r="K139">
        <v>6.1600000000000001E-4</v>
      </c>
      <c r="L139">
        <v>6.1600000000000001E-4</v>
      </c>
      <c r="M139">
        <v>6.1600000000000001E-4</v>
      </c>
      <c r="N139">
        <v>6.1600000000000001E-4</v>
      </c>
      <c r="O139">
        <v>6.1600000000000001E-4</v>
      </c>
      <c r="P139">
        <v>6.1499999999999999E-4</v>
      </c>
      <c r="Q139">
        <v>6.1499999999999999E-4</v>
      </c>
      <c r="R139">
        <v>6.1399999999999996E-4</v>
      </c>
      <c r="S139">
        <v>6.1399999999999996E-4</v>
      </c>
      <c r="T139">
        <v>6.11E-4</v>
      </c>
      <c r="U139">
        <v>6.0899999999999995E-4</v>
      </c>
      <c r="V139">
        <v>6.0700000000000001E-4</v>
      </c>
      <c r="W139">
        <v>6.0400000000000004E-4</v>
      </c>
    </row>
    <row r="140" spans="1:23">
      <c r="A140" t="s">
        <v>17</v>
      </c>
      <c r="D140">
        <v>0.99923099999999998</v>
      </c>
      <c r="E140">
        <v>0.99226400000000003</v>
      </c>
      <c r="F140">
        <v>0.98442799999999997</v>
      </c>
      <c r="G140">
        <v>2.356E-3</v>
      </c>
      <c r="H140">
        <v>3.1410000000000001E-3</v>
      </c>
      <c r="I140">
        <v>3.9259999999999998E-3</v>
      </c>
      <c r="J140">
        <v>4.7109999999999999E-3</v>
      </c>
      <c r="K140">
        <v>5.4949999999999999E-3</v>
      </c>
      <c r="L140">
        <v>6.28E-3</v>
      </c>
      <c r="M140">
        <v>7.8499999999999993E-3</v>
      </c>
      <c r="N140">
        <v>1.5692999999999999E-2</v>
      </c>
      <c r="O140">
        <v>2.3529999999999999E-2</v>
      </c>
      <c r="P140">
        <v>3.1361E-2</v>
      </c>
      <c r="Q140">
        <v>3.9184999999999998E-2</v>
      </c>
      <c r="R140">
        <v>5.8719E-2</v>
      </c>
      <c r="S140">
        <v>7.8215999999999994E-2</v>
      </c>
      <c r="T140">
        <v>0.15584200000000001</v>
      </c>
      <c r="U140">
        <v>0.23292399999999999</v>
      </c>
      <c r="V140">
        <v>0.309506</v>
      </c>
      <c r="W140">
        <v>0.38562299999999999</v>
      </c>
    </row>
    <row r="141" spans="1:23">
      <c r="A141" t="s">
        <v>18</v>
      </c>
      <c r="C141" t="s">
        <v>19</v>
      </c>
      <c r="D141">
        <v>157.56899999999999</v>
      </c>
      <c r="E141">
        <v>157.417</v>
      </c>
      <c r="F141">
        <v>157.24700000000001</v>
      </c>
      <c r="G141">
        <v>59.841999999999999</v>
      </c>
      <c r="H141">
        <v>59.844999999999999</v>
      </c>
      <c r="I141">
        <v>59.847999999999999</v>
      </c>
      <c r="J141">
        <v>59.850999999999999</v>
      </c>
      <c r="K141">
        <v>59.853999999999999</v>
      </c>
      <c r="L141">
        <v>59.856999999999999</v>
      </c>
      <c r="M141">
        <v>59.863</v>
      </c>
      <c r="N141">
        <v>59.893999999999998</v>
      </c>
      <c r="O141">
        <v>59.924999999999997</v>
      </c>
      <c r="P141">
        <v>59.956000000000003</v>
      </c>
      <c r="Q141">
        <v>59.987000000000002</v>
      </c>
      <c r="R141">
        <v>60.064999999999998</v>
      </c>
      <c r="S141">
        <v>60.143999999999998</v>
      </c>
      <c r="T141">
        <v>60.463999999999999</v>
      </c>
      <c r="U141">
        <v>60.792999999999999</v>
      </c>
      <c r="V141">
        <v>61.13</v>
      </c>
      <c r="W141">
        <v>61.473999999999997</v>
      </c>
    </row>
    <row r="142" spans="1:23">
      <c r="A142" t="s">
        <v>20</v>
      </c>
      <c r="C142" t="s">
        <v>21</v>
      </c>
      <c r="D142">
        <v>0.65469999999999995</v>
      </c>
      <c r="E142">
        <v>0.59379999999999999</v>
      </c>
      <c r="F142">
        <v>0.57520000000000004</v>
      </c>
      <c r="G142">
        <v>0.2303</v>
      </c>
      <c r="H142">
        <v>0.2303</v>
      </c>
      <c r="I142">
        <v>0.2303</v>
      </c>
      <c r="J142">
        <v>0.23019999999999999</v>
      </c>
      <c r="K142">
        <v>0.23019999999999999</v>
      </c>
      <c r="L142">
        <v>0.23019999999999999</v>
      </c>
      <c r="M142">
        <v>0.23019999999999999</v>
      </c>
      <c r="N142">
        <v>0.2301</v>
      </c>
      <c r="O142">
        <v>0.23</v>
      </c>
      <c r="P142">
        <v>0.22989999999999999</v>
      </c>
      <c r="Q142">
        <v>0.2298</v>
      </c>
      <c r="R142">
        <v>0.2296</v>
      </c>
      <c r="S142">
        <v>0.2293</v>
      </c>
      <c r="T142">
        <v>0.22839999999999999</v>
      </c>
      <c r="U142">
        <v>0.22750000000000001</v>
      </c>
      <c r="V142">
        <v>0.2266</v>
      </c>
      <c r="W142">
        <v>0.2258</v>
      </c>
    </row>
    <row r="143" spans="1:23">
      <c r="A143" t="s">
        <v>22</v>
      </c>
      <c r="C143" t="s">
        <v>21</v>
      </c>
      <c r="D143">
        <v>0.88329999999999997</v>
      </c>
      <c r="E143">
        <v>0.8841</v>
      </c>
      <c r="F143">
        <v>0.8851</v>
      </c>
      <c r="G143">
        <v>1.1004</v>
      </c>
      <c r="H143">
        <v>1.1004</v>
      </c>
      <c r="I143">
        <v>1.1003000000000001</v>
      </c>
      <c r="J143">
        <v>1.1003000000000001</v>
      </c>
      <c r="K143">
        <v>1.1003000000000001</v>
      </c>
      <c r="L143">
        <v>1.1002000000000001</v>
      </c>
      <c r="M143">
        <v>1.1002000000000001</v>
      </c>
      <c r="N143">
        <v>1.0999000000000001</v>
      </c>
      <c r="O143">
        <v>1.0995999999999999</v>
      </c>
      <c r="P143">
        <v>1.0992999999999999</v>
      </c>
      <c r="Q143">
        <v>1.099</v>
      </c>
      <c r="R143">
        <v>1.0983000000000001</v>
      </c>
      <c r="S143">
        <v>1.0975999999999999</v>
      </c>
      <c r="T143">
        <v>1.095</v>
      </c>
      <c r="U143">
        <v>1.0926</v>
      </c>
      <c r="V143">
        <v>1.0904</v>
      </c>
      <c r="W143">
        <v>1.0884</v>
      </c>
    </row>
    <row r="144" spans="1:23">
      <c r="A144" t="s">
        <v>23</v>
      </c>
      <c r="D144">
        <v>1.0307999999999999</v>
      </c>
      <c r="E144">
        <v>1.0316000000000001</v>
      </c>
      <c r="F144">
        <v>1.0325</v>
      </c>
      <c r="G144">
        <v>1.121</v>
      </c>
      <c r="H144">
        <v>1.121</v>
      </c>
      <c r="I144">
        <v>1.121</v>
      </c>
      <c r="J144">
        <v>1.1209</v>
      </c>
      <c r="K144">
        <v>1.1209</v>
      </c>
      <c r="L144">
        <v>1.1209</v>
      </c>
      <c r="M144">
        <v>1.1208</v>
      </c>
      <c r="N144">
        <v>1.1204000000000001</v>
      </c>
      <c r="O144">
        <v>1.1201000000000001</v>
      </c>
      <c r="P144">
        <v>1.1197999999999999</v>
      </c>
      <c r="Q144">
        <v>1.1194</v>
      </c>
      <c r="R144">
        <v>1.1186</v>
      </c>
      <c r="S144">
        <v>1.1177999999999999</v>
      </c>
      <c r="T144">
        <v>1.1147</v>
      </c>
      <c r="U144">
        <v>1.1119000000000001</v>
      </c>
      <c r="V144">
        <v>1.1092</v>
      </c>
      <c r="W144">
        <v>1.1068</v>
      </c>
    </row>
    <row r="145" spans="1:23">
      <c r="A145" t="s">
        <v>24</v>
      </c>
      <c r="C145" t="s">
        <v>25</v>
      </c>
      <c r="D145">
        <v>88.327799999999996</v>
      </c>
      <c r="E145">
        <v>87.744200000000006</v>
      </c>
      <c r="F145">
        <v>87.084199999999996</v>
      </c>
      <c r="G145">
        <v>403.63119999999998</v>
      </c>
      <c r="H145">
        <v>403.73009999999999</v>
      </c>
      <c r="I145">
        <v>403.82920000000001</v>
      </c>
      <c r="J145">
        <v>403.92880000000002</v>
      </c>
      <c r="K145">
        <v>404.02780000000001</v>
      </c>
      <c r="L145">
        <v>404.12689999999998</v>
      </c>
      <c r="M145">
        <v>404.3254</v>
      </c>
      <c r="N145">
        <v>405.31580000000002</v>
      </c>
      <c r="O145">
        <v>406.30439999999999</v>
      </c>
      <c r="P145">
        <v>407.28989999999999</v>
      </c>
      <c r="Q145">
        <v>408.27429999999998</v>
      </c>
      <c r="R145">
        <v>410.72489999999999</v>
      </c>
      <c r="S145">
        <v>413.16410000000002</v>
      </c>
      <c r="T145">
        <v>422.80189999999999</v>
      </c>
      <c r="U145">
        <v>432.26519999999999</v>
      </c>
      <c r="V145">
        <v>441.56760000000003</v>
      </c>
      <c r="W145">
        <v>450.72</v>
      </c>
    </row>
    <row r="148" spans="1:23">
      <c r="A148" t="s">
        <v>11</v>
      </c>
      <c r="B148">
        <v>20</v>
      </c>
      <c r="C148" t="s">
        <v>12</v>
      </c>
    </row>
    <row r="149" spans="1:23">
      <c r="A149" t="s">
        <v>13</v>
      </c>
      <c r="C149" t="s">
        <v>14</v>
      </c>
      <c r="D149">
        <v>0.01</v>
      </c>
      <c r="E149">
        <v>0.1</v>
      </c>
      <c r="F149">
        <v>0.2</v>
      </c>
      <c r="G149">
        <v>0.3</v>
      </c>
      <c r="H149">
        <v>0.4</v>
      </c>
      <c r="I149">
        <v>0.5</v>
      </c>
      <c r="J149">
        <v>0.6</v>
      </c>
      <c r="K149">
        <v>0.7</v>
      </c>
      <c r="L149">
        <v>0.8</v>
      </c>
      <c r="M149">
        <v>1</v>
      </c>
      <c r="N149">
        <v>2</v>
      </c>
      <c r="O149">
        <v>3</v>
      </c>
      <c r="P149">
        <v>4</v>
      </c>
      <c r="Q149">
        <v>5</v>
      </c>
      <c r="R149">
        <v>7.5</v>
      </c>
      <c r="S149">
        <v>10</v>
      </c>
      <c r="T149">
        <v>20</v>
      </c>
      <c r="U149">
        <v>30</v>
      </c>
      <c r="V149">
        <v>40</v>
      </c>
      <c r="W149">
        <v>50</v>
      </c>
    </row>
    <row r="150" spans="1:23" ht="14.25">
      <c r="A150" s="34" t="s">
        <v>155</v>
      </c>
      <c r="C150" t="s">
        <v>26</v>
      </c>
      <c r="D150">
        <v>0.13</v>
      </c>
      <c r="E150">
        <v>1.306</v>
      </c>
      <c r="F150">
        <v>2.6320000000000001</v>
      </c>
      <c r="G150">
        <v>3.9790000000000001</v>
      </c>
      <c r="H150">
        <v>1607.98</v>
      </c>
      <c r="I150">
        <v>1608.0550000000001</v>
      </c>
      <c r="J150">
        <v>1608.1310000000001</v>
      </c>
      <c r="K150">
        <v>1608.2059999999999</v>
      </c>
      <c r="L150">
        <v>1608.2819999999999</v>
      </c>
      <c r="M150">
        <v>1608.432</v>
      </c>
      <c r="N150">
        <v>1609.184</v>
      </c>
      <c r="O150">
        <v>1609.932</v>
      </c>
      <c r="P150">
        <v>1610.6759999999999</v>
      </c>
      <c r="Q150">
        <v>1611.4169999999999</v>
      </c>
      <c r="R150">
        <v>1613.2539999999999</v>
      </c>
      <c r="S150">
        <v>1615.0709999999999</v>
      </c>
      <c r="T150">
        <v>1622.135</v>
      </c>
      <c r="U150">
        <v>1628.9</v>
      </c>
      <c r="V150">
        <v>1635.3879999999999</v>
      </c>
      <c r="W150">
        <v>1641.6220000000001</v>
      </c>
    </row>
    <row r="151" spans="1:23" ht="14.25">
      <c r="A151" t="s">
        <v>16</v>
      </c>
      <c r="C151" t="s">
        <v>26</v>
      </c>
      <c r="D151">
        <v>7.7063230000000003</v>
      </c>
      <c r="E151">
        <v>0.76552100000000001</v>
      </c>
      <c r="F151">
        <v>0.379888</v>
      </c>
      <c r="G151">
        <v>0.25131900000000001</v>
      </c>
      <c r="H151">
        <v>6.2200000000000005E-4</v>
      </c>
      <c r="I151">
        <v>6.2200000000000005E-4</v>
      </c>
      <c r="J151">
        <v>6.2200000000000005E-4</v>
      </c>
      <c r="K151">
        <v>6.2200000000000005E-4</v>
      </c>
      <c r="L151">
        <v>6.2200000000000005E-4</v>
      </c>
      <c r="M151">
        <v>6.2200000000000005E-4</v>
      </c>
      <c r="N151">
        <v>6.2100000000000002E-4</v>
      </c>
      <c r="O151">
        <v>6.2100000000000002E-4</v>
      </c>
      <c r="P151">
        <v>6.2100000000000002E-4</v>
      </c>
      <c r="Q151">
        <v>6.2100000000000002E-4</v>
      </c>
      <c r="R151">
        <v>6.2E-4</v>
      </c>
      <c r="S151">
        <v>6.1899999999999998E-4</v>
      </c>
      <c r="T151">
        <v>6.1600000000000001E-4</v>
      </c>
      <c r="U151">
        <v>6.1399999999999996E-4</v>
      </c>
      <c r="V151">
        <v>6.11E-4</v>
      </c>
      <c r="W151">
        <v>6.0899999999999995E-4</v>
      </c>
    </row>
    <row r="152" spans="1:23">
      <c r="A152" t="s">
        <v>17</v>
      </c>
      <c r="D152">
        <v>0.99926800000000005</v>
      </c>
      <c r="E152">
        <v>0.99263999999999997</v>
      </c>
      <c r="F152">
        <v>0.98519000000000001</v>
      </c>
      <c r="G152">
        <v>0.97764700000000004</v>
      </c>
      <c r="H152">
        <v>3.114E-3</v>
      </c>
      <c r="I152">
        <v>3.8920000000000001E-3</v>
      </c>
      <c r="J152">
        <v>4.6699999999999997E-3</v>
      </c>
      <c r="K152">
        <v>5.4479999999999997E-3</v>
      </c>
      <c r="L152">
        <v>6.2259999999999998E-3</v>
      </c>
      <c r="M152">
        <v>7.7819999999999999E-3</v>
      </c>
      <c r="N152">
        <v>1.5558000000000001E-2</v>
      </c>
      <c r="O152">
        <v>2.3326E-2</v>
      </c>
      <c r="P152">
        <v>3.1088000000000001E-2</v>
      </c>
      <c r="Q152">
        <v>3.8843000000000003E-2</v>
      </c>
      <c r="R152">
        <v>5.8201999999999997E-2</v>
      </c>
      <c r="S152">
        <v>7.7521000000000007E-2</v>
      </c>
      <c r="T152">
        <v>0.15440799999999999</v>
      </c>
      <c r="U152">
        <v>0.230716</v>
      </c>
      <c r="V152">
        <v>0.30648999999999998</v>
      </c>
      <c r="W152">
        <v>0.38177299999999997</v>
      </c>
    </row>
    <row r="153" spans="1:23">
      <c r="A153" t="s">
        <v>18</v>
      </c>
      <c r="C153" t="s">
        <v>19</v>
      </c>
      <c r="D153">
        <v>161.99</v>
      </c>
      <c r="E153">
        <v>161.84299999999999</v>
      </c>
      <c r="F153">
        <v>161.67699999999999</v>
      </c>
      <c r="G153">
        <v>161.50899999999999</v>
      </c>
      <c r="H153">
        <v>65.355999999999995</v>
      </c>
      <c r="I153">
        <v>65.358000000000004</v>
      </c>
      <c r="J153">
        <v>65.361000000000004</v>
      </c>
      <c r="K153">
        <v>65.364000000000004</v>
      </c>
      <c r="L153">
        <v>65.367000000000004</v>
      </c>
      <c r="M153">
        <v>65.373000000000005</v>
      </c>
      <c r="N153">
        <v>65.402000000000001</v>
      </c>
      <c r="O153">
        <v>65.432000000000002</v>
      </c>
      <c r="P153">
        <v>65.460999999999999</v>
      </c>
      <c r="Q153">
        <v>65.491</v>
      </c>
      <c r="R153">
        <v>65.564999999999998</v>
      </c>
      <c r="S153">
        <v>65.64</v>
      </c>
      <c r="T153">
        <v>65.947000000000003</v>
      </c>
      <c r="U153">
        <v>66.263000000000005</v>
      </c>
      <c r="V153">
        <v>66.588999999999999</v>
      </c>
      <c r="W153">
        <v>66.921999999999997</v>
      </c>
    </row>
    <row r="154" spans="1:23">
      <c r="A154" t="s">
        <v>20</v>
      </c>
      <c r="C154" t="s">
        <v>21</v>
      </c>
      <c r="D154">
        <v>0.66990000000000005</v>
      </c>
      <c r="E154">
        <v>0.60899999999999999</v>
      </c>
      <c r="F154">
        <v>0.59040000000000004</v>
      </c>
      <c r="G154">
        <v>0.57940000000000003</v>
      </c>
      <c r="H154">
        <v>0.2492</v>
      </c>
      <c r="I154">
        <v>0.2492</v>
      </c>
      <c r="J154">
        <v>0.2492</v>
      </c>
      <c r="K154">
        <v>0.2492</v>
      </c>
      <c r="L154">
        <v>0.2492</v>
      </c>
      <c r="M154">
        <v>0.2492</v>
      </c>
      <c r="N154">
        <v>0.24909999999999999</v>
      </c>
      <c r="O154">
        <v>0.249</v>
      </c>
      <c r="P154">
        <v>0.24879999999999999</v>
      </c>
      <c r="Q154">
        <v>0.2487</v>
      </c>
      <c r="R154">
        <v>0.2485</v>
      </c>
      <c r="S154">
        <v>0.2482</v>
      </c>
      <c r="T154">
        <v>0.2472</v>
      </c>
      <c r="U154">
        <v>0.24629999999999999</v>
      </c>
      <c r="V154">
        <v>0.24540000000000001</v>
      </c>
      <c r="W154">
        <v>0.2445</v>
      </c>
    </row>
    <row r="155" spans="1:23">
      <c r="A155" t="s">
        <v>22</v>
      </c>
      <c r="C155" t="s">
        <v>21</v>
      </c>
      <c r="D155">
        <v>0.8851</v>
      </c>
      <c r="E155">
        <v>0.88590000000000002</v>
      </c>
      <c r="F155">
        <v>0.88690000000000002</v>
      </c>
      <c r="G155">
        <v>0.88780000000000003</v>
      </c>
      <c r="H155">
        <v>1.1040000000000001</v>
      </c>
      <c r="I155">
        <v>1.1039000000000001</v>
      </c>
      <c r="J155">
        <v>1.1039000000000001</v>
      </c>
      <c r="K155">
        <v>1.1039000000000001</v>
      </c>
      <c r="L155">
        <v>1.1039000000000001</v>
      </c>
      <c r="M155">
        <v>1.1037999999999999</v>
      </c>
      <c r="N155">
        <v>1.1034999999999999</v>
      </c>
      <c r="O155">
        <v>1.1031</v>
      </c>
      <c r="P155">
        <v>1.1028</v>
      </c>
      <c r="Q155">
        <v>1.1025</v>
      </c>
      <c r="R155">
        <v>1.1016999999999999</v>
      </c>
      <c r="S155">
        <v>1.101</v>
      </c>
      <c r="T155">
        <v>1.0981000000000001</v>
      </c>
      <c r="U155">
        <v>1.0954999999999999</v>
      </c>
      <c r="V155">
        <v>1.0931</v>
      </c>
      <c r="W155">
        <v>1.0909</v>
      </c>
    </row>
    <row r="156" spans="1:23">
      <c r="A156" t="s">
        <v>23</v>
      </c>
      <c r="D156">
        <v>1.0306999999999999</v>
      </c>
      <c r="E156">
        <v>1.0315000000000001</v>
      </c>
      <c r="F156">
        <v>1.0324</v>
      </c>
      <c r="G156">
        <v>1.0333000000000001</v>
      </c>
      <c r="H156">
        <v>1.1246</v>
      </c>
      <c r="I156">
        <v>1.1246</v>
      </c>
      <c r="J156">
        <v>1.1246</v>
      </c>
      <c r="K156">
        <v>1.1245000000000001</v>
      </c>
      <c r="L156">
        <v>1.1245000000000001</v>
      </c>
      <c r="M156">
        <v>1.1244000000000001</v>
      </c>
      <c r="N156">
        <v>1.1240000000000001</v>
      </c>
      <c r="O156">
        <v>1.1235999999999999</v>
      </c>
      <c r="P156">
        <v>1.1233</v>
      </c>
      <c r="Q156">
        <v>1.1229</v>
      </c>
      <c r="R156">
        <v>1.1220000000000001</v>
      </c>
      <c r="S156">
        <v>1.1211</v>
      </c>
      <c r="T156">
        <v>1.1176999999999999</v>
      </c>
      <c r="U156">
        <v>1.1147</v>
      </c>
      <c r="V156">
        <v>1.1117999999999999</v>
      </c>
      <c r="W156">
        <v>1.1092</v>
      </c>
    </row>
    <row r="157" spans="1:23">
      <c r="A157" t="s">
        <v>24</v>
      </c>
      <c r="C157" t="s">
        <v>25</v>
      </c>
      <c r="D157">
        <v>89.091200000000001</v>
      </c>
      <c r="E157">
        <v>88.531499999999994</v>
      </c>
      <c r="F157">
        <v>87.899199999999993</v>
      </c>
      <c r="G157">
        <v>87.255300000000005</v>
      </c>
      <c r="H157">
        <v>389.46929999999998</v>
      </c>
      <c r="I157">
        <v>389.57010000000002</v>
      </c>
      <c r="J157">
        <v>389.67099999999999</v>
      </c>
      <c r="K157">
        <v>389.77140000000003</v>
      </c>
      <c r="L157">
        <v>389.87180000000001</v>
      </c>
      <c r="M157">
        <v>390.0729</v>
      </c>
      <c r="N157">
        <v>391.077</v>
      </c>
      <c r="O157">
        <v>392.07990000000001</v>
      </c>
      <c r="P157">
        <v>393.08010000000002</v>
      </c>
      <c r="Q157">
        <v>394.07830000000001</v>
      </c>
      <c r="R157">
        <v>396.56290000000001</v>
      </c>
      <c r="S157">
        <v>399.03429999999997</v>
      </c>
      <c r="T157">
        <v>408.79239999999999</v>
      </c>
      <c r="U157">
        <v>418.35919999999999</v>
      </c>
      <c r="V157">
        <v>427.75150000000002</v>
      </c>
      <c r="W157">
        <v>436.98270000000002</v>
      </c>
    </row>
    <row r="160" spans="1:23">
      <c r="A160" t="s">
        <v>11</v>
      </c>
      <c r="B160">
        <v>25</v>
      </c>
      <c r="C160" t="s">
        <v>12</v>
      </c>
    </row>
    <row r="161" spans="1:23">
      <c r="A161" t="s">
        <v>13</v>
      </c>
      <c r="C161" t="s">
        <v>14</v>
      </c>
      <c r="D161">
        <v>0.01</v>
      </c>
      <c r="E161">
        <v>0.1</v>
      </c>
      <c r="F161">
        <v>0.2</v>
      </c>
      <c r="G161">
        <v>0.3</v>
      </c>
      <c r="H161">
        <v>0.4</v>
      </c>
      <c r="I161">
        <v>0.5</v>
      </c>
      <c r="J161">
        <v>0.6</v>
      </c>
      <c r="K161">
        <v>0.7</v>
      </c>
      <c r="L161">
        <v>0.8</v>
      </c>
      <c r="M161">
        <v>1</v>
      </c>
      <c r="N161">
        <v>2</v>
      </c>
      <c r="O161">
        <v>3</v>
      </c>
      <c r="P161">
        <v>4</v>
      </c>
      <c r="Q161">
        <v>5</v>
      </c>
      <c r="R161">
        <v>7.5</v>
      </c>
      <c r="S161">
        <v>10</v>
      </c>
      <c r="T161">
        <v>20</v>
      </c>
      <c r="U161">
        <v>30</v>
      </c>
      <c r="V161">
        <v>40</v>
      </c>
      <c r="W161">
        <v>50</v>
      </c>
    </row>
    <row r="162" spans="1:23" ht="14.25">
      <c r="A162" s="34" t="s">
        <v>155</v>
      </c>
      <c r="C162" t="s">
        <v>26</v>
      </c>
      <c r="D162">
        <v>0.128</v>
      </c>
      <c r="E162">
        <v>1.284</v>
      </c>
      <c r="F162">
        <v>2.5859999999999999</v>
      </c>
      <c r="G162">
        <v>3.9079999999999999</v>
      </c>
      <c r="H162">
        <v>5.2489999999999997</v>
      </c>
      <c r="I162">
        <v>1592.979</v>
      </c>
      <c r="J162">
        <v>1593.059</v>
      </c>
      <c r="K162">
        <v>1593.1389999999999</v>
      </c>
      <c r="L162">
        <v>1593.2190000000001</v>
      </c>
      <c r="M162">
        <v>1593.3789999999999</v>
      </c>
      <c r="N162">
        <v>1594.1780000000001</v>
      </c>
      <c r="O162">
        <v>1594.972</v>
      </c>
      <c r="P162">
        <v>1595.7629999999999</v>
      </c>
      <c r="Q162">
        <v>1596.55</v>
      </c>
      <c r="R162">
        <v>1598.5</v>
      </c>
      <c r="S162">
        <v>1600.4269999999999</v>
      </c>
      <c r="T162">
        <v>1607.912</v>
      </c>
      <c r="U162">
        <v>1615.0650000000001</v>
      </c>
      <c r="V162">
        <v>1621.915</v>
      </c>
      <c r="W162">
        <v>1628.4860000000001</v>
      </c>
    </row>
    <row r="163" spans="1:23" ht="14.25">
      <c r="A163" t="s">
        <v>16</v>
      </c>
      <c r="C163" t="s">
        <v>26</v>
      </c>
      <c r="D163">
        <v>7.8380380000000001</v>
      </c>
      <c r="E163">
        <v>0.77885499999999996</v>
      </c>
      <c r="F163">
        <v>0.38664799999999999</v>
      </c>
      <c r="G163">
        <v>0.25589099999999998</v>
      </c>
      <c r="H163">
        <v>0.190495</v>
      </c>
      <c r="I163">
        <v>6.2799999999999998E-4</v>
      </c>
      <c r="J163">
        <v>6.2799999999999998E-4</v>
      </c>
      <c r="K163">
        <v>6.2799999999999998E-4</v>
      </c>
      <c r="L163">
        <v>6.2799999999999998E-4</v>
      </c>
      <c r="M163">
        <v>6.2799999999999998E-4</v>
      </c>
      <c r="N163">
        <v>6.2699999999999995E-4</v>
      </c>
      <c r="O163">
        <v>6.2699999999999995E-4</v>
      </c>
      <c r="P163">
        <v>6.2699999999999995E-4</v>
      </c>
      <c r="Q163">
        <v>6.2600000000000004E-4</v>
      </c>
      <c r="R163">
        <v>6.2600000000000004E-4</v>
      </c>
      <c r="S163">
        <v>6.2500000000000001E-4</v>
      </c>
      <c r="T163">
        <v>6.2200000000000005E-4</v>
      </c>
      <c r="U163">
        <v>6.1899999999999998E-4</v>
      </c>
      <c r="V163">
        <v>6.1700000000000004E-4</v>
      </c>
      <c r="W163">
        <v>6.1399999999999996E-4</v>
      </c>
    </row>
    <row r="164" spans="1:23">
      <c r="A164" t="s">
        <v>17</v>
      </c>
      <c r="D164">
        <v>0.99930300000000005</v>
      </c>
      <c r="E164">
        <v>0.99299300000000001</v>
      </c>
      <c r="F164">
        <v>0.98590599999999995</v>
      </c>
      <c r="G164">
        <v>0.97873500000000002</v>
      </c>
      <c r="H164">
        <v>0.97147700000000003</v>
      </c>
      <c r="I164">
        <v>3.8609999999999998E-3</v>
      </c>
      <c r="J164">
        <v>4.633E-3</v>
      </c>
      <c r="K164">
        <v>5.4050000000000001E-3</v>
      </c>
      <c r="L164">
        <v>6.1770000000000002E-3</v>
      </c>
      <c r="M164">
        <v>7.7210000000000004E-3</v>
      </c>
      <c r="N164">
        <v>1.5434E-2</v>
      </c>
      <c r="O164">
        <v>2.3140000000000001E-2</v>
      </c>
      <c r="P164">
        <v>3.0838999999999998E-2</v>
      </c>
      <c r="Q164">
        <v>3.8530000000000002E-2</v>
      </c>
      <c r="R164">
        <v>5.7728000000000002E-2</v>
      </c>
      <c r="S164">
        <v>7.6882000000000006E-2</v>
      </c>
      <c r="T164">
        <v>0.153082</v>
      </c>
      <c r="U164">
        <v>0.22866300000000001</v>
      </c>
      <c r="V164">
        <v>0.303676</v>
      </c>
      <c r="W164">
        <v>0.37816699999999998</v>
      </c>
    </row>
    <row r="165" spans="1:23">
      <c r="A165" t="s">
        <v>18</v>
      </c>
      <c r="C165" t="s">
        <v>19</v>
      </c>
      <c r="D165">
        <v>166.42099999999999</v>
      </c>
      <c r="E165">
        <v>166.27699999999999</v>
      </c>
      <c r="F165">
        <v>166.11600000000001</v>
      </c>
      <c r="G165">
        <v>165.952</v>
      </c>
      <c r="H165">
        <v>165.78700000000001</v>
      </c>
      <c r="I165">
        <v>70.888000000000005</v>
      </c>
      <c r="J165">
        <v>70.891000000000005</v>
      </c>
      <c r="K165">
        <v>70.893000000000001</v>
      </c>
      <c r="L165">
        <v>70.896000000000001</v>
      </c>
      <c r="M165">
        <v>70.902000000000001</v>
      </c>
      <c r="N165">
        <v>70.929000000000002</v>
      </c>
      <c r="O165">
        <v>70.956999999999994</v>
      </c>
      <c r="P165">
        <v>70.984999999999999</v>
      </c>
      <c r="Q165">
        <v>71.012</v>
      </c>
      <c r="R165">
        <v>71.082999999999998</v>
      </c>
      <c r="S165">
        <v>71.153999999999996</v>
      </c>
      <c r="T165">
        <v>71.445999999999998</v>
      </c>
      <c r="U165">
        <v>71.748999999999995</v>
      </c>
      <c r="V165">
        <v>72.061000000000007</v>
      </c>
      <c r="W165">
        <v>72.382999999999996</v>
      </c>
    </row>
    <row r="166" spans="1:23">
      <c r="A166" t="s">
        <v>20</v>
      </c>
      <c r="C166" t="s">
        <v>21</v>
      </c>
      <c r="D166">
        <v>0.68489999999999995</v>
      </c>
      <c r="E166">
        <v>0.624</v>
      </c>
      <c r="F166">
        <v>0.60540000000000005</v>
      </c>
      <c r="G166">
        <v>0.59440000000000004</v>
      </c>
      <c r="H166">
        <v>0.58650000000000002</v>
      </c>
      <c r="I166">
        <v>0.26790000000000003</v>
      </c>
      <c r="J166">
        <v>0.26790000000000003</v>
      </c>
      <c r="K166">
        <v>0.26790000000000003</v>
      </c>
      <c r="L166">
        <v>0.26790000000000003</v>
      </c>
      <c r="M166">
        <v>0.26790000000000003</v>
      </c>
      <c r="N166">
        <v>0.26779999999999998</v>
      </c>
      <c r="O166">
        <v>0.2676</v>
      </c>
      <c r="P166">
        <v>0.26750000000000002</v>
      </c>
      <c r="Q166">
        <v>0.26740000000000003</v>
      </c>
      <c r="R166">
        <v>0.26719999999999999</v>
      </c>
      <c r="S166">
        <v>0.26690000000000003</v>
      </c>
      <c r="T166">
        <v>0.26579999999999998</v>
      </c>
      <c r="U166">
        <v>0.26490000000000002</v>
      </c>
      <c r="V166">
        <v>0.26390000000000002</v>
      </c>
      <c r="W166">
        <v>0.26300000000000001</v>
      </c>
    </row>
    <row r="167" spans="1:23">
      <c r="A167" t="s">
        <v>22</v>
      </c>
      <c r="C167" t="s">
        <v>21</v>
      </c>
      <c r="D167">
        <v>0.8871</v>
      </c>
      <c r="E167">
        <v>0.88790000000000002</v>
      </c>
      <c r="F167">
        <v>0.88870000000000005</v>
      </c>
      <c r="G167">
        <v>0.88970000000000005</v>
      </c>
      <c r="H167">
        <v>0.89059999999999995</v>
      </c>
      <c r="I167">
        <v>1.1079000000000001</v>
      </c>
      <c r="J167">
        <v>1.1079000000000001</v>
      </c>
      <c r="K167">
        <v>1.1079000000000001</v>
      </c>
      <c r="L167">
        <v>1.1077999999999999</v>
      </c>
      <c r="M167">
        <v>1.1077999999999999</v>
      </c>
      <c r="N167">
        <v>1.1073999999999999</v>
      </c>
      <c r="O167">
        <v>1.107</v>
      </c>
      <c r="P167">
        <v>1.1067</v>
      </c>
      <c r="Q167">
        <v>1.1063000000000001</v>
      </c>
      <c r="R167">
        <v>1.1054999999999999</v>
      </c>
      <c r="S167">
        <v>1.1046</v>
      </c>
      <c r="T167">
        <v>1.1014999999999999</v>
      </c>
      <c r="U167">
        <v>1.0987</v>
      </c>
      <c r="V167">
        <v>1.0961000000000001</v>
      </c>
      <c r="W167">
        <v>1.0936999999999999</v>
      </c>
    </row>
    <row r="168" spans="1:23">
      <c r="A168" t="s">
        <v>23</v>
      </c>
      <c r="D168">
        <v>1.0306</v>
      </c>
      <c r="E168">
        <v>1.0314000000000001</v>
      </c>
      <c r="F168">
        <v>1.0322</v>
      </c>
      <c r="G168">
        <v>1.0330999999999999</v>
      </c>
      <c r="H168">
        <v>1.0341</v>
      </c>
      <c r="I168">
        <v>1.1284000000000001</v>
      </c>
      <c r="J168">
        <v>1.1284000000000001</v>
      </c>
      <c r="K168">
        <v>1.1283000000000001</v>
      </c>
      <c r="L168">
        <v>1.1283000000000001</v>
      </c>
      <c r="M168">
        <v>1.1282000000000001</v>
      </c>
      <c r="N168">
        <v>1.1277999999999999</v>
      </c>
      <c r="O168">
        <v>1.1274</v>
      </c>
      <c r="P168">
        <v>1.127</v>
      </c>
      <c r="Q168">
        <v>1.1266</v>
      </c>
      <c r="R168">
        <v>1.1255999999999999</v>
      </c>
      <c r="S168">
        <v>1.1246</v>
      </c>
      <c r="T168">
        <v>1.1209</v>
      </c>
      <c r="U168">
        <v>1.1175999999999999</v>
      </c>
      <c r="V168">
        <v>1.1145</v>
      </c>
      <c r="W168">
        <v>1.1116999999999999</v>
      </c>
    </row>
    <row r="169" spans="1:23">
      <c r="A169" t="s">
        <v>24</v>
      </c>
      <c r="C169" t="s">
        <v>25</v>
      </c>
      <c r="D169">
        <v>89.847700000000003</v>
      </c>
      <c r="E169">
        <v>89.310699999999997</v>
      </c>
      <c r="F169">
        <v>88.704599999999999</v>
      </c>
      <c r="G169">
        <v>88.088099999999997</v>
      </c>
      <c r="H169">
        <v>87.460700000000003</v>
      </c>
      <c r="I169">
        <v>375.63189999999997</v>
      </c>
      <c r="J169">
        <v>375.73439999999999</v>
      </c>
      <c r="K169">
        <v>375.8365</v>
      </c>
      <c r="L169">
        <v>375.93889999999999</v>
      </c>
      <c r="M169">
        <v>376.14370000000002</v>
      </c>
      <c r="N169">
        <v>377.16379999999998</v>
      </c>
      <c r="O169">
        <v>378.1823</v>
      </c>
      <c r="P169">
        <v>379.19839999999999</v>
      </c>
      <c r="Q169">
        <v>380.21109999999999</v>
      </c>
      <c r="R169">
        <v>382.73360000000002</v>
      </c>
      <c r="S169">
        <v>385.24090000000001</v>
      </c>
      <c r="T169">
        <v>395.13</v>
      </c>
      <c r="U169">
        <v>404.80919999999998</v>
      </c>
      <c r="V169">
        <v>414.30009999999999</v>
      </c>
      <c r="W169">
        <v>423.6164</v>
      </c>
    </row>
    <row r="172" spans="1:23">
      <c r="A172" t="s">
        <v>11</v>
      </c>
      <c r="B172">
        <v>30</v>
      </c>
      <c r="C172" t="s">
        <v>12</v>
      </c>
    </row>
    <row r="173" spans="1:23">
      <c r="A173" t="s">
        <v>13</v>
      </c>
      <c r="C173" t="s">
        <v>14</v>
      </c>
      <c r="D173">
        <v>0.01</v>
      </c>
      <c r="E173">
        <v>0.1</v>
      </c>
      <c r="F173">
        <v>0.2</v>
      </c>
      <c r="G173">
        <v>0.3</v>
      </c>
      <c r="H173">
        <v>0.4</v>
      </c>
      <c r="I173">
        <v>0.5</v>
      </c>
      <c r="J173">
        <v>0.6</v>
      </c>
      <c r="K173">
        <v>0.7</v>
      </c>
      <c r="L173">
        <v>0.8</v>
      </c>
      <c r="M173">
        <v>1</v>
      </c>
      <c r="N173">
        <v>2</v>
      </c>
      <c r="O173">
        <v>3</v>
      </c>
      <c r="P173">
        <v>4</v>
      </c>
      <c r="Q173">
        <v>5</v>
      </c>
      <c r="R173">
        <v>7.5</v>
      </c>
      <c r="S173">
        <v>10</v>
      </c>
      <c r="T173">
        <v>20</v>
      </c>
      <c r="U173">
        <v>30</v>
      </c>
      <c r="V173">
        <v>40</v>
      </c>
      <c r="W173">
        <v>50</v>
      </c>
    </row>
    <row r="174" spans="1:23" ht="14.25">
      <c r="A174" s="34" t="s">
        <v>155</v>
      </c>
      <c r="C174" t="s">
        <v>26</v>
      </c>
      <c r="D174">
        <v>0.125</v>
      </c>
      <c r="E174">
        <v>1.262</v>
      </c>
      <c r="F174">
        <v>2.5419999999999998</v>
      </c>
      <c r="G174">
        <v>3.839</v>
      </c>
      <c r="H174">
        <v>5.1559999999999997</v>
      </c>
      <c r="I174">
        <v>1577.588</v>
      </c>
      <c r="J174">
        <v>1577.673</v>
      </c>
      <c r="K174">
        <v>1577.758</v>
      </c>
      <c r="L174">
        <v>1577.8430000000001</v>
      </c>
      <c r="M174">
        <v>1578.0139999999999</v>
      </c>
      <c r="N174">
        <v>1578.8630000000001</v>
      </c>
      <c r="O174">
        <v>1579.7070000000001</v>
      </c>
      <c r="P174">
        <v>1580.547</v>
      </c>
      <c r="Q174">
        <v>1581.383</v>
      </c>
      <c r="R174">
        <v>1583.454</v>
      </c>
      <c r="S174">
        <v>1585.498</v>
      </c>
      <c r="T174">
        <v>1593.43</v>
      </c>
      <c r="U174">
        <v>1600.9949999999999</v>
      </c>
      <c r="V174">
        <v>1608.2260000000001</v>
      </c>
      <c r="W174">
        <v>1615.1510000000001</v>
      </c>
    </row>
    <row r="175" spans="1:23" ht="14.25">
      <c r="A175" t="s">
        <v>16</v>
      </c>
      <c r="C175" t="s">
        <v>26</v>
      </c>
      <c r="D175">
        <v>7.9697449999999996</v>
      </c>
      <c r="E175">
        <v>0.79218200000000005</v>
      </c>
      <c r="F175">
        <v>0.393401</v>
      </c>
      <c r="G175">
        <v>0.26045400000000002</v>
      </c>
      <c r="H175">
        <v>0.193965</v>
      </c>
      <c r="I175">
        <v>6.3400000000000001E-4</v>
      </c>
      <c r="J175">
        <v>6.3400000000000001E-4</v>
      </c>
      <c r="K175">
        <v>6.3400000000000001E-4</v>
      </c>
      <c r="L175">
        <v>6.3400000000000001E-4</v>
      </c>
      <c r="M175">
        <v>6.3400000000000001E-4</v>
      </c>
      <c r="N175">
        <v>6.3299999999999999E-4</v>
      </c>
      <c r="O175">
        <v>6.3299999999999999E-4</v>
      </c>
      <c r="P175">
        <v>6.3299999999999999E-4</v>
      </c>
      <c r="Q175">
        <v>6.3199999999999997E-4</v>
      </c>
      <c r="R175">
        <v>6.3199999999999997E-4</v>
      </c>
      <c r="S175">
        <v>6.3100000000000005E-4</v>
      </c>
      <c r="T175">
        <v>6.2799999999999998E-4</v>
      </c>
      <c r="U175">
        <v>6.2500000000000001E-4</v>
      </c>
      <c r="V175">
        <v>6.2200000000000005E-4</v>
      </c>
      <c r="W175">
        <v>6.1899999999999998E-4</v>
      </c>
    </row>
    <row r="176" spans="1:23">
      <c r="A176" t="s">
        <v>17</v>
      </c>
      <c r="D176">
        <v>0.999336</v>
      </c>
      <c r="E176">
        <v>0.99332600000000004</v>
      </c>
      <c r="F176">
        <v>0.98658000000000001</v>
      </c>
      <c r="G176">
        <v>0.97975900000000005</v>
      </c>
      <c r="H176">
        <v>0.97285900000000003</v>
      </c>
      <c r="I176">
        <v>3.8340000000000002E-3</v>
      </c>
      <c r="J176">
        <v>4.5999999999999999E-3</v>
      </c>
      <c r="K176">
        <v>5.3660000000000001E-3</v>
      </c>
      <c r="L176">
        <v>6.1330000000000004E-3</v>
      </c>
      <c r="M176">
        <v>7.6649999999999999E-3</v>
      </c>
      <c r="N176">
        <v>1.5322000000000001E-2</v>
      </c>
      <c r="O176">
        <v>2.2970999999999998E-2</v>
      </c>
      <c r="P176">
        <v>3.0612E-2</v>
      </c>
      <c r="Q176">
        <v>3.8245000000000001E-2</v>
      </c>
      <c r="R176">
        <v>5.7294999999999999E-2</v>
      </c>
      <c r="S176">
        <v>7.6298000000000005E-2</v>
      </c>
      <c r="T176">
        <v>0.151863</v>
      </c>
      <c r="U176">
        <v>0.22676399999999999</v>
      </c>
      <c r="V176">
        <v>0.30105999999999999</v>
      </c>
      <c r="W176">
        <v>0.374801</v>
      </c>
    </row>
    <row r="177" spans="1:23">
      <c r="A177" t="s">
        <v>18</v>
      </c>
      <c r="C177" t="s">
        <v>19</v>
      </c>
      <c r="D177">
        <v>170.86099999999999</v>
      </c>
      <c r="E177">
        <v>170.721</v>
      </c>
      <c r="F177">
        <v>170.56399999999999</v>
      </c>
      <c r="G177">
        <v>170.405</v>
      </c>
      <c r="H177">
        <v>170.245</v>
      </c>
      <c r="I177">
        <v>76.438000000000002</v>
      </c>
      <c r="J177">
        <v>76.441000000000003</v>
      </c>
      <c r="K177">
        <v>76.442999999999998</v>
      </c>
      <c r="L177">
        <v>76.445999999999998</v>
      </c>
      <c r="M177">
        <v>76.450999999999993</v>
      </c>
      <c r="N177">
        <v>76.477000000000004</v>
      </c>
      <c r="O177">
        <v>76.501999999999995</v>
      </c>
      <c r="P177">
        <v>76.528000000000006</v>
      </c>
      <c r="Q177">
        <v>76.554000000000002</v>
      </c>
      <c r="R177">
        <v>76.62</v>
      </c>
      <c r="S177">
        <v>76.686999999999998</v>
      </c>
      <c r="T177">
        <v>76.962000000000003</v>
      </c>
      <c r="U177">
        <v>77.25</v>
      </c>
      <c r="V177">
        <v>77.55</v>
      </c>
      <c r="W177">
        <v>77.858999999999995</v>
      </c>
    </row>
    <row r="178" spans="1:23">
      <c r="A178" t="s">
        <v>20</v>
      </c>
      <c r="C178" t="s">
        <v>21</v>
      </c>
      <c r="D178">
        <v>0.69969999999999999</v>
      </c>
      <c r="E178">
        <v>0.63880000000000003</v>
      </c>
      <c r="F178">
        <v>0.62019999999999997</v>
      </c>
      <c r="G178">
        <v>0.60919999999999996</v>
      </c>
      <c r="H178">
        <v>0.60129999999999995</v>
      </c>
      <c r="I178">
        <v>0.28639999999999999</v>
      </c>
      <c r="J178">
        <v>0.28639999999999999</v>
      </c>
      <c r="K178">
        <v>0.28639999999999999</v>
      </c>
      <c r="L178">
        <v>0.2863</v>
      </c>
      <c r="M178">
        <v>0.2863</v>
      </c>
      <c r="N178">
        <v>0.28620000000000001</v>
      </c>
      <c r="O178">
        <v>0.28610000000000002</v>
      </c>
      <c r="P178">
        <v>0.28599999999999998</v>
      </c>
      <c r="Q178">
        <v>0.28589999999999999</v>
      </c>
      <c r="R178">
        <v>0.28560000000000002</v>
      </c>
      <c r="S178">
        <v>0.2853</v>
      </c>
      <c r="T178">
        <v>0.28420000000000001</v>
      </c>
      <c r="U178">
        <v>0.28320000000000001</v>
      </c>
      <c r="V178">
        <v>0.28220000000000001</v>
      </c>
      <c r="W178">
        <v>0.28120000000000001</v>
      </c>
    </row>
    <row r="179" spans="1:23">
      <c r="A179" t="s">
        <v>22</v>
      </c>
      <c r="C179" t="s">
        <v>21</v>
      </c>
      <c r="D179">
        <v>0.88919999999999999</v>
      </c>
      <c r="E179">
        <v>0.88990000000000002</v>
      </c>
      <c r="F179">
        <v>0.89080000000000004</v>
      </c>
      <c r="G179">
        <v>0.89170000000000005</v>
      </c>
      <c r="H179">
        <v>0.89259999999999995</v>
      </c>
      <c r="I179">
        <v>1.1123000000000001</v>
      </c>
      <c r="J179">
        <v>1.1123000000000001</v>
      </c>
      <c r="K179">
        <v>1.1122000000000001</v>
      </c>
      <c r="L179">
        <v>1.1122000000000001</v>
      </c>
      <c r="M179">
        <v>1.1121000000000001</v>
      </c>
      <c r="N179">
        <v>1.1116999999999999</v>
      </c>
      <c r="O179">
        <v>1.1113</v>
      </c>
      <c r="P179">
        <v>1.1109</v>
      </c>
      <c r="Q179">
        <v>1.1105</v>
      </c>
      <c r="R179">
        <v>1.1095999999999999</v>
      </c>
      <c r="S179">
        <v>1.1087</v>
      </c>
      <c r="T179">
        <v>1.1052</v>
      </c>
      <c r="U179">
        <v>1.1021000000000001</v>
      </c>
      <c r="V179">
        <v>1.0992999999999999</v>
      </c>
      <c r="W179">
        <v>1.0967</v>
      </c>
    </row>
    <row r="180" spans="1:23">
      <c r="A180" t="s">
        <v>23</v>
      </c>
      <c r="D180">
        <v>1.0306</v>
      </c>
      <c r="E180">
        <v>1.0313000000000001</v>
      </c>
      <c r="F180">
        <v>1.0321</v>
      </c>
      <c r="G180">
        <v>1.0328999999999999</v>
      </c>
      <c r="H180">
        <v>1.0338000000000001</v>
      </c>
      <c r="I180">
        <v>1.1325000000000001</v>
      </c>
      <c r="J180">
        <v>1.1324000000000001</v>
      </c>
      <c r="K180">
        <v>1.1324000000000001</v>
      </c>
      <c r="L180">
        <v>1.1323000000000001</v>
      </c>
      <c r="M180">
        <v>1.1322000000000001</v>
      </c>
      <c r="N180">
        <v>1.1317999999999999</v>
      </c>
      <c r="O180">
        <v>1.1313</v>
      </c>
      <c r="P180">
        <v>1.1309</v>
      </c>
      <c r="Q180">
        <v>1.1304000000000001</v>
      </c>
      <c r="R180">
        <v>1.1293</v>
      </c>
      <c r="S180">
        <v>1.1283000000000001</v>
      </c>
      <c r="T180">
        <v>1.1242000000000001</v>
      </c>
      <c r="U180">
        <v>1.1206</v>
      </c>
      <c r="V180">
        <v>1.1173</v>
      </c>
      <c r="W180">
        <v>1.1142000000000001</v>
      </c>
    </row>
    <row r="181" spans="1:23">
      <c r="A181" t="s">
        <v>24</v>
      </c>
      <c r="C181" t="s">
        <v>25</v>
      </c>
      <c r="D181">
        <v>90.597499999999997</v>
      </c>
      <c r="E181">
        <v>90.081999999999994</v>
      </c>
      <c r="F181">
        <v>89.500699999999995</v>
      </c>
      <c r="G181">
        <v>88.9101</v>
      </c>
      <c r="H181">
        <v>88.309700000000007</v>
      </c>
      <c r="I181">
        <v>361.99799999999999</v>
      </c>
      <c r="J181">
        <v>362.1019</v>
      </c>
      <c r="K181">
        <v>362.20620000000002</v>
      </c>
      <c r="L181">
        <v>362.31020000000001</v>
      </c>
      <c r="M181">
        <v>362.51749999999998</v>
      </c>
      <c r="N181">
        <v>363.55610000000001</v>
      </c>
      <c r="O181">
        <v>364.59179999999998</v>
      </c>
      <c r="P181">
        <v>365.62450000000001</v>
      </c>
      <c r="Q181">
        <v>366.65440000000001</v>
      </c>
      <c r="R181">
        <v>369.21769999999998</v>
      </c>
      <c r="S181">
        <v>371.7645</v>
      </c>
      <c r="T181">
        <v>381.79719999999998</v>
      </c>
      <c r="U181">
        <v>391.601</v>
      </c>
      <c r="V181">
        <v>401.19720000000001</v>
      </c>
      <c r="W181">
        <v>410.60649999999998</v>
      </c>
    </row>
    <row r="184" spans="1:23">
      <c r="A184" t="s">
        <v>11</v>
      </c>
      <c r="B184">
        <v>35</v>
      </c>
      <c r="C184" t="s">
        <v>12</v>
      </c>
    </row>
    <row r="185" spans="1:23">
      <c r="A185" t="s">
        <v>13</v>
      </c>
      <c r="C185" t="s">
        <v>14</v>
      </c>
      <c r="D185">
        <v>0.01</v>
      </c>
      <c r="E185">
        <v>0.1</v>
      </c>
      <c r="F185">
        <v>0.2</v>
      </c>
      <c r="G185">
        <v>0.3</v>
      </c>
      <c r="H185">
        <v>0.4</v>
      </c>
      <c r="I185">
        <v>0.5</v>
      </c>
      <c r="J185">
        <v>0.6</v>
      </c>
      <c r="K185">
        <v>0.7</v>
      </c>
      <c r="L185">
        <v>0.8</v>
      </c>
      <c r="M185">
        <v>1</v>
      </c>
      <c r="N185">
        <v>2</v>
      </c>
      <c r="O185">
        <v>3</v>
      </c>
      <c r="P185">
        <v>4</v>
      </c>
      <c r="Q185">
        <v>5</v>
      </c>
      <c r="R185">
        <v>7.5</v>
      </c>
      <c r="S185">
        <v>10</v>
      </c>
      <c r="T185">
        <v>20</v>
      </c>
      <c r="U185">
        <v>30</v>
      </c>
      <c r="V185">
        <v>40</v>
      </c>
      <c r="W185">
        <v>50</v>
      </c>
    </row>
    <row r="186" spans="1:23" ht="14.25">
      <c r="A186" s="34" t="s">
        <v>155</v>
      </c>
      <c r="C186" t="s">
        <v>26</v>
      </c>
      <c r="D186">
        <v>0.123</v>
      </c>
      <c r="E186">
        <v>1.2410000000000001</v>
      </c>
      <c r="F186">
        <v>2.4990000000000001</v>
      </c>
      <c r="G186">
        <v>3.7730000000000001</v>
      </c>
      <c r="H186">
        <v>5.0650000000000004</v>
      </c>
      <c r="I186">
        <v>6.375</v>
      </c>
      <c r="J186">
        <v>7.7030000000000003</v>
      </c>
      <c r="K186">
        <v>1562.056</v>
      </c>
      <c r="L186">
        <v>1562.1469999999999</v>
      </c>
      <c r="M186">
        <v>1562.328</v>
      </c>
      <c r="N186">
        <v>1563.231</v>
      </c>
      <c r="O186">
        <v>1564.1289999999999</v>
      </c>
      <c r="P186">
        <v>1565.0219999999999</v>
      </c>
      <c r="Q186">
        <v>1565.91</v>
      </c>
      <c r="R186">
        <v>1568.11</v>
      </c>
      <c r="S186">
        <v>1570.2809999999999</v>
      </c>
      <c r="T186">
        <v>1578.6890000000001</v>
      </c>
      <c r="U186">
        <v>1586.6890000000001</v>
      </c>
      <c r="V186">
        <v>1594.3219999999999</v>
      </c>
      <c r="W186">
        <v>1601.6189999999999</v>
      </c>
    </row>
    <row r="187" spans="1:23" ht="14.25">
      <c r="A187" t="s">
        <v>16</v>
      </c>
      <c r="C187" t="s">
        <v>26</v>
      </c>
      <c r="D187">
        <v>8.101445</v>
      </c>
      <c r="E187">
        <v>0.80550200000000005</v>
      </c>
      <c r="F187">
        <v>0.400146</v>
      </c>
      <c r="G187">
        <v>0.26501000000000002</v>
      </c>
      <c r="H187">
        <v>0.19742699999999999</v>
      </c>
      <c r="I187">
        <v>0.15686600000000001</v>
      </c>
      <c r="J187">
        <v>0.12981500000000001</v>
      </c>
      <c r="K187">
        <v>6.4000000000000005E-4</v>
      </c>
      <c r="L187">
        <v>6.4000000000000005E-4</v>
      </c>
      <c r="M187">
        <v>6.4000000000000005E-4</v>
      </c>
      <c r="N187">
        <v>6.4000000000000005E-4</v>
      </c>
      <c r="O187">
        <v>6.3900000000000003E-4</v>
      </c>
      <c r="P187">
        <v>6.3900000000000003E-4</v>
      </c>
      <c r="Q187">
        <v>6.3900000000000003E-4</v>
      </c>
      <c r="R187">
        <v>6.38E-4</v>
      </c>
      <c r="S187">
        <v>6.3699999999999998E-4</v>
      </c>
      <c r="T187">
        <v>6.3299999999999999E-4</v>
      </c>
      <c r="U187">
        <v>6.3000000000000003E-4</v>
      </c>
      <c r="V187">
        <v>6.2699999999999995E-4</v>
      </c>
      <c r="W187">
        <v>6.2399999999999999E-4</v>
      </c>
    </row>
    <row r="188" spans="1:23">
      <c r="A188" t="s">
        <v>17</v>
      </c>
      <c r="D188">
        <v>0.99936700000000001</v>
      </c>
      <c r="E188">
        <v>0.99363999999999997</v>
      </c>
      <c r="F188">
        <v>0.98721400000000004</v>
      </c>
      <c r="G188">
        <v>0.98072099999999995</v>
      </c>
      <c r="H188">
        <v>0.974159</v>
      </c>
      <c r="I188">
        <v>0.96752400000000005</v>
      </c>
      <c r="J188">
        <v>0.96081399999999995</v>
      </c>
      <c r="K188">
        <v>5.3319999999999999E-3</v>
      </c>
      <c r="L188">
        <v>6.0930000000000003E-3</v>
      </c>
      <c r="M188">
        <v>7.6150000000000002E-3</v>
      </c>
      <c r="N188">
        <v>1.5221999999999999E-2</v>
      </c>
      <c r="O188">
        <v>2.2818999999999999E-2</v>
      </c>
      <c r="P188">
        <v>3.0408999999999999E-2</v>
      </c>
      <c r="Q188">
        <v>3.7990000000000003E-2</v>
      </c>
      <c r="R188">
        <v>5.6904999999999997E-2</v>
      </c>
      <c r="S188">
        <v>7.5770000000000004E-2</v>
      </c>
      <c r="T188">
        <v>0.15075</v>
      </c>
      <c r="U188">
        <v>0.22501699999999999</v>
      </c>
      <c r="V188">
        <v>0.29863800000000001</v>
      </c>
      <c r="W188">
        <v>0.37166900000000003</v>
      </c>
    </row>
    <row r="189" spans="1:23">
      <c r="A189" t="s">
        <v>18</v>
      </c>
      <c r="C189" t="s">
        <v>19</v>
      </c>
      <c r="D189">
        <v>175.31299999999999</v>
      </c>
      <c r="E189">
        <v>175.17699999999999</v>
      </c>
      <c r="F189">
        <v>175.024</v>
      </c>
      <c r="G189">
        <v>174.869</v>
      </c>
      <c r="H189">
        <v>174.71299999999999</v>
      </c>
      <c r="I189">
        <v>174.554</v>
      </c>
      <c r="J189">
        <v>174.39400000000001</v>
      </c>
      <c r="K189">
        <v>82.016000000000005</v>
      </c>
      <c r="L189">
        <v>82.019000000000005</v>
      </c>
      <c r="M189">
        <v>82.022999999999996</v>
      </c>
      <c r="N189">
        <v>82.046999999999997</v>
      </c>
      <c r="O189">
        <v>82.07</v>
      </c>
      <c r="P189">
        <v>82.093999999999994</v>
      </c>
      <c r="Q189">
        <v>82.117999999999995</v>
      </c>
      <c r="R189">
        <v>82.179000000000002</v>
      </c>
      <c r="S189">
        <v>82.241</v>
      </c>
      <c r="T189">
        <v>82.498000000000005</v>
      </c>
      <c r="U189">
        <v>82.77</v>
      </c>
      <c r="V189">
        <v>83.055000000000007</v>
      </c>
      <c r="W189">
        <v>83.350999999999999</v>
      </c>
    </row>
    <row r="190" spans="1:23">
      <c r="A190" t="s">
        <v>20</v>
      </c>
      <c r="C190" t="s">
        <v>21</v>
      </c>
      <c r="D190">
        <v>0.71419999999999995</v>
      </c>
      <c r="E190">
        <v>0.65339999999999998</v>
      </c>
      <c r="F190">
        <v>0.63480000000000003</v>
      </c>
      <c r="G190">
        <v>0.62380000000000002</v>
      </c>
      <c r="H190">
        <v>0.6159</v>
      </c>
      <c r="I190">
        <v>0.60970000000000002</v>
      </c>
      <c r="J190">
        <v>0.60450000000000004</v>
      </c>
      <c r="K190">
        <v>0.30459999999999998</v>
      </c>
      <c r="L190">
        <v>0.30459999999999998</v>
      </c>
      <c r="M190">
        <v>0.30459999999999998</v>
      </c>
      <c r="N190">
        <v>0.3044</v>
      </c>
      <c r="O190">
        <v>0.30430000000000001</v>
      </c>
      <c r="P190">
        <v>0.30420000000000003</v>
      </c>
      <c r="Q190">
        <v>0.30409999999999998</v>
      </c>
      <c r="R190">
        <v>0.30380000000000001</v>
      </c>
      <c r="S190">
        <v>0.30349999999999999</v>
      </c>
      <c r="T190">
        <v>0.30230000000000001</v>
      </c>
      <c r="U190">
        <v>0.30120000000000002</v>
      </c>
      <c r="V190">
        <v>0.30020000000000002</v>
      </c>
      <c r="W190">
        <v>0.29920000000000002</v>
      </c>
    </row>
    <row r="191" spans="1:23">
      <c r="A191" t="s">
        <v>22</v>
      </c>
      <c r="C191" t="s">
        <v>21</v>
      </c>
      <c r="D191">
        <v>0.89139999999999997</v>
      </c>
      <c r="E191">
        <v>0.8921</v>
      </c>
      <c r="F191">
        <v>0.89300000000000002</v>
      </c>
      <c r="G191">
        <v>0.89380000000000004</v>
      </c>
      <c r="H191">
        <v>0.89470000000000005</v>
      </c>
      <c r="I191">
        <v>0.89559999999999995</v>
      </c>
      <c r="J191">
        <v>0.89659999999999995</v>
      </c>
      <c r="K191">
        <v>1.117</v>
      </c>
      <c r="L191">
        <v>1.1169</v>
      </c>
      <c r="M191">
        <v>1.1168</v>
      </c>
      <c r="N191">
        <v>1.1164000000000001</v>
      </c>
      <c r="O191">
        <v>1.1160000000000001</v>
      </c>
      <c r="P191">
        <v>1.1154999999999999</v>
      </c>
      <c r="Q191">
        <v>1.1151</v>
      </c>
      <c r="R191">
        <v>1.1140000000000001</v>
      </c>
      <c r="S191">
        <v>1.113</v>
      </c>
      <c r="T191">
        <v>1.1092</v>
      </c>
      <c r="U191">
        <v>1.1057999999999999</v>
      </c>
      <c r="V191">
        <v>1.1028</v>
      </c>
      <c r="W191">
        <v>1.1000000000000001</v>
      </c>
    </row>
    <row r="192" spans="1:23">
      <c r="A192" t="s">
        <v>23</v>
      </c>
      <c r="D192">
        <v>1.0305</v>
      </c>
      <c r="E192">
        <v>1.0311999999999999</v>
      </c>
      <c r="F192">
        <v>1.0319</v>
      </c>
      <c r="G192">
        <v>1.0327999999999999</v>
      </c>
      <c r="H192">
        <v>1.0336000000000001</v>
      </c>
      <c r="I192">
        <v>1.0345</v>
      </c>
      <c r="J192">
        <v>1.0354000000000001</v>
      </c>
      <c r="K192">
        <v>1.1367</v>
      </c>
      <c r="L192">
        <v>1.1366000000000001</v>
      </c>
      <c r="M192">
        <v>1.1365000000000001</v>
      </c>
      <c r="N192">
        <v>1.1359999999999999</v>
      </c>
      <c r="O192">
        <v>1.1355</v>
      </c>
      <c r="P192">
        <v>1.135</v>
      </c>
      <c r="Q192">
        <v>1.1345000000000001</v>
      </c>
      <c r="R192">
        <v>1.1333</v>
      </c>
      <c r="S192">
        <v>1.1321000000000001</v>
      </c>
      <c r="T192">
        <v>1.1276999999999999</v>
      </c>
      <c r="U192">
        <v>1.1236999999999999</v>
      </c>
      <c r="V192">
        <v>1.1201000000000001</v>
      </c>
      <c r="W192">
        <v>1.1168</v>
      </c>
    </row>
    <row r="193" spans="1:23">
      <c r="A193" t="s">
        <v>24</v>
      </c>
      <c r="C193" t="s">
        <v>25</v>
      </c>
      <c r="D193">
        <v>91.340699999999998</v>
      </c>
      <c r="E193">
        <v>90.845699999999994</v>
      </c>
      <c r="F193">
        <v>90.287999999999997</v>
      </c>
      <c r="G193">
        <v>89.721800000000002</v>
      </c>
      <c r="H193">
        <v>89.146799999999999</v>
      </c>
      <c r="I193">
        <v>88.562600000000003</v>
      </c>
      <c r="J193">
        <v>87.968900000000005</v>
      </c>
      <c r="K193">
        <v>348.85950000000003</v>
      </c>
      <c r="L193">
        <v>348.96550000000002</v>
      </c>
      <c r="M193">
        <v>349.1773</v>
      </c>
      <c r="N193">
        <v>350.23520000000002</v>
      </c>
      <c r="O193">
        <v>351.28969999999998</v>
      </c>
      <c r="P193">
        <v>352.3408</v>
      </c>
      <c r="Q193">
        <v>353.38990000000001</v>
      </c>
      <c r="R193">
        <v>355.99799999999999</v>
      </c>
      <c r="S193">
        <v>358.58819999999997</v>
      </c>
      <c r="T193">
        <v>368.77769999999998</v>
      </c>
      <c r="U193">
        <v>378.71589999999998</v>
      </c>
      <c r="V193">
        <v>388.42930000000001</v>
      </c>
      <c r="W193">
        <v>397.93819999999999</v>
      </c>
    </row>
    <row r="196" spans="1:23">
      <c r="A196" t="s">
        <v>11</v>
      </c>
      <c r="B196">
        <v>40</v>
      </c>
      <c r="C196" t="s">
        <v>12</v>
      </c>
    </row>
    <row r="197" spans="1:23">
      <c r="A197" t="s">
        <v>13</v>
      </c>
      <c r="C197" t="s">
        <v>14</v>
      </c>
      <c r="D197">
        <v>0.01</v>
      </c>
      <c r="E197">
        <v>0.1</v>
      </c>
      <c r="F197">
        <v>0.2</v>
      </c>
      <c r="G197">
        <v>0.3</v>
      </c>
      <c r="H197">
        <v>0.4</v>
      </c>
      <c r="I197">
        <v>0.5</v>
      </c>
      <c r="J197">
        <v>0.6</v>
      </c>
      <c r="K197">
        <v>0.7</v>
      </c>
      <c r="L197">
        <v>0.8</v>
      </c>
      <c r="M197">
        <v>1</v>
      </c>
      <c r="N197">
        <v>2</v>
      </c>
      <c r="O197">
        <v>3</v>
      </c>
      <c r="P197">
        <v>4</v>
      </c>
      <c r="Q197">
        <v>5</v>
      </c>
      <c r="R197">
        <v>7.5</v>
      </c>
      <c r="S197">
        <v>10</v>
      </c>
      <c r="T197">
        <v>20</v>
      </c>
      <c r="U197">
        <v>30</v>
      </c>
      <c r="V197">
        <v>40</v>
      </c>
      <c r="W197">
        <v>50</v>
      </c>
    </row>
    <row r="198" spans="1:23" ht="14.25">
      <c r="A198" s="34" t="s">
        <v>155</v>
      </c>
      <c r="C198" t="s">
        <v>26</v>
      </c>
      <c r="D198">
        <v>0.121</v>
      </c>
      <c r="E198">
        <v>1.2210000000000001</v>
      </c>
      <c r="F198">
        <v>2.4580000000000002</v>
      </c>
      <c r="G198">
        <v>3.71</v>
      </c>
      <c r="H198">
        <v>4.9779999999999998</v>
      </c>
      <c r="I198">
        <v>6.2629999999999999</v>
      </c>
      <c r="J198">
        <v>7.5659999999999998</v>
      </c>
      <c r="K198">
        <v>8.8859999999999992</v>
      </c>
      <c r="L198">
        <v>1546.25</v>
      </c>
      <c r="M198">
        <v>1546.443</v>
      </c>
      <c r="N198">
        <v>1547.404</v>
      </c>
      <c r="O198">
        <v>1548.3589999999999</v>
      </c>
      <c r="P198">
        <v>1549.308</v>
      </c>
      <c r="Q198">
        <v>1550.252</v>
      </c>
      <c r="R198">
        <v>1552.5889999999999</v>
      </c>
      <c r="S198">
        <v>1554.894</v>
      </c>
      <c r="T198">
        <v>1563.8040000000001</v>
      </c>
      <c r="U198">
        <v>1572.2619999999999</v>
      </c>
      <c r="V198">
        <v>1580.3140000000001</v>
      </c>
      <c r="W198">
        <v>1587.999</v>
      </c>
    </row>
    <row r="199" spans="1:23" ht="14.25">
      <c r="A199" t="s">
        <v>16</v>
      </c>
      <c r="C199" t="s">
        <v>26</v>
      </c>
      <c r="D199">
        <v>8.2331380000000003</v>
      </c>
      <c r="E199">
        <v>0.81881400000000004</v>
      </c>
      <c r="F199">
        <v>0.40688400000000002</v>
      </c>
      <c r="G199">
        <v>0.26955699999999999</v>
      </c>
      <c r="H199">
        <v>0.200881</v>
      </c>
      <c r="I199">
        <v>0.159665</v>
      </c>
      <c r="J199">
        <v>0.13217799999999999</v>
      </c>
      <c r="K199">
        <v>0.112536</v>
      </c>
      <c r="L199">
        <v>6.4700000000000001E-4</v>
      </c>
      <c r="M199">
        <v>6.4700000000000001E-4</v>
      </c>
      <c r="N199">
        <v>6.4599999999999998E-4</v>
      </c>
      <c r="O199">
        <v>6.4599999999999998E-4</v>
      </c>
      <c r="P199">
        <v>6.4499999999999996E-4</v>
      </c>
      <c r="Q199">
        <v>6.4499999999999996E-4</v>
      </c>
      <c r="R199">
        <v>6.4400000000000004E-4</v>
      </c>
      <c r="S199">
        <v>6.4300000000000002E-4</v>
      </c>
      <c r="T199">
        <v>6.3900000000000003E-4</v>
      </c>
      <c r="U199">
        <v>6.3599999999999996E-4</v>
      </c>
      <c r="V199">
        <v>6.3299999999999999E-4</v>
      </c>
      <c r="W199">
        <v>6.3000000000000003E-4</v>
      </c>
    </row>
    <row r="200" spans="1:23">
      <c r="A200" t="s">
        <v>17</v>
      </c>
      <c r="D200">
        <v>0.99939599999999995</v>
      </c>
      <c r="E200">
        <v>0.99393299999999996</v>
      </c>
      <c r="F200">
        <v>0.98780800000000002</v>
      </c>
      <c r="G200">
        <v>0.98162300000000002</v>
      </c>
      <c r="H200">
        <v>0.97537499999999999</v>
      </c>
      <c r="I200">
        <v>0.96906199999999998</v>
      </c>
      <c r="J200">
        <v>0.96268200000000004</v>
      </c>
      <c r="K200">
        <v>0.95623199999999997</v>
      </c>
      <c r="L200">
        <v>6.0569999999999999E-3</v>
      </c>
      <c r="M200">
        <v>7.5709999999999996E-3</v>
      </c>
      <c r="N200">
        <v>1.5132E-2</v>
      </c>
      <c r="O200">
        <v>2.2683999999999999E-2</v>
      </c>
      <c r="P200">
        <v>3.0225999999999999E-2</v>
      </c>
      <c r="Q200">
        <v>3.7760000000000002E-2</v>
      </c>
      <c r="R200">
        <v>5.6554E-2</v>
      </c>
      <c r="S200">
        <v>7.5292999999999999E-2</v>
      </c>
      <c r="T200">
        <v>0.149731</v>
      </c>
      <c r="U200">
        <v>0.22340499999999999</v>
      </c>
      <c r="V200">
        <v>0.29638799999999998</v>
      </c>
      <c r="W200">
        <v>0.36874600000000002</v>
      </c>
    </row>
    <row r="201" spans="1:23">
      <c r="A201" t="s">
        <v>18</v>
      </c>
      <c r="C201" t="s">
        <v>19</v>
      </c>
      <c r="D201">
        <v>179.77600000000001</v>
      </c>
      <c r="E201">
        <v>179.64400000000001</v>
      </c>
      <c r="F201">
        <v>179.49600000000001</v>
      </c>
      <c r="G201">
        <v>179.34700000000001</v>
      </c>
      <c r="H201">
        <v>179.196</v>
      </c>
      <c r="I201">
        <v>179.04300000000001</v>
      </c>
      <c r="J201">
        <v>178.88800000000001</v>
      </c>
      <c r="K201">
        <v>178.732</v>
      </c>
      <c r="L201">
        <v>88.441999999999993</v>
      </c>
      <c r="M201">
        <v>88.445999999999998</v>
      </c>
      <c r="N201">
        <v>88.468000000000004</v>
      </c>
      <c r="O201">
        <v>88.49</v>
      </c>
      <c r="P201">
        <v>88.512</v>
      </c>
      <c r="Q201">
        <v>88.534000000000006</v>
      </c>
      <c r="R201">
        <v>88.59</v>
      </c>
      <c r="S201">
        <v>88.647999999999996</v>
      </c>
      <c r="T201">
        <v>88.888999999999996</v>
      </c>
      <c r="U201">
        <v>89.147000000000006</v>
      </c>
      <c r="V201">
        <v>89.418999999999997</v>
      </c>
      <c r="W201">
        <v>89.703999999999994</v>
      </c>
    </row>
    <row r="202" spans="1:23">
      <c r="A202" t="s">
        <v>20</v>
      </c>
      <c r="C202" t="s">
        <v>21</v>
      </c>
      <c r="D202">
        <v>0.72860000000000003</v>
      </c>
      <c r="E202">
        <v>0.66779999999999995</v>
      </c>
      <c r="F202">
        <v>0.6492</v>
      </c>
      <c r="G202">
        <v>0.63819999999999999</v>
      </c>
      <c r="H202">
        <v>0.63029999999999997</v>
      </c>
      <c r="I202">
        <v>0.62409999999999999</v>
      </c>
      <c r="J202">
        <v>0.61899999999999999</v>
      </c>
      <c r="K202">
        <v>0.61460000000000004</v>
      </c>
      <c r="L202">
        <v>0.32529999999999998</v>
      </c>
      <c r="M202">
        <v>0.32519999999999999</v>
      </c>
      <c r="N202">
        <v>0.3251</v>
      </c>
      <c r="O202">
        <v>0.32500000000000001</v>
      </c>
      <c r="P202">
        <v>0.32490000000000002</v>
      </c>
      <c r="Q202">
        <v>0.32469999999999999</v>
      </c>
      <c r="R202">
        <v>0.32440000000000002</v>
      </c>
      <c r="S202">
        <v>0.3241</v>
      </c>
      <c r="T202">
        <v>0.32290000000000002</v>
      </c>
      <c r="U202">
        <v>0.32179999999999997</v>
      </c>
      <c r="V202">
        <v>0.32069999999999999</v>
      </c>
      <c r="W202">
        <v>0.3196</v>
      </c>
    </row>
    <row r="203" spans="1:23">
      <c r="A203" t="s">
        <v>22</v>
      </c>
      <c r="C203" t="s">
        <v>21</v>
      </c>
      <c r="D203">
        <v>0.89380000000000004</v>
      </c>
      <c r="E203">
        <v>0.89449999999999996</v>
      </c>
      <c r="F203">
        <v>0.8952</v>
      </c>
      <c r="G203">
        <v>0.89600000000000002</v>
      </c>
      <c r="H203">
        <v>0.89680000000000004</v>
      </c>
      <c r="I203">
        <v>0.89770000000000005</v>
      </c>
      <c r="J203">
        <v>0.89859999999999995</v>
      </c>
      <c r="K203">
        <v>0.89949999999999997</v>
      </c>
      <c r="L203">
        <v>1.1036999999999999</v>
      </c>
      <c r="M203">
        <v>1.1035999999999999</v>
      </c>
      <c r="N203">
        <v>1.1031</v>
      </c>
      <c r="O203">
        <v>1.1026</v>
      </c>
      <c r="P203">
        <v>1.1021000000000001</v>
      </c>
      <c r="Q203">
        <v>1.1015999999999999</v>
      </c>
      <c r="R203">
        <v>1.1005</v>
      </c>
      <c r="S203">
        <v>1.0993999999999999</v>
      </c>
      <c r="T203">
        <v>1.0952999999999999</v>
      </c>
      <c r="U203">
        <v>1.0915999999999999</v>
      </c>
      <c r="V203">
        <v>1.0882000000000001</v>
      </c>
      <c r="W203">
        <v>1.0851999999999999</v>
      </c>
    </row>
    <row r="204" spans="1:23">
      <c r="A204" t="s">
        <v>23</v>
      </c>
      <c r="D204">
        <v>1.0304</v>
      </c>
      <c r="E204">
        <v>1.0309999999999999</v>
      </c>
      <c r="F204">
        <v>1.0318000000000001</v>
      </c>
      <c r="G204">
        <v>1.0326</v>
      </c>
      <c r="H204">
        <v>1.0333000000000001</v>
      </c>
      <c r="I204">
        <v>1.0342</v>
      </c>
      <c r="J204">
        <v>1.0349999999999999</v>
      </c>
      <c r="K204">
        <v>1.0359</v>
      </c>
      <c r="L204">
        <v>1.1406000000000001</v>
      </c>
      <c r="M204">
        <v>1.1404000000000001</v>
      </c>
      <c r="N204">
        <v>1.1398999999999999</v>
      </c>
      <c r="O204">
        <v>1.1393</v>
      </c>
      <c r="P204">
        <v>1.1388</v>
      </c>
      <c r="Q204">
        <v>1.1382000000000001</v>
      </c>
      <c r="R204">
        <v>1.1369</v>
      </c>
      <c r="S204">
        <v>1.1355999999999999</v>
      </c>
      <c r="T204">
        <v>1.1308</v>
      </c>
      <c r="U204">
        <v>1.1265000000000001</v>
      </c>
      <c r="V204">
        <v>1.1226</v>
      </c>
      <c r="W204">
        <v>1.1191</v>
      </c>
    </row>
    <row r="205" spans="1:23">
      <c r="A205" t="s">
        <v>24</v>
      </c>
      <c r="C205" t="s">
        <v>25</v>
      </c>
      <c r="D205">
        <v>92.077600000000004</v>
      </c>
      <c r="E205">
        <v>91.601600000000005</v>
      </c>
      <c r="F205">
        <v>91.065700000000007</v>
      </c>
      <c r="G205">
        <v>90.522199999999998</v>
      </c>
      <c r="H205">
        <v>89.970799999999997</v>
      </c>
      <c r="I205">
        <v>89.411100000000005</v>
      </c>
      <c r="J205">
        <v>88.842799999999997</v>
      </c>
      <c r="K205">
        <v>88.265600000000006</v>
      </c>
      <c r="L205">
        <v>335.92430000000002</v>
      </c>
      <c r="M205">
        <v>336.14089999999999</v>
      </c>
      <c r="N205">
        <v>337.22059999999999</v>
      </c>
      <c r="O205">
        <v>338.29680000000002</v>
      </c>
      <c r="P205">
        <v>339.36930000000001</v>
      </c>
      <c r="Q205">
        <v>340.4384</v>
      </c>
      <c r="R205">
        <v>343.09719999999999</v>
      </c>
      <c r="S205">
        <v>345.73610000000002</v>
      </c>
      <c r="T205">
        <v>356.10090000000002</v>
      </c>
      <c r="U205">
        <v>366.18900000000002</v>
      </c>
      <c r="V205">
        <v>376.03059999999999</v>
      </c>
      <c r="W205">
        <v>385.65100000000001</v>
      </c>
    </row>
    <row r="208" spans="1:23">
      <c r="A208" t="s">
        <v>11</v>
      </c>
      <c r="B208">
        <v>45</v>
      </c>
      <c r="C208" t="s">
        <v>12</v>
      </c>
    </row>
    <row r="209" spans="1:23">
      <c r="A209" t="s">
        <v>13</v>
      </c>
      <c r="C209" t="s">
        <v>14</v>
      </c>
      <c r="D209">
        <v>0.01</v>
      </c>
      <c r="E209">
        <v>0.1</v>
      </c>
      <c r="F209">
        <v>0.2</v>
      </c>
      <c r="G209">
        <v>0.3</v>
      </c>
      <c r="H209">
        <v>0.4</v>
      </c>
      <c r="I209">
        <v>0.5</v>
      </c>
      <c r="J209">
        <v>0.6</v>
      </c>
      <c r="K209">
        <v>0.7</v>
      </c>
      <c r="L209">
        <v>0.8</v>
      </c>
      <c r="M209">
        <v>1</v>
      </c>
      <c r="N209">
        <v>2</v>
      </c>
      <c r="O209">
        <v>3</v>
      </c>
      <c r="P209">
        <v>4</v>
      </c>
      <c r="Q209">
        <v>5</v>
      </c>
      <c r="R209">
        <v>7.5</v>
      </c>
      <c r="S209">
        <v>10</v>
      </c>
      <c r="T209">
        <v>20</v>
      </c>
      <c r="U209">
        <v>30</v>
      </c>
      <c r="V209">
        <v>40</v>
      </c>
      <c r="W209">
        <v>50</v>
      </c>
    </row>
    <row r="210" spans="1:23" ht="14.25">
      <c r="A210" s="34" t="s">
        <v>155</v>
      </c>
      <c r="C210" t="s">
        <v>26</v>
      </c>
      <c r="D210">
        <v>0.12</v>
      </c>
      <c r="E210">
        <v>1.202</v>
      </c>
      <c r="F210">
        <v>2.4180000000000001</v>
      </c>
      <c r="G210">
        <v>3.6480000000000001</v>
      </c>
      <c r="H210">
        <v>4.8940000000000001</v>
      </c>
      <c r="I210">
        <v>6.1559999999999997</v>
      </c>
      <c r="J210">
        <v>7.4329999999999998</v>
      </c>
      <c r="K210">
        <v>8.7270000000000003</v>
      </c>
      <c r="L210">
        <v>10.039</v>
      </c>
      <c r="M210">
        <v>1530.2539999999999</v>
      </c>
      <c r="N210">
        <v>1531.277</v>
      </c>
      <c r="O210">
        <v>1532.2940000000001</v>
      </c>
      <c r="P210">
        <v>1533.3040000000001</v>
      </c>
      <c r="Q210">
        <v>1534.308</v>
      </c>
      <c r="R210">
        <v>1536.7919999999999</v>
      </c>
      <c r="S210">
        <v>1539.24</v>
      </c>
      <c r="T210">
        <v>1548.6859999999999</v>
      </c>
      <c r="U210">
        <v>1557.63</v>
      </c>
      <c r="V210">
        <v>1566.124</v>
      </c>
      <c r="W210">
        <v>1574.2139999999999</v>
      </c>
    </row>
    <row r="211" spans="1:23" ht="14.25">
      <c r="A211" t="s">
        <v>16</v>
      </c>
      <c r="C211" t="s">
        <v>26</v>
      </c>
      <c r="D211">
        <v>8.3648240000000005</v>
      </c>
      <c r="E211">
        <v>0.83211900000000005</v>
      </c>
      <c r="F211">
        <v>0.41361500000000001</v>
      </c>
      <c r="G211">
        <v>0.27409800000000001</v>
      </c>
      <c r="H211">
        <v>0.20432800000000001</v>
      </c>
      <c r="I211">
        <v>0.16245599999999999</v>
      </c>
      <c r="J211">
        <v>0.13453300000000001</v>
      </c>
      <c r="K211">
        <v>0.114581</v>
      </c>
      <c r="L211">
        <v>9.9610000000000004E-2</v>
      </c>
      <c r="M211">
        <v>6.5300000000000004E-4</v>
      </c>
      <c r="N211">
        <v>6.5300000000000004E-4</v>
      </c>
      <c r="O211">
        <v>6.5300000000000004E-4</v>
      </c>
      <c r="P211">
        <v>6.5200000000000002E-4</v>
      </c>
      <c r="Q211">
        <v>6.5200000000000002E-4</v>
      </c>
      <c r="R211">
        <v>6.5099999999999999E-4</v>
      </c>
      <c r="S211">
        <v>6.4999999999999997E-4</v>
      </c>
      <c r="T211">
        <v>6.4599999999999998E-4</v>
      </c>
      <c r="U211">
        <v>6.4199999999999999E-4</v>
      </c>
      <c r="V211">
        <v>6.3900000000000003E-4</v>
      </c>
      <c r="W211">
        <v>6.3500000000000004E-4</v>
      </c>
    </row>
    <row r="212" spans="1:23">
      <c r="A212" t="s">
        <v>17</v>
      </c>
      <c r="D212">
        <v>0.99942299999999995</v>
      </c>
      <c r="E212">
        <v>0.99421099999999996</v>
      </c>
      <c r="F212">
        <v>0.98836800000000002</v>
      </c>
      <c r="G212">
        <v>0.98247200000000001</v>
      </c>
      <c r="H212">
        <v>0.97651900000000003</v>
      </c>
      <c r="I212">
        <v>0.97050800000000004</v>
      </c>
      <c r="J212">
        <v>0.96443800000000002</v>
      </c>
      <c r="K212">
        <v>0.95830499999999996</v>
      </c>
      <c r="L212">
        <v>0.95210799999999995</v>
      </c>
      <c r="M212">
        <v>7.5319999999999996E-3</v>
      </c>
      <c r="N212">
        <v>1.5054E-2</v>
      </c>
      <c r="O212">
        <v>2.2565000000000002E-2</v>
      </c>
      <c r="P212">
        <v>3.0067E-2</v>
      </c>
      <c r="Q212">
        <v>3.7558000000000001E-2</v>
      </c>
      <c r="R212">
        <v>5.6244000000000002E-2</v>
      </c>
      <c r="S212">
        <v>7.4870999999999993E-2</v>
      </c>
      <c r="T212">
        <v>0.148816</v>
      </c>
      <c r="U212">
        <v>0.221939</v>
      </c>
      <c r="V212">
        <v>0.29432399999999997</v>
      </c>
      <c r="W212">
        <v>0.36604399999999998</v>
      </c>
    </row>
    <row r="213" spans="1:23">
      <c r="A213" t="s">
        <v>18</v>
      </c>
      <c r="C213" t="s">
        <v>19</v>
      </c>
      <c r="D213">
        <v>184.251</v>
      </c>
      <c r="E213">
        <v>184.12299999999999</v>
      </c>
      <c r="F213">
        <v>183.97900000000001</v>
      </c>
      <c r="G213">
        <v>183.833</v>
      </c>
      <c r="H213">
        <v>183.68600000000001</v>
      </c>
      <c r="I213">
        <v>183.53700000000001</v>
      </c>
      <c r="J213">
        <v>183.387</v>
      </c>
      <c r="K213">
        <v>183.23500000000001</v>
      </c>
      <c r="L213">
        <v>183.08099999999999</v>
      </c>
      <c r="M213">
        <v>93.978999999999999</v>
      </c>
      <c r="N213">
        <v>93.998000000000005</v>
      </c>
      <c r="O213">
        <v>94.016999999999996</v>
      </c>
      <c r="P213">
        <v>94.036000000000001</v>
      </c>
      <c r="Q213">
        <v>94.055999999999997</v>
      </c>
      <c r="R213">
        <v>94.105999999999995</v>
      </c>
      <c r="S213">
        <v>94.158000000000001</v>
      </c>
      <c r="T213">
        <v>94.378</v>
      </c>
      <c r="U213">
        <v>94.616</v>
      </c>
      <c r="V213">
        <v>94.870999999999995</v>
      </c>
      <c r="W213">
        <v>95.14</v>
      </c>
    </row>
    <row r="214" spans="1:23">
      <c r="A214" t="s">
        <v>20</v>
      </c>
      <c r="C214" t="s">
        <v>21</v>
      </c>
      <c r="D214">
        <v>0.74280000000000002</v>
      </c>
      <c r="E214">
        <v>0.68189999999999995</v>
      </c>
      <c r="F214">
        <v>0.66339999999999999</v>
      </c>
      <c r="G214">
        <v>0.65239999999999998</v>
      </c>
      <c r="H214">
        <v>0.64459999999999995</v>
      </c>
      <c r="I214">
        <v>0.63839999999999997</v>
      </c>
      <c r="J214">
        <v>0.63329999999999997</v>
      </c>
      <c r="K214">
        <v>0.62890000000000001</v>
      </c>
      <c r="L214">
        <v>0.625</v>
      </c>
      <c r="M214">
        <v>0.34279999999999999</v>
      </c>
      <c r="N214">
        <v>0.34260000000000002</v>
      </c>
      <c r="O214">
        <v>0.34250000000000003</v>
      </c>
      <c r="P214">
        <v>0.34239999999999998</v>
      </c>
      <c r="Q214">
        <v>0.3422</v>
      </c>
      <c r="R214">
        <v>0.34189999999999998</v>
      </c>
      <c r="S214">
        <v>0.34160000000000001</v>
      </c>
      <c r="T214">
        <v>0.34029999999999999</v>
      </c>
      <c r="U214">
        <v>0.33910000000000001</v>
      </c>
      <c r="V214">
        <v>0.33789999999999998</v>
      </c>
      <c r="W214">
        <v>0.33689999999999998</v>
      </c>
    </row>
    <row r="215" spans="1:23">
      <c r="A215" t="s">
        <v>22</v>
      </c>
      <c r="C215" t="s">
        <v>21</v>
      </c>
      <c r="D215">
        <v>0.89629999999999999</v>
      </c>
      <c r="E215">
        <v>0.89700000000000002</v>
      </c>
      <c r="F215">
        <v>0.89770000000000005</v>
      </c>
      <c r="G215">
        <v>0.89849999999999997</v>
      </c>
      <c r="H215">
        <v>0.8992</v>
      </c>
      <c r="I215">
        <v>0.90010000000000001</v>
      </c>
      <c r="J215">
        <v>0.90090000000000003</v>
      </c>
      <c r="K215">
        <v>0.90180000000000005</v>
      </c>
      <c r="L215">
        <v>0.90269999999999995</v>
      </c>
      <c r="M215">
        <v>1.1093999999999999</v>
      </c>
      <c r="N215">
        <v>1.1088</v>
      </c>
      <c r="O215">
        <v>1.1083000000000001</v>
      </c>
      <c r="P215">
        <v>1.1077999999999999</v>
      </c>
      <c r="Q215">
        <v>1.1073</v>
      </c>
      <c r="R215">
        <v>1.1060000000000001</v>
      </c>
      <c r="S215">
        <v>1.1047</v>
      </c>
      <c r="T215">
        <v>1.1002000000000001</v>
      </c>
      <c r="U215">
        <v>1.0961000000000001</v>
      </c>
      <c r="V215">
        <v>1.0925</v>
      </c>
      <c r="W215">
        <v>1.0891999999999999</v>
      </c>
    </row>
    <row r="216" spans="1:23">
      <c r="A216" t="s">
        <v>23</v>
      </c>
      <c r="D216">
        <v>1.0303</v>
      </c>
      <c r="E216">
        <v>1.0308999999999999</v>
      </c>
      <c r="F216">
        <v>1.0316000000000001</v>
      </c>
      <c r="G216">
        <v>1.0324</v>
      </c>
      <c r="H216">
        <v>1.0330999999999999</v>
      </c>
      <c r="I216">
        <v>1.0339</v>
      </c>
      <c r="J216">
        <v>1.0347</v>
      </c>
      <c r="K216">
        <v>1.0356000000000001</v>
      </c>
      <c r="L216">
        <v>1.0365</v>
      </c>
      <c r="M216">
        <v>1.1454</v>
      </c>
      <c r="N216">
        <v>1.1448</v>
      </c>
      <c r="O216">
        <v>1.1442000000000001</v>
      </c>
      <c r="P216">
        <v>1.1435999999999999</v>
      </c>
      <c r="Q216">
        <v>1.1429</v>
      </c>
      <c r="R216">
        <v>1.1415</v>
      </c>
      <c r="S216">
        <v>1.1399999999999999</v>
      </c>
      <c r="T216">
        <v>1.1348</v>
      </c>
      <c r="U216">
        <v>1.1301000000000001</v>
      </c>
      <c r="V216">
        <v>1.1257999999999999</v>
      </c>
      <c r="W216">
        <v>1.1220000000000001</v>
      </c>
    </row>
    <row r="217" spans="1:23">
      <c r="A217" t="s">
        <v>24</v>
      </c>
      <c r="C217" t="s">
        <v>25</v>
      </c>
      <c r="D217">
        <v>92.808199999999999</v>
      </c>
      <c r="E217">
        <v>92.3506</v>
      </c>
      <c r="F217">
        <v>91.835899999999995</v>
      </c>
      <c r="G217">
        <v>91.3142</v>
      </c>
      <c r="H217">
        <v>90.785300000000007</v>
      </c>
      <c r="I217">
        <v>90.248999999999995</v>
      </c>
      <c r="J217">
        <v>89.704999999999998</v>
      </c>
      <c r="K217">
        <v>89.153000000000006</v>
      </c>
      <c r="L217">
        <v>88.592600000000004</v>
      </c>
      <c r="M217">
        <v>323.48680000000002</v>
      </c>
      <c r="N217">
        <v>324.58980000000003</v>
      </c>
      <c r="O217">
        <v>325.68849999999998</v>
      </c>
      <c r="P217">
        <v>326.78379999999999</v>
      </c>
      <c r="Q217">
        <v>327.87520000000001</v>
      </c>
      <c r="R217">
        <v>330.5881</v>
      </c>
      <c r="S217">
        <v>333.27780000000001</v>
      </c>
      <c r="T217">
        <v>343.82830000000001</v>
      </c>
      <c r="U217">
        <v>354.07389999999998</v>
      </c>
      <c r="V217">
        <v>364.05009999999999</v>
      </c>
      <c r="W217">
        <v>373.78390000000002</v>
      </c>
    </row>
    <row r="220" spans="1:23">
      <c r="A220" t="s">
        <v>11</v>
      </c>
      <c r="B220">
        <v>50</v>
      </c>
      <c r="C220" t="s">
        <v>12</v>
      </c>
    </row>
    <row r="221" spans="1:23">
      <c r="A221" t="s">
        <v>13</v>
      </c>
      <c r="C221" t="s">
        <v>14</v>
      </c>
      <c r="D221">
        <v>0.01</v>
      </c>
      <c r="E221">
        <v>0.1</v>
      </c>
      <c r="F221">
        <v>0.2</v>
      </c>
      <c r="G221">
        <v>0.3</v>
      </c>
      <c r="H221">
        <v>0.4</v>
      </c>
      <c r="I221">
        <v>0.5</v>
      </c>
      <c r="J221">
        <v>0.6</v>
      </c>
      <c r="K221">
        <v>0.7</v>
      </c>
      <c r="L221">
        <v>0.8</v>
      </c>
      <c r="M221">
        <v>1</v>
      </c>
      <c r="N221">
        <v>2</v>
      </c>
      <c r="O221">
        <v>3</v>
      </c>
      <c r="P221">
        <v>4</v>
      </c>
      <c r="Q221">
        <v>5</v>
      </c>
      <c r="R221">
        <v>7.5</v>
      </c>
      <c r="S221">
        <v>10</v>
      </c>
      <c r="T221">
        <v>20</v>
      </c>
      <c r="U221">
        <v>30</v>
      </c>
      <c r="V221">
        <v>40</v>
      </c>
      <c r="W221">
        <v>50</v>
      </c>
    </row>
    <row r="222" spans="1:23" ht="14.25">
      <c r="A222" s="34" t="s">
        <v>155</v>
      </c>
      <c r="C222" t="s">
        <v>26</v>
      </c>
      <c r="D222">
        <v>0.11799999999999999</v>
      </c>
      <c r="E222">
        <v>1.1830000000000001</v>
      </c>
      <c r="F222">
        <v>2.379</v>
      </c>
      <c r="G222">
        <v>3.589</v>
      </c>
      <c r="H222">
        <v>4.8129999999999997</v>
      </c>
      <c r="I222">
        <v>6.0519999999999996</v>
      </c>
      <c r="J222">
        <v>7.306</v>
      </c>
      <c r="K222">
        <v>8.5749999999999993</v>
      </c>
      <c r="L222">
        <v>9.86</v>
      </c>
      <c r="M222">
        <v>12.481999999999999</v>
      </c>
      <c r="N222">
        <v>1514.8</v>
      </c>
      <c r="O222">
        <v>1515.883</v>
      </c>
      <c r="P222">
        <v>1516.9590000000001</v>
      </c>
      <c r="Q222">
        <v>1518.029</v>
      </c>
      <c r="R222">
        <v>1520.672</v>
      </c>
      <c r="S222">
        <v>1523.2739999999999</v>
      </c>
      <c r="T222">
        <v>1533.2950000000001</v>
      </c>
      <c r="U222">
        <v>1542.7560000000001</v>
      </c>
      <c r="V222">
        <v>1551.7190000000001</v>
      </c>
      <c r="W222">
        <v>1560.2370000000001</v>
      </c>
    </row>
    <row r="223" spans="1:23" ht="14.25">
      <c r="A223" t="s">
        <v>16</v>
      </c>
      <c r="C223" t="s">
        <v>26</v>
      </c>
      <c r="D223">
        <v>8.4965050000000009</v>
      </c>
      <c r="E223">
        <v>0.84541900000000003</v>
      </c>
      <c r="F223">
        <v>0.42033999999999999</v>
      </c>
      <c r="G223">
        <v>0.27863300000000002</v>
      </c>
      <c r="H223">
        <v>0.20776900000000001</v>
      </c>
      <c r="I223">
        <v>0.165241</v>
      </c>
      <c r="J223">
        <v>0.136882</v>
      </c>
      <c r="K223">
        <v>0.116619</v>
      </c>
      <c r="L223">
        <v>0.10141500000000001</v>
      </c>
      <c r="M223">
        <v>8.0115000000000006E-2</v>
      </c>
      <c r="N223">
        <v>6.6E-4</v>
      </c>
      <c r="O223">
        <v>6.6E-4</v>
      </c>
      <c r="P223">
        <v>6.5899999999999997E-4</v>
      </c>
      <c r="Q223">
        <v>6.5899999999999997E-4</v>
      </c>
      <c r="R223">
        <v>6.5799999999999995E-4</v>
      </c>
      <c r="S223">
        <v>6.5600000000000001E-4</v>
      </c>
      <c r="T223">
        <v>6.5200000000000002E-4</v>
      </c>
      <c r="U223">
        <v>6.4800000000000003E-4</v>
      </c>
      <c r="V223">
        <v>6.4400000000000004E-4</v>
      </c>
      <c r="W223">
        <v>6.4099999999999997E-4</v>
      </c>
    </row>
    <row r="224" spans="1:23">
      <c r="A224" t="s">
        <v>17</v>
      </c>
      <c r="D224">
        <v>0.99944900000000003</v>
      </c>
      <c r="E224">
        <v>0.99447200000000002</v>
      </c>
      <c r="F224">
        <v>0.98889700000000003</v>
      </c>
      <c r="G224">
        <v>0.98327299999999995</v>
      </c>
      <c r="H224">
        <v>0.977599</v>
      </c>
      <c r="I224">
        <v>0.97187199999999996</v>
      </c>
      <c r="J224">
        <v>0.96609199999999995</v>
      </c>
      <c r="K224">
        <v>0.960256</v>
      </c>
      <c r="L224">
        <v>0.95436299999999996</v>
      </c>
      <c r="M224">
        <v>0.94239700000000004</v>
      </c>
      <c r="N224">
        <v>1.4988E-2</v>
      </c>
      <c r="O224">
        <v>2.2466E-2</v>
      </c>
      <c r="P224">
        <v>2.9932E-2</v>
      </c>
      <c r="Q224">
        <v>3.7386999999999997E-2</v>
      </c>
      <c r="R224">
        <v>5.5980000000000002E-2</v>
      </c>
      <c r="S224">
        <v>7.4507000000000004E-2</v>
      </c>
      <c r="T224">
        <v>0.148009</v>
      </c>
      <c r="U224">
        <v>0.22062499999999999</v>
      </c>
      <c r="V224">
        <v>0.29245100000000002</v>
      </c>
      <c r="W224">
        <v>0.36356899999999998</v>
      </c>
    </row>
    <row r="225" spans="1:23">
      <c r="A225" t="s">
        <v>18</v>
      </c>
      <c r="C225" t="s">
        <v>19</v>
      </c>
      <c r="D225">
        <v>188.739</v>
      </c>
      <c r="E225">
        <v>188.614</v>
      </c>
      <c r="F225">
        <v>188.47300000000001</v>
      </c>
      <c r="G225">
        <v>188.33199999999999</v>
      </c>
      <c r="H225">
        <v>188.18799999999999</v>
      </c>
      <c r="I225">
        <v>188.04400000000001</v>
      </c>
      <c r="J225">
        <v>187.89699999999999</v>
      </c>
      <c r="K225">
        <v>187.749</v>
      </c>
      <c r="L225">
        <v>187.6</v>
      </c>
      <c r="M225">
        <v>187.29599999999999</v>
      </c>
      <c r="N225">
        <v>99.557000000000002</v>
      </c>
      <c r="O225">
        <v>99.573999999999998</v>
      </c>
      <c r="P225">
        <v>99.59</v>
      </c>
      <c r="Q225">
        <v>99.606999999999999</v>
      </c>
      <c r="R225">
        <v>99.650999999999996</v>
      </c>
      <c r="S225">
        <v>99.695999999999998</v>
      </c>
      <c r="T225">
        <v>99.891999999999996</v>
      </c>
      <c r="U225">
        <v>100.10899999999999</v>
      </c>
      <c r="V225">
        <v>100.34399999999999</v>
      </c>
      <c r="W225">
        <v>100.596</v>
      </c>
    </row>
    <row r="226" spans="1:23">
      <c r="A226" t="s">
        <v>20</v>
      </c>
      <c r="C226" t="s">
        <v>21</v>
      </c>
      <c r="D226">
        <v>0.75680000000000003</v>
      </c>
      <c r="E226">
        <v>0.69599999999999995</v>
      </c>
      <c r="F226">
        <v>0.6774</v>
      </c>
      <c r="G226">
        <v>0.66649999999999998</v>
      </c>
      <c r="H226">
        <v>0.65859999999999996</v>
      </c>
      <c r="I226">
        <v>0.65239999999999998</v>
      </c>
      <c r="J226">
        <v>0.64729999999999999</v>
      </c>
      <c r="K226">
        <v>0.64300000000000002</v>
      </c>
      <c r="L226">
        <v>0.6391</v>
      </c>
      <c r="M226">
        <v>0.63260000000000005</v>
      </c>
      <c r="N226">
        <v>0.36</v>
      </c>
      <c r="O226">
        <v>0.35980000000000001</v>
      </c>
      <c r="P226">
        <v>0.35970000000000002</v>
      </c>
      <c r="Q226">
        <v>0.35949999999999999</v>
      </c>
      <c r="R226">
        <v>0.35920000000000002</v>
      </c>
      <c r="S226">
        <v>0.35880000000000001</v>
      </c>
      <c r="T226">
        <v>0.35749999999999998</v>
      </c>
      <c r="U226">
        <v>0.35620000000000002</v>
      </c>
      <c r="V226">
        <v>0.35499999999999998</v>
      </c>
      <c r="W226">
        <v>0.35389999999999999</v>
      </c>
    </row>
    <row r="227" spans="1:23">
      <c r="A227" t="s">
        <v>22</v>
      </c>
      <c r="C227" t="s">
        <v>21</v>
      </c>
      <c r="D227">
        <v>0.89900000000000002</v>
      </c>
      <c r="E227">
        <v>0.89959999999999996</v>
      </c>
      <c r="F227">
        <v>0.90029999999999999</v>
      </c>
      <c r="G227">
        <v>0.90100000000000002</v>
      </c>
      <c r="H227">
        <v>0.90180000000000005</v>
      </c>
      <c r="I227">
        <v>0.90259999999999996</v>
      </c>
      <c r="J227">
        <v>0.90339999999999998</v>
      </c>
      <c r="K227">
        <v>0.9042</v>
      </c>
      <c r="L227">
        <v>0.90500000000000003</v>
      </c>
      <c r="M227">
        <v>0.90690000000000004</v>
      </c>
      <c r="N227">
        <v>1.1151</v>
      </c>
      <c r="O227">
        <v>1.1145</v>
      </c>
      <c r="P227">
        <v>1.1138999999999999</v>
      </c>
      <c r="Q227">
        <v>1.1133</v>
      </c>
      <c r="R227">
        <v>1.1119000000000001</v>
      </c>
      <c r="S227">
        <v>1.1105</v>
      </c>
      <c r="T227">
        <v>1.1053999999999999</v>
      </c>
      <c r="U227">
        <v>1.101</v>
      </c>
      <c r="V227">
        <v>1.097</v>
      </c>
      <c r="W227">
        <v>1.0933999999999999</v>
      </c>
    </row>
    <row r="228" spans="1:23">
      <c r="A228" t="s">
        <v>23</v>
      </c>
      <c r="D228">
        <v>1.0302</v>
      </c>
      <c r="E228">
        <v>1.0307999999999999</v>
      </c>
      <c r="F228">
        <v>1.0315000000000001</v>
      </c>
      <c r="G228">
        <v>1.0322</v>
      </c>
      <c r="H228">
        <v>1.0328999999999999</v>
      </c>
      <c r="I228">
        <v>1.0337000000000001</v>
      </c>
      <c r="J228">
        <v>1.0344</v>
      </c>
      <c r="K228">
        <v>1.0353000000000001</v>
      </c>
      <c r="L228">
        <v>1.0361</v>
      </c>
      <c r="M228">
        <v>1.0379</v>
      </c>
      <c r="N228">
        <v>1.1499999999999999</v>
      </c>
      <c r="O228">
        <v>1.1493</v>
      </c>
      <c r="P228">
        <v>1.1487000000000001</v>
      </c>
      <c r="Q228">
        <v>1.1479999999999999</v>
      </c>
      <c r="R228">
        <v>1.1464000000000001</v>
      </c>
      <c r="S228">
        <v>1.1448</v>
      </c>
      <c r="T228">
        <v>1.1389</v>
      </c>
      <c r="U228">
        <v>1.1336999999999999</v>
      </c>
      <c r="V228">
        <v>1.1291</v>
      </c>
      <c r="W228">
        <v>1.125</v>
      </c>
    </row>
    <row r="229" spans="1:23">
      <c r="A229" t="s">
        <v>24</v>
      </c>
      <c r="C229" t="s">
        <v>25</v>
      </c>
      <c r="D229">
        <v>93.532799999999995</v>
      </c>
      <c r="E229">
        <v>93.092699999999994</v>
      </c>
      <c r="F229">
        <v>92.597999999999999</v>
      </c>
      <c r="G229">
        <v>92.096999999999994</v>
      </c>
      <c r="H229">
        <v>91.589600000000004</v>
      </c>
      <c r="I229">
        <v>91.075400000000002</v>
      </c>
      <c r="J229">
        <v>90.554299999999998</v>
      </c>
      <c r="K229">
        <v>90.0261</v>
      </c>
      <c r="L229">
        <v>89.490300000000005</v>
      </c>
      <c r="M229">
        <v>88.395200000000003</v>
      </c>
      <c r="N229">
        <v>312.17529999999999</v>
      </c>
      <c r="O229">
        <v>313.2996</v>
      </c>
      <c r="P229">
        <v>314.4203</v>
      </c>
      <c r="Q229">
        <v>315.53590000000003</v>
      </c>
      <c r="R229">
        <v>318.30799999999999</v>
      </c>
      <c r="S229">
        <v>321.05470000000003</v>
      </c>
      <c r="T229">
        <v>331.80919999999998</v>
      </c>
      <c r="U229">
        <v>342.22609999999997</v>
      </c>
      <c r="V229">
        <v>352.3467</v>
      </c>
      <c r="W229">
        <v>362.20569999999998</v>
      </c>
    </row>
    <row r="232" spans="1:23">
      <c r="A232" t="s">
        <v>11</v>
      </c>
      <c r="B232">
        <v>55</v>
      </c>
      <c r="C232" t="s">
        <v>12</v>
      </c>
    </row>
    <row r="233" spans="1:23">
      <c r="A233" t="s">
        <v>13</v>
      </c>
      <c r="C233" t="s">
        <v>14</v>
      </c>
      <c r="D233">
        <v>0.01</v>
      </c>
      <c r="E233">
        <v>0.1</v>
      </c>
      <c r="F233">
        <v>0.2</v>
      </c>
      <c r="G233">
        <v>0.3</v>
      </c>
      <c r="H233">
        <v>0.4</v>
      </c>
      <c r="I233">
        <v>0.5</v>
      </c>
      <c r="J233">
        <v>0.6</v>
      </c>
      <c r="K233">
        <v>0.7</v>
      </c>
      <c r="L233">
        <v>0.8</v>
      </c>
      <c r="M233">
        <v>1</v>
      </c>
    </row>
    <row r="234" spans="1:23" ht="14.25">
      <c r="A234" s="34" t="s">
        <v>155</v>
      </c>
      <c r="C234" t="s">
        <v>26</v>
      </c>
      <c r="D234">
        <v>0.11600000000000001</v>
      </c>
      <c r="E234">
        <v>1.165</v>
      </c>
      <c r="F234">
        <v>2.3420000000000001</v>
      </c>
      <c r="G234">
        <v>3.532</v>
      </c>
      <c r="H234">
        <v>4.7350000000000003</v>
      </c>
      <c r="I234">
        <v>5.952</v>
      </c>
      <c r="J234">
        <v>7.1829999999999998</v>
      </c>
      <c r="K234">
        <v>8.4280000000000008</v>
      </c>
      <c r="L234">
        <v>9.6890000000000001</v>
      </c>
      <c r="M234">
        <v>12.257</v>
      </c>
      <c r="N234">
        <v>2</v>
      </c>
      <c r="O234">
        <v>3</v>
      </c>
      <c r="P234">
        <v>4</v>
      </c>
      <c r="Q234">
        <v>5</v>
      </c>
      <c r="R234">
        <v>7.5</v>
      </c>
      <c r="S234">
        <v>10</v>
      </c>
      <c r="T234">
        <v>20</v>
      </c>
      <c r="U234">
        <v>30</v>
      </c>
      <c r="V234">
        <v>40</v>
      </c>
      <c r="W234">
        <v>50</v>
      </c>
    </row>
    <row r="235" spans="1:23" ht="14.25">
      <c r="A235" t="s">
        <v>16</v>
      </c>
      <c r="C235" t="s">
        <v>26</v>
      </c>
      <c r="D235">
        <v>8.6281809999999997</v>
      </c>
      <c r="E235">
        <v>0.85871399999999998</v>
      </c>
      <c r="F235">
        <v>0.42705900000000002</v>
      </c>
      <c r="G235">
        <v>0.28316200000000002</v>
      </c>
      <c r="H235">
        <v>0.211203</v>
      </c>
      <c r="I235">
        <v>0.16802</v>
      </c>
      <c r="J235">
        <v>0.13922399999999999</v>
      </c>
      <c r="K235">
        <v>0.11865000000000001</v>
      </c>
      <c r="L235">
        <v>0.103214</v>
      </c>
      <c r="M235">
        <v>8.1588999999999995E-2</v>
      </c>
      <c r="N235">
        <v>1497.9559999999999</v>
      </c>
      <c r="O235">
        <v>1499.1120000000001</v>
      </c>
      <c r="P235">
        <v>1500.259</v>
      </c>
      <c r="Q235">
        <v>1501.3989999999999</v>
      </c>
      <c r="R235">
        <v>1504.2149999999999</v>
      </c>
      <c r="S235">
        <v>1506.9839999999999</v>
      </c>
      <c r="T235">
        <v>1517.625</v>
      </c>
      <c r="U235">
        <v>1527.6379999999999</v>
      </c>
      <c r="V235">
        <v>1537.098</v>
      </c>
      <c r="W235">
        <v>1546.066</v>
      </c>
    </row>
    <row r="236" spans="1:23">
      <c r="A236" t="s">
        <v>17</v>
      </c>
      <c r="D236">
        <v>0.99947399999999997</v>
      </c>
      <c r="E236">
        <v>0.99472000000000005</v>
      </c>
      <c r="F236">
        <v>0.98939699999999997</v>
      </c>
      <c r="G236">
        <v>0.98402999999999996</v>
      </c>
      <c r="H236">
        <v>0.97861799999999999</v>
      </c>
      <c r="I236">
        <v>0.973159</v>
      </c>
      <c r="J236">
        <v>0.96765199999999996</v>
      </c>
      <c r="K236">
        <v>0.96209500000000003</v>
      </c>
      <c r="L236">
        <v>0.95648699999999998</v>
      </c>
      <c r="M236">
        <v>0.94511100000000003</v>
      </c>
      <c r="N236">
        <v>6.6799999999999997E-4</v>
      </c>
      <c r="O236">
        <v>6.6699999999999995E-4</v>
      </c>
      <c r="P236">
        <v>6.6699999999999995E-4</v>
      </c>
      <c r="Q236">
        <v>6.6600000000000003E-4</v>
      </c>
      <c r="R236">
        <v>6.6500000000000001E-4</v>
      </c>
      <c r="S236">
        <v>6.6399999999999999E-4</v>
      </c>
      <c r="T236">
        <v>6.5899999999999997E-4</v>
      </c>
      <c r="U236">
        <v>6.5499999999999998E-4</v>
      </c>
      <c r="V236">
        <v>6.5099999999999999E-4</v>
      </c>
      <c r="W236">
        <v>6.4700000000000001E-4</v>
      </c>
    </row>
    <row r="237" spans="1:23">
      <c r="A237" t="s">
        <v>18</v>
      </c>
      <c r="C237" t="s">
        <v>19</v>
      </c>
      <c r="D237">
        <v>193.24100000000001</v>
      </c>
      <c r="E237">
        <v>193.119</v>
      </c>
      <c r="F237">
        <v>192.982</v>
      </c>
      <c r="G237">
        <v>192.84299999999999</v>
      </c>
      <c r="H237">
        <v>192.70400000000001</v>
      </c>
      <c r="I237">
        <v>192.56299999999999</v>
      </c>
      <c r="J237">
        <v>192.42099999999999</v>
      </c>
      <c r="K237">
        <v>192.27699999999999</v>
      </c>
      <c r="L237">
        <v>192.131</v>
      </c>
      <c r="M237">
        <v>191.83600000000001</v>
      </c>
      <c r="N237">
        <v>1.4936E-2</v>
      </c>
      <c r="O237">
        <v>2.2384999999999999E-2</v>
      </c>
      <c r="P237">
        <v>2.9822000000000001E-2</v>
      </c>
      <c r="Q237">
        <v>3.7248000000000003E-2</v>
      </c>
      <c r="R237">
        <v>5.5760999999999998E-2</v>
      </c>
      <c r="S237">
        <v>7.4203000000000005E-2</v>
      </c>
      <c r="T237">
        <v>0.147312</v>
      </c>
      <c r="U237">
        <v>0.21946399999999999</v>
      </c>
      <c r="V237">
        <v>0.29076999999999997</v>
      </c>
      <c r="W237">
        <v>0.36131999999999997</v>
      </c>
    </row>
    <row r="238" spans="1:23">
      <c r="A238" t="s">
        <v>20</v>
      </c>
      <c r="C238" t="s">
        <v>21</v>
      </c>
      <c r="D238">
        <v>0.77059999999999995</v>
      </c>
      <c r="E238">
        <v>0.70979999999999999</v>
      </c>
      <c r="F238">
        <v>0.69130000000000003</v>
      </c>
      <c r="G238">
        <v>0.68030000000000002</v>
      </c>
      <c r="H238">
        <v>0.67249999999999999</v>
      </c>
      <c r="I238">
        <v>0.6663</v>
      </c>
      <c r="J238">
        <v>0.66120000000000001</v>
      </c>
      <c r="K238">
        <v>0.65690000000000004</v>
      </c>
      <c r="L238">
        <v>0.65310000000000001</v>
      </c>
      <c r="M238">
        <v>0.64659999999999995</v>
      </c>
      <c r="N238">
        <v>105.15</v>
      </c>
      <c r="O238">
        <v>105.163</v>
      </c>
      <c r="P238">
        <v>105.17700000000001</v>
      </c>
      <c r="Q238">
        <v>105.19</v>
      </c>
      <c r="R238">
        <v>105.226</v>
      </c>
      <c r="S238">
        <v>105.264</v>
      </c>
      <c r="T238">
        <v>105.43300000000001</v>
      </c>
      <c r="U238">
        <v>105.626</v>
      </c>
      <c r="V238">
        <v>105.84099999999999</v>
      </c>
      <c r="W238">
        <v>106.074</v>
      </c>
    </row>
    <row r="239" spans="1:23">
      <c r="A239" t="s">
        <v>22</v>
      </c>
      <c r="C239" t="s">
        <v>21</v>
      </c>
      <c r="D239">
        <v>0.90169999999999995</v>
      </c>
      <c r="E239">
        <v>0.90229999999999999</v>
      </c>
      <c r="F239">
        <v>0.90300000000000002</v>
      </c>
      <c r="G239">
        <v>0.90369999999999995</v>
      </c>
      <c r="H239">
        <v>0.90449999999999997</v>
      </c>
      <c r="I239">
        <v>0.9052</v>
      </c>
      <c r="J239">
        <v>0.90600000000000003</v>
      </c>
      <c r="K239">
        <v>0.90680000000000005</v>
      </c>
      <c r="L239">
        <v>0.90759999999999996</v>
      </c>
      <c r="M239">
        <v>0.9093</v>
      </c>
      <c r="N239">
        <v>0.37709999999999999</v>
      </c>
      <c r="O239">
        <v>0.377</v>
      </c>
      <c r="P239">
        <v>0.37680000000000002</v>
      </c>
      <c r="Q239">
        <v>0.37669999999999998</v>
      </c>
      <c r="R239">
        <v>0.37630000000000002</v>
      </c>
      <c r="S239">
        <v>0.37590000000000001</v>
      </c>
      <c r="T239">
        <v>0.3745</v>
      </c>
      <c r="U239">
        <v>0.37319999999999998</v>
      </c>
      <c r="V239">
        <v>0.37190000000000001</v>
      </c>
      <c r="W239">
        <v>0.37069999999999997</v>
      </c>
    </row>
    <row r="240" spans="1:23">
      <c r="A240" t="s">
        <v>23</v>
      </c>
      <c r="D240">
        <v>1.0301</v>
      </c>
      <c r="E240">
        <v>1.0306999999999999</v>
      </c>
      <c r="F240">
        <v>1.0313000000000001</v>
      </c>
      <c r="G240">
        <v>1.032</v>
      </c>
      <c r="H240">
        <v>1.0327</v>
      </c>
      <c r="I240">
        <v>1.0334000000000001</v>
      </c>
      <c r="J240">
        <v>1.0342</v>
      </c>
      <c r="K240">
        <v>1.0348999999999999</v>
      </c>
      <c r="L240">
        <v>1.0357000000000001</v>
      </c>
      <c r="M240">
        <v>1.0374000000000001</v>
      </c>
      <c r="N240">
        <v>1.1220000000000001</v>
      </c>
      <c r="O240">
        <v>1.1213</v>
      </c>
      <c r="P240">
        <v>1.1206</v>
      </c>
      <c r="Q240">
        <v>1.1198999999999999</v>
      </c>
      <c r="R240">
        <v>1.1183000000000001</v>
      </c>
      <c r="S240">
        <v>1.1168</v>
      </c>
      <c r="T240">
        <v>1.1111</v>
      </c>
      <c r="U240">
        <v>1.1062000000000001</v>
      </c>
      <c r="V240">
        <v>1.1017999999999999</v>
      </c>
      <c r="W240">
        <v>1.0979000000000001</v>
      </c>
    </row>
    <row r="241" spans="1:23">
      <c r="A241" t="s">
        <v>24</v>
      </c>
      <c r="C241" t="s">
        <v>25</v>
      </c>
      <c r="D241">
        <v>94.251499999999993</v>
      </c>
      <c r="E241">
        <v>93.828100000000006</v>
      </c>
      <c r="F241">
        <v>93.352400000000003</v>
      </c>
      <c r="G241">
        <v>92.871099999999998</v>
      </c>
      <c r="H241">
        <v>92.384</v>
      </c>
      <c r="I241">
        <v>91.890799999999999</v>
      </c>
      <c r="J241">
        <v>91.391400000000004</v>
      </c>
      <c r="K241">
        <v>90.885499999999993</v>
      </c>
      <c r="L241">
        <v>90.372900000000001</v>
      </c>
      <c r="M241">
        <v>89.326700000000002</v>
      </c>
      <c r="N241">
        <v>1.1556999999999999</v>
      </c>
      <c r="O241">
        <v>1.1549</v>
      </c>
      <c r="P241">
        <v>1.1541999999999999</v>
      </c>
      <c r="Q241">
        <v>1.1534</v>
      </c>
      <c r="R241">
        <v>1.1516</v>
      </c>
      <c r="S241">
        <v>1.1497999999999999</v>
      </c>
      <c r="T241">
        <v>1.1433</v>
      </c>
      <c r="U241">
        <v>1.1375999999999999</v>
      </c>
      <c r="V241">
        <v>1.1326000000000001</v>
      </c>
      <c r="W241">
        <v>1.1281000000000001</v>
      </c>
    </row>
    <row r="242" spans="1:23">
      <c r="N242">
        <v>299.95960000000002</v>
      </c>
      <c r="O242">
        <v>301.11219999999997</v>
      </c>
      <c r="P242">
        <v>302.26049999999998</v>
      </c>
      <c r="Q242">
        <v>303.40370000000001</v>
      </c>
      <c r="R242">
        <v>306.24149999999997</v>
      </c>
      <c r="S242">
        <v>309.05099999999999</v>
      </c>
      <c r="T242">
        <v>320.02890000000002</v>
      </c>
      <c r="U242">
        <v>330.63290000000001</v>
      </c>
      <c r="V242">
        <v>340.91129999999998</v>
      </c>
      <c r="W242">
        <v>350.90300000000002</v>
      </c>
    </row>
    <row r="244" spans="1:23">
      <c r="A244" t="s">
        <v>11</v>
      </c>
      <c r="B244">
        <v>60</v>
      </c>
      <c r="C244" t="s">
        <v>12</v>
      </c>
    </row>
    <row r="245" spans="1:23">
      <c r="A245" t="s">
        <v>13</v>
      </c>
      <c r="C245" t="s">
        <v>14</v>
      </c>
      <c r="D245">
        <v>0.01</v>
      </c>
      <c r="E245">
        <v>0.1</v>
      </c>
      <c r="F245">
        <v>0.2</v>
      </c>
      <c r="G245">
        <v>0.3</v>
      </c>
      <c r="H245">
        <v>0.4</v>
      </c>
      <c r="I245">
        <v>0.5</v>
      </c>
      <c r="J245">
        <v>0.6</v>
      </c>
      <c r="K245">
        <v>0.7</v>
      </c>
      <c r="L245">
        <v>0.8</v>
      </c>
      <c r="M245">
        <v>1</v>
      </c>
      <c r="N245">
        <v>2</v>
      </c>
      <c r="O245">
        <v>3</v>
      </c>
      <c r="P245">
        <v>4</v>
      </c>
      <c r="Q245">
        <v>5</v>
      </c>
      <c r="R245">
        <v>7.5</v>
      </c>
      <c r="S245">
        <v>10</v>
      </c>
      <c r="T245">
        <v>20</v>
      </c>
      <c r="U245">
        <v>30</v>
      </c>
      <c r="V245">
        <v>40</v>
      </c>
      <c r="W245">
        <v>50</v>
      </c>
    </row>
    <row r="246" spans="1:23" ht="14.25">
      <c r="A246" s="34" t="s">
        <v>155</v>
      </c>
      <c r="C246" t="s">
        <v>26</v>
      </c>
      <c r="D246">
        <v>0.114</v>
      </c>
      <c r="E246">
        <v>1.147</v>
      </c>
      <c r="F246">
        <v>2.3050000000000002</v>
      </c>
      <c r="G246">
        <v>3.476</v>
      </c>
      <c r="H246">
        <v>4.6589999999999998</v>
      </c>
      <c r="I246">
        <v>5.8550000000000004</v>
      </c>
      <c r="J246">
        <v>7.0640000000000001</v>
      </c>
      <c r="K246">
        <v>8.2870000000000008</v>
      </c>
      <c r="L246">
        <v>9.5229999999999997</v>
      </c>
      <c r="M246">
        <v>12.04</v>
      </c>
      <c r="N246">
        <v>1480.723</v>
      </c>
      <c r="O246">
        <v>1481.9580000000001</v>
      </c>
      <c r="P246">
        <v>1483.1849999999999</v>
      </c>
      <c r="Q246">
        <v>1484.402</v>
      </c>
      <c r="R246">
        <v>1487.4059999999999</v>
      </c>
      <c r="S246">
        <v>1490.357</v>
      </c>
      <c r="T246">
        <v>1501.6669999999999</v>
      </c>
      <c r="U246">
        <v>1512.271</v>
      </c>
      <c r="V246">
        <v>1522.26</v>
      </c>
      <c r="W246">
        <v>1531.7049999999999</v>
      </c>
    </row>
    <row r="247" spans="1:23" ht="14.25">
      <c r="A247" t="s">
        <v>16</v>
      </c>
      <c r="C247" t="s">
        <v>26</v>
      </c>
      <c r="D247">
        <v>8.7598520000000004</v>
      </c>
      <c r="E247">
        <v>0.872004</v>
      </c>
      <c r="F247">
        <v>0.43377399999999999</v>
      </c>
      <c r="G247">
        <v>0.28768500000000002</v>
      </c>
      <c r="H247">
        <v>0.21463199999999999</v>
      </c>
      <c r="I247">
        <v>0.170793</v>
      </c>
      <c r="J247">
        <v>0.14156099999999999</v>
      </c>
      <c r="K247">
        <v>0.120675</v>
      </c>
      <c r="L247">
        <v>0.105006</v>
      </c>
      <c r="M247">
        <v>8.3056000000000005E-2</v>
      </c>
      <c r="N247">
        <v>6.7500000000000004E-4</v>
      </c>
      <c r="O247">
        <v>6.7500000000000004E-4</v>
      </c>
      <c r="P247">
        <v>6.7400000000000001E-4</v>
      </c>
      <c r="Q247">
        <v>6.7400000000000001E-4</v>
      </c>
      <c r="R247">
        <v>6.7199999999999996E-4</v>
      </c>
      <c r="S247">
        <v>6.7100000000000005E-4</v>
      </c>
      <c r="T247">
        <v>6.6600000000000003E-4</v>
      </c>
      <c r="U247">
        <v>6.6100000000000002E-4</v>
      </c>
      <c r="V247">
        <v>6.5700000000000003E-4</v>
      </c>
      <c r="W247">
        <v>6.5300000000000004E-4</v>
      </c>
    </row>
    <row r="248" spans="1:23">
      <c r="A248" t="s">
        <v>17</v>
      </c>
      <c r="D248">
        <v>0.99949699999999997</v>
      </c>
      <c r="E248">
        <v>0.99495400000000001</v>
      </c>
      <c r="F248">
        <v>0.98987000000000003</v>
      </c>
      <c r="G248">
        <v>0.98474600000000001</v>
      </c>
      <c r="H248">
        <v>0.97958100000000004</v>
      </c>
      <c r="I248">
        <v>0.97437399999999996</v>
      </c>
      <c r="J248">
        <v>0.96912399999999999</v>
      </c>
      <c r="K248">
        <v>0.96382999999999996</v>
      </c>
      <c r="L248">
        <v>0.95848999999999995</v>
      </c>
      <c r="M248">
        <v>0.94766700000000004</v>
      </c>
      <c r="N248">
        <v>1.4897000000000001E-2</v>
      </c>
      <c r="O248">
        <v>2.2325000000000001E-2</v>
      </c>
      <c r="P248">
        <v>2.9739999999999999E-2</v>
      </c>
      <c r="Q248">
        <v>3.7141E-2</v>
      </c>
      <c r="R248">
        <v>5.5590000000000001E-2</v>
      </c>
      <c r="S248">
        <v>7.3960999999999999E-2</v>
      </c>
      <c r="T248">
        <v>0.146728</v>
      </c>
      <c r="U248">
        <v>0.21845899999999999</v>
      </c>
      <c r="V248">
        <v>0.28928199999999998</v>
      </c>
      <c r="W248">
        <v>0.35929800000000001</v>
      </c>
    </row>
    <row r="249" spans="1:23">
      <c r="A249" t="s">
        <v>18</v>
      </c>
      <c r="C249" t="s">
        <v>19</v>
      </c>
      <c r="D249">
        <v>197.75700000000001</v>
      </c>
      <c r="E249">
        <v>197.63800000000001</v>
      </c>
      <c r="F249">
        <v>197.50399999999999</v>
      </c>
      <c r="G249">
        <v>197.369</v>
      </c>
      <c r="H249">
        <v>197.233</v>
      </c>
      <c r="I249">
        <v>197.096</v>
      </c>
      <c r="J249">
        <v>196.95699999999999</v>
      </c>
      <c r="K249">
        <v>196.81700000000001</v>
      </c>
      <c r="L249">
        <v>196.67599999999999</v>
      </c>
      <c r="M249">
        <v>196.38900000000001</v>
      </c>
      <c r="N249">
        <v>110.77800000000001</v>
      </c>
      <c r="O249">
        <v>110.788</v>
      </c>
      <c r="P249">
        <v>110.797</v>
      </c>
      <c r="Q249">
        <v>110.80800000000001</v>
      </c>
      <c r="R249">
        <v>110.83499999999999</v>
      </c>
      <c r="S249">
        <v>110.86499999999999</v>
      </c>
      <c r="T249">
        <v>111.003</v>
      </c>
      <c r="U249">
        <v>111.17100000000001</v>
      </c>
      <c r="V249">
        <v>111.363</v>
      </c>
      <c r="W249">
        <v>111.57599999999999</v>
      </c>
    </row>
    <row r="250" spans="1:23">
      <c r="A250" t="s">
        <v>20</v>
      </c>
      <c r="C250" t="s">
        <v>21</v>
      </c>
      <c r="D250">
        <v>0.7843</v>
      </c>
      <c r="E250">
        <v>0.72350000000000003</v>
      </c>
      <c r="F250">
        <v>0.70489999999999997</v>
      </c>
      <c r="G250">
        <v>0.69399999999999995</v>
      </c>
      <c r="H250">
        <v>0.68620000000000003</v>
      </c>
      <c r="I250">
        <v>0.68</v>
      </c>
      <c r="J250">
        <v>0.67490000000000006</v>
      </c>
      <c r="K250">
        <v>0.67059999999999997</v>
      </c>
      <c r="L250">
        <v>0.66679999999999995</v>
      </c>
      <c r="M250">
        <v>0.6603</v>
      </c>
      <c r="N250">
        <v>0.39419999999999999</v>
      </c>
      <c r="O250">
        <v>0.39400000000000002</v>
      </c>
      <c r="P250">
        <v>0.39379999999999998</v>
      </c>
      <c r="Q250">
        <v>0.39369999999999999</v>
      </c>
      <c r="R250">
        <v>0.39329999999999998</v>
      </c>
      <c r="S250">
        <v>0.39290000000000003</v>
      </c>
      <c r="T250">
        <v>0.39129999999999998</v>
      </c>
      <c r="U250">
        <v>0.38990000000000002</v>
      </c>
      <c r="V250">
        <v>0.3886</v>
      </c>
      <c r="W250">
        <v>0.38729999999999998</v>
      </c>
    </row>
    <row r="251" spans="1:23">
      <c r="A251" t="s">
        <v>22</v>
      </c>
      <c r="C251" t="s">
        <v>21</v>
      </c>
      <c r="D251">
        <v>0.90459999999999996</v>
      </c>
      <c r="E251">
        <v>0.9052</v>
      </c>
      <c r="F251">
        <v>0.90590000000000004</v>
      </c>
      <c r="G251">
        <v>0.90659999999999996</v>
      </c>
      <c r="H251">
        <v>0.9073</v>
      </c>
      <c r="I251">
        <v>0.90800000000000003</v>
      </c>
      <c r="J251">
        <v>0.90869999999999995</v>
      </c>
      <c r="K251">
        <v>0.90949999999999998</v>
      </c>
      <c r="L251">
        <v>0.9103</v>
      </c>
      <c r="M251">
        <v>0.91190000000000004</v>
      </c>
      <c r="N251">
        <v>1.1294</v>
      </c>
      <c r="O251">
        <v>1.1286</v>
      </c>
      <c r="P251">
        <v>1.1278999999999999</v>
      </c>
      <c r="Q251">
        <v>1.1271</v>
      </c>
      <c r="R251">
        <v>1.1253</v>
      </c>
      <c r="S251">
        <v>1.1234999999999999</v>
      </c>
      <c r="T251">
        <v>1.1172</v>
      </c>
      <c r="U251">
        <v>1.1116999999999999</v>
      </c>
      <c r="V251">
        <v>1.1069</v>
      </c>
      <c r="W251">
        <v>1.1027</v>
      </c>
    </row>
    <row r="252" spans="1:23">
      <c r="A252" t="s">
        <v>23</v>
      </c>
      <c r="D252">
        <v>1.03</v>
      </c>
      <c r="E252">
        <v>1.0306</v>
      </c>
      <c r="F252">
        <v>1.0311999999999999</v>
      </c>
      <c r="G252">
        <v>1.0318000000000001</v>
      </c>
      <c r="H252">
        <v>1.0325</v>
      </c>
      <c r="I252">
        <v>1.0331999999999999</v>
      </c>
      <c r="J252">
        <v>1.0339</v>
      </c>
      <c r="K252">
        <v>1.0346</v>
      </c>
      <c r="L252">
        <v>1.0354000000000001</v>
      </c>
      <c r="M252">
        <v>1.0369999999999999</v>
      </c>
      <c r="N252">
        <v>1.1618999999999999</v>
      </c>
      <c r="O252">
        <v>1.161</v>
      </c>
      <c r="P252">
        <v>1.1600999999999999</v>
      </c>
      <c r="Q252">
        <v>1.1593</v>
      </c>
      <c r="R252">
        <v>1.1572</v>
      </c>
      <c r="S252">
        <v>1.1552</v>
      </c>
      <c r="T252">
        <v>1.1479999999999999</v>
      </c>
      <c r="U252">
        <v>1.1416999999999999</v>
      </c>
      <c r="V252">
        <v>1.1362000000000001</v>
      </c>
      <c r="W252">
        <v>1.1313</v>
      </c>
    </row>
    <row r="253" spans="1:23">
      <c r="A253" t="s">
        <v>24</v>
      </c>
      <c r="C253" t="s">
        <v>25</v>
      </c>
      <c r="D253">
        <v>94.964299999999994</v>
      </c>
      <c r="E253">
        <v>94.556899999999999</v>
      </c>
      <c r="F253">
        <v>94.099400000000003</v>
      </c>
      <c r="G253">
        <v>93.636799999999994</v>
      </c>
      <c r="H253">
        <v>93.168999999999997</v>
      </c>
      <c r="I253">
        <v>92.695599999999999</v>
      </c>
      <c r="J253">
        <v>92.216700000000003</v>
      </c>
      <c r="K253">
        <v>91.731999999999999</v>
      </c>
      <c r="L253">
        <v>91.241200000000006</v>
      </c>
      <c r="M253">
        <v>90.240899999999996</v>
      </c>
      <c r="N253">
        <v>287.92340000000002</v>
      </c>
      <c r="O253">
        <v>289.10820000000001</v>
      </c>
      <c r="P253">
        <v>290.2869</v>
      </c>
      <c r="Q253">
        <v>291.4606</v>
      </c>
      <c r="R253">
        <v>294.37150000000003</v>
      </c>
      <c r="S253">
        <v>297.25069999999999</v>
      </c>
      <c r="T253">
        <v>308.4744</v>
      </c>
      <c r="U253">
        <v>319.2824</v>
      </c>
      <c r="V253">
        <v>329.73140000000001</v>
      </c>
      <c r="W253">
        <v>339.86649999999997</v>
      </c>
    </row>
    <row r="256" spans="1:23">
      <c r="A256" t="s">
        <v>11</v>
      </c>
      <c r="B256">
        <v>65</v>
      </c>
      <c r="C256" t="s">
        <v>12</v>
      </c>
    </row>
    <row r="257" spans="1:23">
      <c r="A257" t="s">
        <v>13</v>
      </c>
      <c r="C257" t="s">
        <v>14</v>
      </c>
      <c r="D257">
        <v>0.01</v>
      </c>
      <c r="E257">
        <v>0.1</v>
      </c>
      <c r="F257">
        <v>0.2</v>
      </c>
      <c r="G257">
        <v>0.3</v>
      </c>
      <c r="H257">
        <v>0.4</v>
      </c>
      <c r="I257">
        <v>0.5</v>
      </c>
      <c r="J257">
        <v>0.6</v>
      </c>
      <c r="K257">
        <v>0.7</v>
      </c>
      <c r="L257">
        <v>0.8</v>
      </c>
      <c r="M257">
        <v>1</v>
      </c>
      <c r="N257">
        <v>2</v>
      </c>
      <c r="O257">
        <v>3</v>
      </c>
      <c r="P257">
        <v>4</v>
      </c>
      <c r="Q257">
        <v>5</v>
      </c>
      <c r="R257">
        <v>7.5</v>
      </c>
      <c r="S257">
        <v>10</v>
      </c>
      <c r="T257">
        <v>20</v>
      </c>
      <c r="U257">
        <v>30</v>
      </c>
      <c r="V257">
        <v>40</v>
      </c>
      <c r="W257">
        <v>50</v>
      </c>
    </row>
    <row r="258" spans="1:23" ht="14.25">
      <c r="A258" s="34" t="s">
        <v>155</v>
      </c>
      <c r="C258" t="s">
        <v>26</v>
      </c>
      <c r="D258">
        <v>0.112</v>
      </c>
      <c r="E258">
        <v>1.1299999999999999</v>
      </c>
      <c r="F258">
        <v>2.27</v>
      </c>
      <c r="G258">
        <v>3.4220000000000002</v>
      </c>
      <c r="H258">
        <v>4.5860000000000003</v>
      </c>
      <c r="I258">
        <v>5.7619999999999996</v>
      </c>
      <c r="J258">
        <v>6.95</v>
      </c>
      <c r="K258">
        <v>8.15</v>
      </c>
      <c r="L258">
        <v>9.3640000000000008</v>
      </c>
      <c r="M258">
        <v>11.832000000000001</v>
      </c>
      <c r="N258">
        <v>1463.076</v>
      </c>
      <c r="O258">
        <v>1464.3989999999999</v>
      </c>
      <c r="P258">
        <v>1465.712</v>
      </c>
      <c r="Q258">
        <v>1467.0139999999999</v>
      </c>
      <c r="R258">
        <v>1470.2249999999999</v>
      </c>
      <c r="S258">
        <v>1473.375</v>
      </c>
      <c r="T258">
        <v>1485.412</v>
      </c>
      <c r="U258">
        <v>1496.652</v>
      </c>
      <c r="V258">
        <v>1507.204</v>
      </c>
      <c r="W258">
        <v>1517.153</v>
      </c>
    </row>
    <row r="259" spans="1:23" ht="14.25">
      <c r="A259" t="s">
        <v>16</v>
      </c>
      <c r="C259" t="s">
        <v>26</v>
      </c>
      <c r="D259">
        <v>8.8915179999999996</v>
      </c>
      <c r="E259">
        <v>0.88528799999999996</v>
      </c>
      <c r="F259">
        <v>0.44048300000000001</v>
      </c>
      <c r="G259">
        <v>0.29220400000000002</v>
      </c>
      <c r="H259">
        <v>0.218056</v>
      </c>
      <c r="I259">
        <v>0.17356099999999999</v>
      </c>
      <c r="J259">
        <v>0.14389199999999999</v>
      </c>
      <c r="K259">
        <v>0.122694</v>
      </c>
      <c r="L259">
        <v>0.106792</v>
      </c>
      <c r="M259">
        <v>8.4516999999999995E-2</v>
      </c>
      <c r="N259">
        <v>6.8300000000000001E-4</v>
      </c>
      <c r="O259">
        <v>6.8300000000000001E-4</v>
      </c>
      <c r="P259">
        <v>6.8199999999999999E-4</v>
      </c>
      <c r="Q259">
        <v>6.8199999999999999E-4</v>
      </c>
      <c r="R259">
        <v>6.8000000000000005E-4</v>
      </c>
      <c r="S259">
        <v>6.7900000000000002E-4</v>
      </c>
      <c r="T259">
        <v>6.7299999999999999E-4</v>
      </c>
      <c r="U259">
        <v>6.6799999999999997E-4</v>
      </c>
      <c r="V259">
        <v>6.6299999999999996E-4</v>
      </c>
      <c r="W259">
        <v>6.5899999999999997E-4</v>
      </c>
    </row>
    <row r="260" spans="1:23">
      <c r="A260" t="s">
        <v>17</v>
      </c>
      <c r="D260">
        <v>0.99951900000000005</v>
      </c>
      <c r="E260">
        <v>0.99517599999999995</v>
      </c>
      <c r="F260">
        <v>0.990317</v>
      </c>
      <c r="G260">
        <v>0.98542300000000005</v>
      </c>
      <c r="H260">
        <v>0.980491</v>
      </c>
      <c r="I260">
        <v>0.975522</v>
      </c>
      <c r="J260">
        <v>0.97051500000000002</v>
      </c>
      <c r="K260">
        <v>0.96546699999999996</v>
      </c>
      <c r="L260">
        <v>0.96037899999999998</v>
      </c>
      <c r="M260">
        <v>0.950075</v>
      </c>
      <c r="N260">
        <v>1.4872E-2</v>
      </c>
      <c r="O260">
        <v>2.2286E-2</v>
      </c>
      <c r="P260">
        <v>2.9685E-2</v>
      </c>
      <c r="Q260">
        <v>3.7068999999999998E-2</v>
      </c>
      <c r="R260">
        <v>5.5468999999999997E-2</v>
      </c>
      <c r="S260">
        <v>7.3784000000000002E-2</v>
      </c>
      <c r="T260">
        <v>0.14626</v>
      </c>
      <c r="U260">
        <v>0.217613</v>
      </c>
      <c r="V260">
        <v>0.28798899999999999</v>
      </c>
      <c r="W260">
        <v>0.35750500000000002</v>
      </c>
    </row>
    <row r="261" spans="1:23">
      <c r="A261" t="s">
        <v>18</v>
      </c>
      <c r="C261" t="s">
        <v>19</v>
      </c>
      <c r="D261">
        <v>202.28800000000001</v>
      </c>
      <c r="E261">
        <v>202.17099999999999</v>
      </c>
      <c r="F261">
        <v>202.041</v>
      </c>
      <c r="G261">
        <v>201.90899999999999</v>
      </c>
      <c r="H261">
        <v>201.77699999999999</v>
      </c>
      <c r="I261">
        <v>201.643</v>
      </c>
      <c r="J261">
        <v>201.50800000000001</v>
      </c>
      <c r="K261">
        <v>201.37200000000001</v>
      </c>
      <c r="L261">
        <v>201.23400000000001</v>
      </c>
      <c r="M261">
        <v>200.95500000000001</v>
      </c>
      <c r="N261">
        <v>116.44499999999999</v>
      </c>
      <c r="O261">
        <v>116.45099999999999</v>
      </c>
      <c r="P261">
        <v>116.456</v>
      </c>
      <c r="Q261">
        <v>116.46299999999999</v>
      </c>
      <c r="R261">
        <v>116.48</v>
      </c>
      <c r="S261">
        <v>116.5</v>
      </c>
      <c r="T261">
        <v>116.605</v>
      </c>
      <c r="U261">
        <v>116.744</v>
      </c>
      <c r="V261">
        <v>116.911</v>
      </c>
      <c r="W261">
        <v>117.102</v>
      </c>
    </row>
    <row r="262" spans="1:23">
      <c r="A262" t="s">
        <v>20</v>
      </c>
      <c r="C262" t="s">
        <v>21</v>
      </c>
      <c r="D262">
        <v>0.79779999999999995</v>
      </c>
      <c r="E262">
        <v>0.73699999999999999</v>
      </c>
      <c r="F262">
        <v>0.71850000000000003</v>
      </c>
      <c r="G262">
        <v>0.70750000000000002</v>
      </c>
      <c r="H262">
        <v>0.69969999999999999</v>
      </c>
      <c r="I262">
        <v>0.69359999999999999</v>
      </c>
      <c r="J262">
        <v>0.6885</v>
      </c>
      <c r="K262">
        <v>0.68420000000000003</v>
      </c>
      <c r="L262">
        <v>0.6804</v>
      </c>
      <c r="M262">
        <v>0.67400000000000004</v>
      </c>
      <c r="N262">
        <v>0.41110000000000002</v>
      </c>
      <c r="O262">
        <v>0.41089999999999999</v>
      </c>
      <c r="P262">
        <v>0.41070000000000001</v>
      </c>
      <c r="Q262">
        <v>0.41049999999999998</v>
      </c>
      <c r="R262">
        <v>0.41010000000000002</v>
      </c>
      <c r="S262">
        <v>0.40970000000000001</v>
      </c>
      <c r="T262">
        <v>0.40799999999999997</v>
      </c>
      <c r="U262">
        <v>0.40649999999999997</v>
      </c>
      <c r="V262">
        <v>0.40510000000000002</v>
      </c>
      <c r="W262">
        <v>0.40379999999999999</v>
      </c>
    </row>
    <row r="263" spans="1:23">
      <c r="A263" t="s">
        <v>22</v>
      </c>
      <c r="C263" t="s">
        <v>21</v>
      </c>
      <c r="D263">
        <v>0.90769999999999995</v>
      </c>
      <c r="E263">
        <v>0.90820000000000001</v>
      </c>
      <c r="F263">
        <v>0.90890000000000004</v>
      </c>
      <c r="G263">
        <v>0.90949999999999998</v>
      </c>
      <c r="H263">
        <v>0.91020000000000001</v>
      </c>
      <c r="I263">
        <v>0.91090000000000004</v>
      </c>
      <c r="J263">
        <v>0.91159999999999997</v>
      </c>
      <c r="K263">
        <v>0.9123</v>
      </c>
      <c r="L263">
        <v>0.91310000000000002</v>
      </c>
      <c r="M263">
        <v>0.91459999999999997</v>
      </c>
      <c r="N263">
        <v>1.1375999999999999</v>
      </c>
      <c r="O263">
        <v>1.1367</v>
      </c>
      <c r="P263">
        <v>1.1357999999999999</v>
      </c>
      <c r="Q263">
        <v>1.1349</v>
      </c>
      <c r="R263">
        <v>1.1329</v>
      </c>
      <c r="S263">
        <v>1.1309</v>
      </c>
      <c r="T263">
        <v>1.1236999999999999</v>
      </c>
      <c r="U263">
        <v>1.1175999999999999</v>
      </c>
      <c r="V263">
        <v>1.1124000000000001</v>
      </c>
      <c r="W263">
        <v>1.1076999999999999</v>
      </c>
    </row>
    <row r="264" spans="1:23">
      <c r="A264" t="s">
        <v>23</v>
      </c>
      <c r="D264">
        <v>1.0299</v>
      </c>
      <c r="E264">
        <v>1.0304</v>
      </c>
      <c r="F264">
        <v>1.0309999999999999</v>
      </c>
      <c r="G264">
        <v>1.0316000000000001</v>
      </c>
      <c r="H264">
        <v>1.0323</v>
      </c>
      <c r="I264">
        <v>1.0328999999999999</v>
      </c>
      <c r="J264">
        <v>1.0336000000000001</v>
      </c>
      <c r="K264">
        <v>1.0343</v>
      </c>
      <c r="L264">
        <v>1.0349999999999999</v>
      </c>
      <c r="M264">
        <v>1.0365</v>
      </c>
      <c r="N264">
        <v>1.1686000000000001</v>
      </c>
      <c r="O264">
        <v>1.1676</v>
      </c>
      <c r="P264">
        <v>1.1666000000000001</v>
      </c>
      <c r="Q264">
        <v>1.1657</v>
      </c>
      <c r="R264">
        <v>1.1633</v>
      </c>
      <c r="S264">
        <v>1.1611</v>
      </c>
      <c r="T264">
        <v>1.153</v>
      </c>
      <c r="U264">
        <v>1.1459999999999999</v>
      </c>
      <c r="V264">
        <v>1.1399999999999999</v>
      </c>
      <c r="W264">
        <v>1.1346000000000001</v>
      </c>
    </row>
    <row r="265" spans="1:23">
      <c r="A265" t="s">
        <v>24</v>
      </c>
      <c r="C265" t="s">
        <v>25</v>
      </c>
      <c r="D265">
        <v>95.671499999999995</v>
      </c>
      <c r="E265">
        <v>95.279300000000006</v>
      </c>
      <c r="F265">
        <v>94.839100000000002</v>
      </c>
      <c r="G265">
        <v>94.394400000000005</v>
      </c>
      <c r="H265">
        <v>93.944800000000001</v>
      </c>
      <c r="I265">
        <v>93.490399999999994</v>
      </c>
      <c r="J265">
        <v>93.030900000000003</v>
      </c>
      <c r="K265">
        <v>92.566100000000006</v>
      </c>
      <c r="L265">
        <v>92.096000000000004</v>
      </c>
      <c r="M265">
        <v>91.138800000000003</v>
      </c>
      <c r="N265">
        <v>276.04669999999999</v>
      </c>
      <c r="O265">
        <v>277.26650000000001</v>
      </c>
      <c r="P265">
        <v>278.48050000000001</v>
      </c>
      <c r="Q265">
        <v>279.68779999999998</v>
      </c>
      <c r="R265">
        <v>282.68029999999999</v>
      </c>
      <c r="S265">
        <v>285.63670000000002</v>
      </c>
      <c r="T265">
        <v>297.1327</v>
      </c>
      <c r="U265">
        <v>308.16340000000002</v>
      </c>
      <c r="V265">
        <v>318.7971</v>
      </c>
      <c r="W265">
        <v>329.08690000000001</v>
      </c>
    </row>
    <row r="268" spans="1:23">
      <c r="A268" t="s">
        <v>11</v>
      </c>
      <c r="B268">
        <v>70</v>
      </c>
      <c r="C268" t="s">
        <v>12</v>
      </c>
    </row>
    <row r="269" spans="1:23">
      <c r="A269" t="s">
        <v>13</v>
      </c>
      <c r="C269" t="s">
        <v>14</v>
      </c>
      <c r="D269">
        <v>0.01</v>
      </c>
      <c r="E269">
        <v>0.1</v>
      </c>
      <c r="F269">
        <v>0.2</v>
      </c>
      <c r="G269">
        <v>0.3</v>
      </c>
      <c r="H269">
        <v>0.4</v>
      </c>
      <c r="I269">
        <v>0.5</v>
      </c>
      <c r="J269">
        <v>0.6</v>
      </c>
      <c r="K269">
        <v>0.7</v>
      </c>
      <c r="L269">
        <v>0.8</v>
      </c>
      <c r="M269">
        <v>1</v>
      </c>
      <c r="N269">
        <v>2</v>
      </c>
      <c r="O269">
        <v>3</v>
      </c>
      <c r="P269">
        <v>4</v>
      </c>
      <c r="Q269">
        <v>5</v>
      </c>
      <c r="R269">
        <v>7.5</v>
      </c>
      <c r="S269">
        <v>10</v>
      </c>
      <c r="T269">
        <v>20</v>
      </c>
      <c r="U269">
        <v>30</v>
      </c>
      <c r="V269">
        <v>40</v>
      </c>
      <c r="W269">
        <v>50</v>
      </c>
    </row>
    <row r="270" spans="1:23" ht="14.25">
      <c r="A270" s="34" t="s">
        <v>155</v>
      </c>
      <c r="C270" t="s">
        <v>26</v>
      </c>
      <c r="D270">
        <v>0.111</v>
      </c>
      <c r="E270">
        <v>1.113</v>
      </c>
      <c r="F270">
        <v>2.2360000000000002</v>
      </c>
      <c r="G270">
        <v>3.37</v>
      </c>
      <c r="H270">
        <v>4.5149999999999997</v>
      </c>
      <c r="I270">
        <v>5.6710000000000003</v>
      </c>
      <c r="J270">
        <v>6.8390000000000004</v>
      </c>
      <c r="K270">
        <v>8.0190000000000001</v>
      </c>
      <c r="L270">
        <v>9.2100000000000009</v>
      </c>
      <c r="M270">
        <v>11.632</v>
      </c>
      <c r="N270">
        <v>1444.9829999999999</v>
      </c>
      <c r="O270">
        <v>1446.403</v>
      </c>
      <c r="P270">
        <v>1447.8119999999999</v>
      </c>
      <c r="Q270">
        <v>1449.2080000000001</v>
      </c>
      <c r="R270">
        <v>1452.6479999999999</v>
      </c>
      <c r="S270">
        <v>1456.0160000000001</v>
      </c>
      <c r="T270">
        <v>1468.848</v>
      </c>
      <c r="U270">
        <v>1480.7729999999999</v>
      </c>
      <c r="V270">
        <v>1491.9269999999999</v>
      </c>
      <c r="W270">
        <v>1502.412</v>
      </c>
    </row>
    <row r="271" spans="1:23" ht="14.25">
      <c r="A271" t="s">
        <v>16</v>
      </c>
      <c r="C271" t="s">
        <v>26</v>
      </c>
      <c r="D271">
        <v>9.0231790000000007</v>
      </c>
      <c r="E271">
        <v>0.89856800000000003</v>
      </c>
      <c r="F271">
        <v>0.447187</v>
      </c>
      <c r="G271">
        <v>0.29671700000000001</v>
      </c>
      <c r="H271">
        <v>0.22147500000000001</v>
      </c>
      <c r="I271">
        <v>0.17632300000000001</v>
      </c>
      <c r="J271">
        <v>0.14621700000000001</v>
      </c>
      <c r="K271">
        <v>0.124708</v>
      </c>
      <c r="L271">
        <v>0.108572</v>
      </c>
      <c r="M271">
        <v>8.5972000000000007E-2</v>
      </c>
      <c r="N271">
        <v>6.9200000000000002E-4</v>
      </c>
      <c r="O271">
        <v>6.9099999999999999E-4</v>
      </c>
      <c r="P271">
        <v>6.9099999999999999E-4</v>
      </c>
      <c r="Q271">
        <v>6.8999999999999997E-4</v>
      </c>
      <c r="R271">
        <v>6.8800000000000003E-4</v>
      </c>
      <c r="S271">
        <v>6.87E-4</v>
      </c>
      <c r="T271">
        <v>6.8099999999999996E-4</v>
      </c>
      <c r="U271">
        <v>6.7500000000000004E-4</v>
      </c>
      <c r="V271">
        <v>6.7000000000000002E-4</v>
      </c>
      <c r="W271">
        <v>6.6600000000000003E-4</v>
      </c>
    </row>
    <row r="272" spans="1:23">
      <c r="A272" t="s">
        <v>17</v>
      </c>
      <c r="D272">
        <v>0.99953999999999998</v>
      </c>
      <c r="E272">
        <v>0.99538599999999999</v>
      </c>
      <c r="F272">
        <v>0.99074099999999998</v>
      </c>
      <c r="G272">
        <v>0.98606400000000005</v>
      </c>
      <c r="H272">
        <v>0.98135300000000003</v>
      </c>
      <c r="I272">
        <v>0.97660899999999995</v>
      </c>
      <c r="J272">
        <v>0.97182999999999997</v>
      </c>
      <c r="K272">
        <v>0.96701499999999996</v>
      </c>
      <c r="L272">
        <v>0.96216400000000002</v>
      </c>
      <c r="M272">
        <v>0.95234799999999997</v>
      </c>
      <c r="N272">
        <v>1.4862999999999999E-2</v>
      </c>
      <c r="O272">
        <v>2.2270000000000002E-2</v>
      </c>
      <c r="P272">
        <v>2.9659999999999999E-2</v>
      </c>
      <c r="Q272">
        <v>3.7033999999999997E-2</v>
      </c>
      <c r="R272">
        <v>5.5402E-2</v>
      </c>
      <c r="S272">
        <v>7.3676000000000005E-2</v>
      </c>
      <c r="T272">
        <v>0.14591399999999999</v>
      </c>
      <c r="U272">
        <v>0.21693100000000001</v>
      </c>
      <c r="V272">
        <v>0.28689599999999998</v>
      </c>
      <c r="W272">
        <v>0.35594100000000001</v>
      </c>
    </row>
    <row r="273" spans="1:23">
      <c r="A273" t="s">
        <v>18</v>
      </c>
      <c r="C273" t="s">
        <v>19</v>
      </c>
      <c r="D273">
        <v>206.834</v>
      </c>
      <c r="E273">
        <v>206.72</v>
      </c>
      <c r="F273">
        <v>206.59299999999999</v>
      </c>
      <c r="G273">
        <v>206.465</v>
      </c>
      <c r="H273">
        <v>206.33500000000001</v>
      </c>
      <c r="I273">
        <v>206.20500000000001</v>
      </c>
      <c r="J273">
        <v>206.07300000000001</v>
      </c>
      <c r="K273">
        <v>205.941</v>
      </c>
      <c r="L273">
        <v>205.80699999999999</v>
      </c>
      <c r="M273">
        <v>205.536</v>
      </c>
      <c r="N273">
        <v>122.155</v>
      </c>
      <c r="O273">
        <v>122.155</v>
      </c>
      <c r="P273">
        <v>122.157</v>
      </c>
      <c r="Q273">
        <v>122.158</v>
      </c>
      <c r="R273">
        <v>122.16500000000001</v>
      </c>
      <c r="S273">
        <v>122.17400000000001</v>
      </c>
      <c r="T273">
        <v>122.241</v>
      </c>
      <c r="U273">
        <v>122.348</v>
      </c>
      <c r="V273">
        <v>122.48699999999999</v>
      </c>
      <c r="W273">
        <v>122.65300000000001</v>
      </c>
    </row>
    <row r="274" spans="1:23">
      <c r="A274" t="s">
        <v>20</v>
      </c>
      <c r="C274" t="s">
        <v>21</v>
      </c>
      <c r="D274">
        <v>0.81110000000000004</v>
      </c>
      <c r="E274">
        <v>0.75029999999999997</v>
      </c>
      <c r="F274">
        <v>0.73180000000000001</v>
      </c>
      <c r="G274">
        <v>0.72089999999999999</v>
      </c>
      <c r="H274">
        <v>0.71309999999999996</v>
      </c>
      <c r="I274">
        <v>0.70699999999999996</v>
      </c>
      <c r="J274">
        <v>0.70189999999999997</v>
      </c>
      <c r="K274">
        <v>0.6976</v>
      </c>
      <c r="L274">
        <v>0.69379999999999997</v>
      </c>
      <c r="M274">
        <v>0.68740000000000001</v>
      </c>
      <c r="N274">
        <v>0.42780000000000001</v>
      </c>
      <c r="O274">
        <v>0.42759999999999998</v>
      </c>
      <c r="P274">
        <v>0.4274</v>
      </c>
      <c r="Q274">
        <v>0.42720000000000002</v>
      </c>
      <c r="R274">
        <v>0.42680000000000001</v>
      </c>
      <c r="S274">
        <v>0.42630000000000001</v>
      </c>
      <c r="T274">
        <v>0.42459999999999998</v>
      </c>
      <c r="U274">
        <v>0.42299999999999999</v>
      </c>
      <c r="V274">
        <v>0.42149999999999999</v>
      </c>
      <c r="W274">
        <v>0.42009999999999997</v>
      </c>
    </row>
    <row r="275" spans="1:23">
      <c r="A275" t="s">
        <v>22</v>
      </c>
      <c r="C275" t="s">
        <v>21</v>
      </c>
      <c r="D275">
        <v>0.91080000000000005</v>
      </c>
      <c r="E275">
        <v>0.91139999999999999</v>
      </c>
      <c r="F275">
        <v>0.91200000000000003</v>
      </c>
      <c r="G275">
        <v>0.91259999999999997</v>
      </c>
      <c r="H275">
        <v>0.91320000000000001</v>
      </c>
      <c r="I275">
        <v>0.91390000000000005</v>
      </c>
      <c r="J275">
        <v>0.91459999999999997</v>
      </c>
      <c r="K275">
        <v>0.9153</v>
      </c>
      <c r="L275">
        <v>0.91600000000000004</v>
      </c>
      <c r="M275">
        <v>0.91749999999999998</v>
      </c>
      <c r="N275">
        <v>1.1465000000000001</v>
      </c>
      <c r="O275">
        <v>1.1455</v>
      </c>
      <c r="P275">
        <v>1.1445000000000001</v>
      </c>
      <c r="Q275">
        <v>1.1435</v>
      </c>
      <c r="R275">
        <v>1.1411</v>
      </c>
      <c r="S275">
        <v>1.1388</v>
      </c>
      <c r="T275">
        <v>1.1308</v>
      </c>
      <c r="U275">
        <v>1.1240000000000001</v>
      </c>
      <c r="V275">
        <v>1.1181000000000001</v>
      </c>
      <c r="W275">
        <v>1.113</v>
      </c>
    </row>
    <row r="276" spans="1:23">
      <c r="A276" t="s">
        <v>23</v>
      </c>
      <c r="D276">
        <v>1.0298</v>
      </c>
      <c r="E276">
        <v>1.0303</v>
      </c>
      <c r="F276">
        <v>1.0308999999999999</v>
      </c>
      <c r="G276">
        <v>1.0315000000000001</v>
      </c>
      <c r="H276">
        <v>1.0321</v>
      </c>
      <c r="I276">
        <v>1.0327</v>
      </c>
      <c r="J276">
        <v>1.0334000000000001</v>
      </c>
      <c r="K276">
        <v>1.034</v>
      </c>
      <c r="L276">
        <v>1.0347</v>
      </c>
      <c r="M276">
        <v>1.0361</v>
      </c>
      <c r="N276">
        <v>1.1759999999999999</v>
      </c>
      <c r="O276">
        <v>1.1748000000000001</v>
      </c>
      <c r="P276">
        <v>1.1737</v>
      </c>
      <c r="Q276">
        <v>1.1726000000000001</v>
      </c>
      <c r="R276">
        <v>1.17</v>
      </c>
      <c r="S276">
        <v>1.1674</v>
      </c>
      <c r="T276">
        <v>1.1583000000000001</v>
      </c>
      <c r="U276">
        <v>1.1506000000000001</v>
      </c>
      <c r="V276">
        <v>1.1438999999999999</v>
      </c>
      <c r="W276">
        <v>1.1380999999999999</v>
      </c>
    </row>
    <row r="277" spans="1:23">
      <c r="A277" t="s">
        <v>24</v>
      </c>
      <c r="C277" t="s">
        <v>25</v>
      </c>
      <c r="D277">
        <v>96.373199999999997</v>
      </c>
      <c r="E277">
        <v>95.995400000000004</v>
      </c>
      <c r="F277">
        <v>95.571899999999999</v>
      </c>
      <c r="G277">
        <v>95.144099999999995</v>
      </c>
      <c r="H277">
        <v>94.712000000000003</v>
      </c>
      <c r="I277">
        <v>94.275400000000005</v>
      </c>
      <c r="J277">
        <v>93.834299999999999</v>
      </c>
      <c r="K277">
        <v>93.388499999999993</v>
      </c>
      <c r="L277">
        <v>92.937799999999996</v>
      </c>
      <c r="M277">
        <v>92.0214</v>
      </c>
      <c r="N277">
        <v>264.30799999999999</v>
      </c>
      <c r="O277">
        <v>265.56790000000001</v>
      </c>
      <c r="P277">
        <v>266.82069999999999</v>
      </c>
      <c r="Q277">
        <v>268.06619999999998</v>
      </c>
      <c r="R277">
        <v>271.14980000000003</v>
      </c>
      <c r="S277">
        <v>274.19260000000003</v>
      </c>
      <c r="T277">
        <v>285.98880000000003</v>
      </c>
      <c r="U277">
        <v>297.2638</v>
      </c>
      <c r="V277">
        <v>308.09829999999999</v>
      </c>
      <c r="W277">
        <v>318.55419999999998</v>
      </c>
    </row>
    <row r="280" spans="1:23">
      <c r="A280" t="s">
        <v>11</v>
      </c>
      <c r="B280">
        <v>75</v>
      </c>
      <c r="C280" t="s">
        <v>12</v>
      </c>
    </row>
    <row r="281" spans="1:23">
      <c r="A281" t="s">
        <v>13</v>
      </c>
      <c r="C281" t="s">
        <v>14</v>
      </c>
      <c r="D281">
        <v>0.01</v>
      </c>
      <c r="E281">
        <v>0.1</v>
      </c>
      <c r="F281">
        <v>0.2</v>
      </c>
      <c r="G281">
        <v>0.3</v>
      </c>
      <c r="H281">
        <v>0.4</v>
      </c>
      <c r="I281">
        <v>0.5</v>
      </c>
      <c r="J281">
        <v>0.6</v>
      </c>
      <c r="K281">
        <v>0.7</v>
      </c>
      <c r="L281">
        <v>0.8</v>
      </c>
      <c r="M281">
        <v>1</v>
      </c>
      <c r="N281">
        <v>2</v>
      </c>
      <c r="O281">
        <v>3</v>
      </c>
      <c r="P281">
        <v>4</v>
      </c>
      <c r="Q281">
        <v>5</v>
      </c>
      <c r="R281">
        <v>7.5</v>
      </c>
      <c r="S281">
        <v>10</v>
      </c>
      <c r="T281">
        <v>20</v>
      </c>
      <c r="U281">
        <v>30</v>
      </c>
      <c r="V281">
        <v>40</v>
      </c>
      <c r="W281">
        <v>50</v>
      </c>
    </row>
    <row r="282" spans="1:23" ht="14.25">
      <c r="A282" s="34" t="s">
        <v>155</v>
      </c>
      <c r="C282" t="s">
        <v>26</v>
      </c>
      <c r="D282">
        <v>0.109</v>
      </c>
      <c r="E282">
        <v>1.097</v>
      </c>
      <c r="F282">
        <v>2.2029999999999998</v>
      </c>
      <c r="G282">
        <v>3.32</v>
      </c>
      <c r="H282">
        <v>4.4470000000000001</v>
      </c>
      <c r="I282">
        <v>5.5839999999999996</v>
      </c>
      <c r="J282">
        <v>6.7320000000000002</v>
      </c>
      <c r="K282">
        <v>7.8920000000000003</v>
      </c>
      <c r="L282">
        <v>9.0619999999999994</v>
      </c>
      <c r="M282">
        <v>11.439</v>
      </c>
      <c r="N282">
        <v>24.117999999999999</v>
      </c>
      <c r="O282">
        <v>1427.932</v>
      </c>
      <c r="P282">
        <v>1429.4480000000001</v>
      </c>
      <c r="Q282">
        <v>1430.9490000000001</v>
      </c>
      <c r="R282">
        <v>1434.643</v>
      </c>
      <c r="S282">
        <v>1438.2550000000001</v>
      </c>
      <c r="T282">
        <v>1451.9580000000001</v>
      </c>
      <c r="U282">
        <v>1464.627</v>
      </c>
      <c r="V282">
        <v>1476.4259999999999</v>
      </c>
      <c r="W282">
        <v>1487.48</v>
      </c>
    </row>
    <row r="283" spans="1:23" ht="14.25">
      <c r="A283" t="s">
        <v>16</v>
      </c>
      <c r="C283" t="s">
        <v>26</v>
      </c>
      <c r="D283">
        <v>9.1548359999999995</v>
      </c>
      <c r="E283">
        <v>0.91184399999999999</v>
      </c>
      <c r="F283">
        <v>0.45388699999999998</v>
      </c>
      <c r="G283">
        <v>0.30122599999999999</v>
      </c>
      <c r="H283">
        <v>0.22488900000000001</v>
      </c>
      <c r="I283">
        <v>0.17908099999999999</v>
      </c>
      <c r="J283">
        <v>0.148538</v>
      </c>
      <c r="K283">
        <v>0.126717</v>
      </c>
      <c r="L283">
        <v>0.110347</v>
      </c>
      <c r="M283">
        <v>8.7420999999999999E-2</v>
      </c>
      <c r="N283">
        <v>4.1463E-2</v>
      </c>
      <c r="O283">
        <v>6.9999999999999999E-4</v>
      </c>
      <c r="P283">
        <v>6.9999999999999999E-4</v>
      </c>
      <c r="Q283">
        <v>6.9899999999999997E-4</v>
      </c>
      <c r="R283">
        <v>6.9700000000000003E-4</v>
      </c>
      <c r="S283">
        <v>6.9499999999999998E-4</v>
      </c>
      <c r="T283">
        <v>6.8900000000000005E-4</v>
      </c>
      <c r="U283">
        <v>6.8300000000000001E-4</v>
      </c>
      <c r="V283">
        <v>6.7699999999999998E-4</v>
      </c>
      <c r="W283">
        <v>6.7199999999999996E-4</v>
      </c>
    </row>
    <row r="284" spans="1:23">
      <c r="A284" t="s">
        <v>17</v>
      </c>
      <c r="D284">
        <v>0.99956</v>
      </c>
      <c r="E284">
        <v>0.99558599999999997</v>
      </c>
      <c r="F284">
        <v>0.991143</v>
      </c>
      <c r="G284">
        <v>0.98667099999999996</v>
      </c>
      <c r="H284">
        <v>0.98216899999999996</v>
      </c>
      <c r="I284">
        <v>0.97763699999999998</v>
      </c>
      <c r="J284">
        <v>0.97307399999999999</v>
      </c>
      <c r="K284">
        <v>0.96847899999999998</v>
      </c>
      <c r="L284">
        <v>0.96385100000000001</v>
      </c>
      <c r="M284">
        <v>0.95449399999999995</v>
      </c>
      <c r="N284">
        <v>0.90541000000000005</v>
      </c>
      <c r="O284">
        <v>2.2277999999999999E-2</v>
      </c>
      <c r="P284">
        <v>2.9666999999999999E-2</v>
      </c>
      <c r="Q284">
        <v>3.7039000000000002E-2</v>
      </c>
      <c r="R284">
        <v>5.5391999999999997E-2</v>
      </c>
      <c r="S284">
        <v>7.3641999999999999E-2</v>
      </c>
      <c r="T284">
        <v>0.14569499999999999</v>
      </c>
      <c r="U284">
        <v>0.216419</v>
      </c>
      <c r="V284">
        <v>0.28600700000000001</v>
      </c>
      <c r="W284">
        <v>0.35461199999999998</v>
      </c>
    </row>
    <row r="285" spans="1:23">
      <c r="A285" t="s">
        <v>18</v>
      </c>
      <c r="C285" t="s">
        <v>19</v>
      </c>
      <c r="D285">
        <v>211.39599999999999</v>
      </c>
      <c r="E285">
        <v>211.285</v>
      </c>
      <c r="F285">
        <v>211.161</v>
      </c>
      <c r="G285">
        <v>211.035</v>
      </c>
      <c r="H285">
        <v>210.90899999999999</v>
      </c>
      <c r="I285">
        <v>210.78200000000001</v>
      </c>
      <c r="J285">
        <v>210.654</v>
      </c>
      <c r="K285">
        <v>210.52500000000001</v>
      </c>
      <c r="L285">
        <v>210.39500000000001</v>
      </c>
      <c r="M285">
        <v>210.131</v>
      </c>
      <c r="N285">
        <v>208.738</v>
      </c>
      <c r="O285">
        <v>127.907</v>
      </c>
      <c r="P285">
        <v>127.902</v>
      </c>
      <c r="Q285">
        <v>127.899</v>
      </c>
      <c r="R285">
        <v>127.892</v>
      </c>
      <c r="S285">
        <v>127.89</v>
      </c>
      <c r="T285">
        <v>127.914</v>
      </c>
      <c r="U285">
        <v>127.98399999999999</v>
      </c>
      <c r="V285">
        <v>128.09200000000001</v>
      </c>
      <c r="W285">
        <v>128.233</v>
      </c>
    </row>
    <row r="286" spans="1:23">
      <c r="A286" t="s">
        <v>20</v>
      </c>
      <c r="C286" t="s">
        <v>21</v>
      </c>
      <c r="D286">
        <v>0.82430000000000003</v>
      </c>
      <c r="E286">
        <v>0.76349999999999996</v>
      </c>
      <c r="F286">
        <v>0.745</v>
      </c>
      <c r="G286">
        <v>0.73409999999999997</v>
      </c>
      <c r="H286">
        <v>0.72629999999999995</v>
      </c>
      <c r="I286">
        <v>0.72019999999999995</v>
      </c>
      <c r="J286">
        <v>0.71519999999999995</v>
      </c>
      <c r="K286">
        <v>0.71079999999999999</v>
      </c>
      <c r="L286">
        <v>0.70709999999999995</v>
      </c>
      <c r="M286">
        <v>0.70069999999999999</v>
      </c>
      <c r="N286">
        <v>0.67969999999999997</v>
      </c>
      <c r="O286">
        <v>0.44429999999999997</v>
      </c>
      <c r="P286">
        <v>0.44400000000000001</v>
      </c>
      <c r="Q286">
        <v>0.44379999999999997</v>
      </c>
      <c r="R286">
        <v>0.44330000000000003</v>
      </c>
      <c r="S286">
        <v>0.44280000000000003</v>
      </c>
      <c r="T286">
        <v>0.441</v>
      </c>
      <c r="U286">
        <v>0.43930000000000002</v>
      </c>
      <c r="V286">
        <v>0.43769999999999998</v>
      </c>
      <c r="W286">
        <v>0.43619999999999998</v>
      </c>
    </row>
    <row r="287" spans="1:23">
      <c r="A287" t="s">
        <v>22</v>
      </c>
      <c r="C287" t="s">
        <v>21</v>
      </c>
      <c r="D287">
        <v>0.91410000000000002</v>
      </c>
      <c r="E287">
        <v>0.91459999999999997</v>
      </c>
      <c r="F287">
        <v>0.91520000000000001</v>
      </c>
      <c r="G287">
        <v>0.91579999999999995</v>
      </c>
      <c r="H287">
        <v>0.91639999999999999</v>
      </c>
      <c r="I287">
        <v>0.91710000000000003</v>
      </c>
      <c r="J287">
        <v>0.91769999999999996</v>
      </c>
      <c r="K287">
        <v>0.91839999999999999</v>
      </c>
      <c r="L287">
        <v>0.91910000000000003</v>
      </c>
      <c r="M287">
        <v>0.92049999999999998</v>
      </c>
      <c r="N287">
        <v>0.92900000000000005</v>
      </c>
      <c r="O287">
        <v>1.1551</v>
      </c>
      <c r="P287">
        <v>1.1539999999999999</v>
      </c>
      <c r="Q287">
        <v>1.1528</v>
      </c>
      <c r="R287">
        <v>1.1500999999999999</v>
      </c>
      <c r="S287">
        <v>1.1475</v>
      </c>
      <c r="T287">
        <v>1.1383000000000001</v>
      </c>
      <c r="U287">
        <v>1.1307</v>
      </c>
      <c r="V287">
        <v>1.1242000000000001</v>
      </c>
      <c r="W287">
        <v>1.1187</v>
      </c>
    </row>
    <row r="288" spans="1:23">
      <c r="A288" t="s">
        <v>23</v>
      </c>
      <c r="D288">
        <v>1.0297000000000001</v>
      </c>
      <c r="E288">
        <v>1.0302</v>
      </c>
      <c r="F288">
        <v>1.0306999999999999</v>
      </c>
      <c r="G288">
        <v>1.0313000000000001</v>
      </c>
      <c r="H288">
        <v>1.0319</v>
      </c>
      <c r="I288">
        <v>1.0325</v>
      </c>
      <c r="J288">
        <v>1.0330999999999999</v>
      </c>
      <c r="K288">
        <v>1.0337000000000001</v>
      </c>
      <c r="L288">
        <v>1.0344</v>
      </c>
      <c r="M288">
        <v>1.0357000000000001</v>
      </c>
      <c r="N288">
        <v>1.044</v>
      </c>
      <c r="O288">
        <v>1.1828000000000001</v>
      </c>
      <c r="P288">
        <v>1.1815</v>
      </c>
      <c r="Q288">
        <v>1.1802999999999999</v>
      </c>
      <c r="R288">
        <v>1.1772</v>
      </c>
      <c r="S288">
        <v>1.1742999999999999</v>
      </c>
      <c r="T288">
        <v>1.1639999999999999</v>
      </c>
      <c r="U288">
        <v>1.1554</v>
      </c>
      <c r="V288">
        <v>1.1480999999999999</v>
      </c>
      <c r="W288">
        <v>1.1416999999999999</v>
      </c>
    </row>
    <row r="289" spans="1:23">
      <c r="A289" t="s">
        <v>24</v>
      </c>
      <c r="C289" t="s">
        <v>25</v>
      </c>
      <c r="D289">
        <v>97.069400000000002</v>
      </c>
      <c r="E289">
        <v>96.705600000000004</v>
      </c>
      <c r="F289">
        <v>96.297799999999995</v>
      </c>
      <c r="G289">
        <v>95.886200000000002</v>
      </c>
      <c r="H289">
        <v>95.470699999999994</v>
      </c>
      <c r="I289">
        <v>95.051100000000005</v>
      </c>
      <c r="J289">
        <v>94.627499999999998</v>
      </c>
      <c r="K289">
        <v>94.199600000000004</v>
      </c>
      <c r="L289">
        <v>93.767399999999995</v>
      </c>
      <c r="M289">
        <v>92.889300000000006</v>
      </c>
      <c r="N289">
        <v>88.188500000000005</v>
      </c>
      <c r="O289">
        <v>253.9889</v>
      </c>
      <c r="P289">
        <v>255.28540000000001</v>
      </c>
      <c r="Q289">
        <v>256.57420000000002</v>
      </c>
      <c r="R289">
        <v>259.76089999999999</v>
      </c>
      <c r="S289">
        <v>262.89999999999998</v>
      </c>
      <c r="T289">
        <v>275.03089999999997</v>
      </c>
      <c r="U289">
        <v>286.57350000000002</v>
      </c>
      <c r="V289">
        <v>297.62540000000001</v>
      </c>
      <c r="W289">
        <v>308.26069999999999</v>
      </c>
    </row>
    <row r="292" spans="1:23">
      <c r="A292" t="s">
        <v>11</v>
      </c>
      <c r="B292">
        <v>80</v>
      </c>
      <c r="C292" t="s">
        <v>12</v>
      </c>
    </row>
    <row r="293" spans="1:23">
      <c r="A293" t="s">
        <v>13</v>
      </c>
      <c r="C293" t="s">
        <v>14</v>
      </c>
      <c r="D293">
        <v>0.01</v>
      </c>
      <c r="E293">
        <v>0.1</v>
      </c>
      <c r="F293">
        <v>0.2</v>
      </c>
      <c r="G293">
        <v>0.3</v>
      </c>
      <c r="H293">
        <v>0.4</v>
      </c>
      <c r="I293">
        <v>0.5</v>
      </c>
      <c r="J293">
        <v>0.6</v>
      </c>
      <c r="K293">
        <v>0.7</v>
      </c>
      <c r="L293">
        <v>0.8</v>
      </c>
      <c r="M293">
        <v>1</v>
      </c>
      <c r="N293">
        <v>2</v>
      </c>
      <c r="O293">
        <v>3</v>
      </c>
      <c r="P293">
        <v>4</v>
      </c>
      <c r="Q293">
        <v>5</v>
      </c>
      <c r="R293">
        <v>7.5</v>
      </c>
      <c r="S293">
        <v>10</v>
      </c>
      <c r="T293">
        <v>20</v>
      </c>
      <c r="U293">
        <v>30</v>
      </c>
      <c r="V293">
        <v>40</v>
      </c>
      <c r="W293">
        <v>50</v>
      </c>
    </row>
    <row r="294" spans="1:23" ht="14.25">
      <c r="A294" s="34" t="s">
        <v>155</v>
      </c>
      <c r="C294" t="s">
        <v>26</v>
      </c>
      <c r="D294">
        <v>0.108</v>
      </c>
      <c r="E294">
        <v>1.081</v>
      </c>
      <c r="F294">
        <v>2.1709999999999998</v>
      </c>
      <c r="G294">
        <v>3.2709999999999999</v>
      </c>
      <c r="H294">
        <v>4.38</v>
      </c>
      <c r="I294">
        <v>5.5</v>
      </c>
      <c r="J294">
        <v>6.6289999999999996</v>
      </c>
      <c r="K294">
        <v>7.7690000000000001</v>
      </c>
      <c r="L294">
        <v>8.9190000000000005</v>
      </c>
      <c r="M294">
        <v>11.253</v>
      </c>
      <c r="N294">
        <v>23.66</v>
      </c>
      <c r="O294">
        <v>1408.9349999999999</v>
      </c>
      <c r="P294">
        <v>1410.5719999999999</v>
      </c>
      <c r="Q294">
        <v>1412.193</v>
      </c>
      <c r="R294">
        <v>1416.172</v>
      </c>
      <c r="S294">
        <v>1420.056</v>
      </c>
      <c r="T294">
        <v>1434.723</v>
      </c>
      <c r="U294">
        <v>1448.202</v>
      </c>
      <c r="V294">
        <v>1460.6959999999999</v>
      </c>
      <c r="W294">
        <v>1472.356</v>
      </c>
    </row>
    <row r="295" spans="1:23" ht="14.25">
      <c r="A295" t="s">
        <v>16</v>
      </c>
      <c r="C295" t="s">
        <v>26</v>
      </c>
      <c r="D295">
        <v>9.2864889999999995</v>
      </c>
      <c r="E295">
        <v>0.92511500000000002</v>
      </c>
      <c r="F295">
        <v>0.46058300000000002</v>
      </c>
      <c r="G295">
        <v>0.30573099999999998</v>
      </c>
      <c r="H295">
        <v>0.228298</v>
      </c>
      <c r="I295">
        <v>0.181834</v>
      </c>
      <c r="J295">
        <v>0.15085299999999999</v>
      </c>
      <c r="K295">
        <v>0.128721</v>
      </c>
      <c r="L295">
        <v>0.11211699999999999</v>
      </c>
      <c r="M295">
        <v>8.8865E-2</v>
      </c>
      <c r="N295">
        <v>4.2264999999999997E-2</v>
      </c>
      <c r="O295">
        <v>7.1000000000000002E-4</v>
      </c>
      <c r="P295">
        <v>7.0899999999999999E-4</v>
      </c>
      <c r="Q295">
        <v>7.0799999999999997E-4</v>
      </c>
      <c r="R295">
        <v>7.0600000000000003E-4</v>
      </c>
      <c r="S295">
        <v>7.0399999999999998E-4</v>
      </c>
      <c r="T295">
        <v>6.9700000000000003E-4</v>
      </c>
      <c r="U295">
        <v>6.9099999999999999E-4</v>
      </c>
      <c r="V295">
        <v>6.8499999999999995E-4</v>
      </c>
      <c r="W295">
        <v>6.7900000000000002E-4</v>
      </c>
    </row>
    <row r="296" spans="1:23">
      <c r="A296" t="s">
        <v>17</v>
      </c>
      <c r="D296">
        <v>0.999579</v>
      </c>
      <c r="E296">
        <v>0.99577499999999997</v>
      </c>
      <c r="F296">
        <v>0.99152399999999996</v>
      </c>
      <c r="G296">
        <v>0.98724699999999999</v>
      </c>
      <c r="H296">
        <v>0.98294300000000001</v>
      </c>
      <c r="I296">
        <v>0.97861200000000004</v>
      </c>
      <c r="J296">
        <v>0.97425300000000004</v>
      </c>
      <c r="K296">
        <v>0.96986499999999998</v>
      </c>
      <c r="L296">
        <v>0.96544799999999997</v>
      </c>
      <c r="M296">
        <v>0.95652199999999998</v>
      </c>
      <c r="N296">
        <v>0.90985499999999997</v>
      </c>
      <c r="O296">
        <v>2.2314000000000001E-2</v>
      </c>
      <c r="P296">
        <v>2.971E-2</v>
      </c>
      <c r="Q296">
        <v>3.7087000000000002E-2</v>
      </c>
      <c r="R296">
        <v>5.5444E-2</v>
      </c>
      <c r="S296">
        <v>7.3686000000000001E-2</v>
      </c>
      <c r="T296">
        <v>0.14561099999999999</v>
      </c>
      <c r="U296">
        <v>0.216083</v>
      </c>
      <c r="V296">
        <v>0.28532800000000003</v>
      </c>
      <c r="W296">
        <v>0.35352</v>
      </c>
    </row>
    <row r="297" spans="1:23">
      <c r="A297" t="s">
        <v>18</v>
      </c>
      <c r="C297" t="s">
        <v>19</v>
      </c>
      <c r="D297">
        <v>215.97499999999999</v>
      </c>
      <c r="E297">
        <v>215.86600000000001</v>
      </c>
      <c r="F297">
        <v>215.745</v>
      </c>
      <c r="G297">
        <v>215.62299999999999</v>
      </c>
      <c r="H297">
        <v>215.5</v>
      </c>
      <c r="I297">
        <v>215.376</v>
      </c>
      <c r="J297">
        <v>215.251</v>
      </c>
      <c r="K297">
        <v>215.125</v>
      </c>
      <c r="L297">
        <v>214.99799999999999</v>
      </c>
      <c r="M297">
        <v>214.74100000000001</v>
      </c>
      <c r="N297">
        <v>213.39</v>
      </c>
      <c r="O297">
        <v>133.708</v>
      </c>
      <c r="P297">
        <v>133.69800000000001</v>
      </c>
      <c r="Q297">
        <v>133.68799999999999</v>
      </c>
      <c r="R297">
        <v>133.667</v>
      </c>
      <c r="S297">
        <v>133.65100000000001</v>
      </c>
      <c r="T297">
        <v>133.626</v>
      </c>
      <c r="U297">
        <v>133.655</v>
      </c>
      <c r="V297">
        <v>133.72999999999999</v>
      </c>
      <c r="W297">
        <v>133.84100000000001</v>
      </c>
    </row>
    <row r="298" spans="1:23">
      <c r="A298" t="s">
        <v>20</v>
      </c>
      <c r="C298" t="s">
        <v>21</v>
      </c>
      <c r="D298">
        <v>0.83740000000000003</v>
      </c>
      <c r="E298">
        <v>0.77659999999999996</v>
      </c>
      <c r="F298">
        <v>0.7581</v>
      </c>
      <c r="G298">
        <v>0.74719999999999998</v>
      </c>
      <c r="H298">
        <v>0.73939999999999995</v>
      </c>
      <c r="I298">
        <v>0.73329999999999995</v>
      </c>
      <c r="J298">
        <v>0.72829999999999995</v>
      </c>
      <c r="K298">
        <v>0.72399999999999998</v>
      </c>
      <c r="L298">
        <v>0.72019999999999995</v>
      </c>
      <c r="M298">
        <v>0.71379999999999999</v>
      </c>
      <c r="N298">
        <v>0.69289999999999996</v>
      </c>
      <c r="O298">
        <v>0.46079999999999999</v>
      </c>
      <c r="P298">
        <v>0.46060000000000001</v>
      </c>
      <c r="Q298">
        <v>0.46039999999999998</v>
      </c>
      <c r="R298">
        <v>0.45979999999999999</v>
      </c>
      <c r="S298">
        <v>0.45929999999999999</v>
      </c>
      <c r="T298">
        <v>0.45729999999999998</v>
      </c>
      <c r="U298">
        <v>0.45550000000000002</v>
      </c>
      <c r="V298">
        <v>0.45379999999999998</v>
      </c>
      <c r="W298">
        <v>0.45219999999999999</v>
      </c>
    </row>
    <row r="299" spans="1:23">
      <c r="A299" t="s">
        <v>22</v>
      </c>
      <c r="C299" t="s">
        <v>21</v>
      </c>
      <c r="D299">
        <v>0.91749999999999998</v>
      </c>
      <c r="E299">
        <v>0.91800000000000004</v>
      </c>
      <c r="F299">
        <v>0.91849999999999998</v>
      </c>
      <c r="G299">
        <v>0.91910000000000003</v>
      </c>
      <c r="H299">
        <v>0.91969999999999996</v>
      </c>
      <c r="I299">
        <v>0.92030000000000001</v>
      </c>
      <c r="J299">
        <v>0.92100000000000004</v>
      </c>
      <c r="K299">
        <v>0.92159999999999997</v>
      </c>
      <c r="L299">
        <v>0.92230000000000001</v>
      </c>
      <c r="M299">
        <v>0.92359999999999998</v>
      </c>
      <c r="N299">
        <v>0.93169999999999997</v>
      </c>
      <c r="O299">
        <v>1.1657999999999999</v>
      </c>
      <c r="P299">
        <v>1.1644000000000001</v>
      </c>
      <c r="Q299">
        <v>1.1631</v>
      </c>
      <c r="R299">
        <v>1.1598999999999999</v>
      </c>
      <c r="S299">
        <v>1.157</v>
      </c>
      <c r="T299">
        <v>1.1465000000000001</v>
      </c>
      <c r="U299">
        <v>1.1378999999999999</v>
      </c>
      <c r="V299">
        <v>1.1307</v>
      </c>
      <c r="W299">
        <v>1.1246</v>
      </c>
    </row>
    <row r="300" spans="1:23">
      <c r="A300" t="s">
        <v>23</v>
      </c>
      <c r="D300">
        <v>1.0296000000000001</v>
      </c>
      <c r="E300">
        <v>1.03</v>
      </c>
      <c r="F300">
        <v>1.0306</v>
      </c>
      <c r="G300">
        <v>1.0310999999999999</v>
      </c>
      <c r="H300">
        <v>1.0317000000000001</v>
      </c>
      <c r="I300">
        <v>1.0322</v>
      </c>
      <c r="J300">
        <v>1.0327999999999999</v>
      </c>
      <c r="K300">
        <v>1.0334000000000001</v>
      </c>
      <c r="L300">
        <v>1.0341</v>
      </c>
      <c r="M300">
        <v>1.0354000000000001</v>
      </c>
      <c r="N300">
        <v>1.0430999999999999</v>
      </c>
      <c r="O300">
        <v>1.1917</v>
      </c>
      <c r="P300">
        <v>1.1901999999999999</v>
      </c>
      <c r="Q300">
        <v>1.1888000000000001</v>
      </c>
      <c r="R300">
        <v>1.1852</v>
      </c>
      <c r="S300">
        <v>1.1819</v>
      </c>
      <c r="T300">
        <v>1.1701999999999999</v>
      </c>
      <c r="U300">
        <v>1.1606000000000001</v>
      </c>
      <c r="V300">
        <v>1.1525000000000001</v>
      </c>
      <c r="W300">
        <v>1.1455</v>
      </c>
    </row>
    <row r="301" spans="1:23">
      <c r="A301" t="s">
        <v>24</v>
      </c>
      <c r="C301" t="s">
        <v>25</v>
      </c>
      <c r="D301">
        <v>97.760400000000004</v>
      </c>
      <c r="E301">
        <v>97.409800000000004</v>
      </c>
      <c r="F301">
        <v>97.017099999999999</v>
      </c>
      <c r="G301">
        <v>96.620900000000006</v>
      </c>
      <c r="H301">
        <v>96.221199999999996</v>
      </c>
      <c r="I301">
        <v>95.817899999999995</v>
      </c>
      <c r="J301">
        <v>95.410899999999998</v>
      </c>
      <c r="K301">
        <v>95</v>
      </c>
      <c r="L301">
        <v>94.5852</v>
      </c>
      <c r="M301">
        <v>93.743499999999997</v>
      </c>
      <c r="N301">
        <v>89.258300000000006</v>
      </c>
      <c r="O301">
        <v>242.5044</v>
      </c>
      <c r="P301">
        <v>243.85149999999999</v>
      </c>
      <c r="Q301">
        <v>245.18889999999999</v>
      </c>
      <c r="R301">
        <v>248.49209999999999</v>
      </c>
      <c r="S301">
        <v>251.7406</v>
      </c>
      <c r="T301">
        <v>264.24439999999998</v>
      </c>
      <c r="U301">
        <v>276.08120000000002</v>
      </c>
      <c r="V301">
        <v>287.36950000000002</v>
      </c>
      <c r="W301">
        <v>298.1979</v>
      </c>
    </row>
    <row r="304" spans="1:23">
      <c r="A304" t="s">
        <v>11</v>
      </c>
      <c r="B304">
        <v>85</v>
      </c>
      <c r="C304" t="s">
        <v>12</v>
      </c>
    </row>
    <row r="305" spans="1:23">
      <c r="A305" t="s">
        <v>13</v>
      </c>
      <c r="C305" t="s">
        <v>14</v>
      </c>
      <c r="D305">
        <v>0.01</v>
      </c>
      <c r="E305">
        <v>0.1</v>
      </c>
      <c r="F305">
        <v>0.2</v>
      </c>
      <c r="G305">
        <v>0.3</v>
      </c>
      <c r="H305">
        <v>0.4</v>
      </c>
      <c r="I305">
        <v>0.5</v>
      </c>
      <c r="J305">
        <v>0.6</v>
      </c>
      <c r="K305">
        <v>0.7</v>
      </c>
      <c r="L305">
        <v>0.8</v>
      </c>
      <c r="M305">
        <v>1</v>
      </c>
      <c r="N305">
        <v>2</v>
      </c>
      <c r="O305">
        <v>3</v>
      </c>
      <c r="P305">
        <v>4</v>
      </c>
      <c r="Q305">
        <v>5</v>
      </c>
      <c r="R305">
        <v>7.5</v>
      </c>
      <c r="S305">
        <v>10</v>
      </c>
      <c r="T305">
        <v>20</v>
      </c>
      <c r="U305">
        <v>30</v>
      </c>
      <c r="V305">
        <v>40</v>
      </c>
      <c r="W305">
        <v>50</v>
      </c>
    </row>
    <row r="306" spans="1:23" ht="14.25">
      <c r="A306" s="34" t="s">
        <v>155</v>
      </c>
      <c r="C306" t="s">
        <v>26</v>
      </c>
      <c r="D306">
        <v>0.106</v>
      </c>
      <c r="E306">
        <v>1.0660000000000001</v>
      </c>
      <c r="F306">
        <v>2.14</v>
      </c>
      <c r="G306">
        <v>3.2229999999999999</v>
      </c>
      <c r="H306">
        <v>4.3159999999999998</v>
      </c>
      <c r="I306">
        <v>5.4180000000000001</v>
      </c>
      <c r="J306">
        <v>6.5289999999999999</v>
      </c>
      <c r="K306">
        <v>7.65</v>
      </c>
      <c r="L306">
        <v>8.7810000000000006</v>
      </c>
      <c r="M306">
        <v>11.074</v>
      </c>
      <c r="N306">
        <v>23.222999999999999</v>
      </c>
      <c r="O306">
        <v>36.770000000000003</v>
      </c>
      <c r="P306">
        <v>1391.125</v>
      </c>
      <c r="Q306">
        <v>1392.8810000000001</v>
      </c>
      <c r="R306">
        <v>1397.1869999999999</v>
      </c>
      <c r="S306">
        <v>1401.377</v>
      </c>
      <c r="T306">
        <v>1417.1189999999999</v>
      </c>
      <c r="U306">
        <v>1431.4860000000001</v>
      </c>
      <c r="V306">
        <v>1444.731</v>
      </c>
      <c r="W306">
        <v>1457.04</v>
      </c>
    </row>
    <row r="307" spans="1:23" ht="14.25">
      <c r="A307" t="s">
        <v>16</v>
      </c>
      <c r="C307" t="s">
        <v>26</v>
      </c>
      <c r="D307">
        <v>9.4181380000000008</v>
      </c>
      <c r="E307">
        <v>0.93838200000000005</v>
      </c>
      <c r="F307">
        <v>0.46727400000000002</v>
      </c>
      <c r="G307">
        <v>0.31023099999999998</v>
      </c>
      <c r="H307">
        <v>0.23170399999999999</v>
      </c>
      <c r="I307">
        <v>0.184583</v>
      </c>
      <c r="J307">
        <v>0.153165</v>
      </c>
      <c r="K307">
        <v>0.13072</v>
      </c>
      <c r="L307">
        <v>0.113883</v>
      </c>
      <c r="M307">
        <v>9.0303999999999995E-2</v>
      </c>
      <c r="N307">
        <v>4.3060000000000001E-2</v>
      </c>
      <c r="O307">
        <v>2.7196000000000001E-2</v>
      </c>
      <c r="P307">
        <v>7.1900000000000002E-4</v>
      </c>
      <c r="Q307">
        <v>7.18E-4</v>
      </c>
      <c r="R307">
        <v>7.1599999999999995E-4</v>
      </c>
      <c r="S307">
        <v>7.1400000000000001E-4</v>
      </c>
      <c r="T307">
        <v>7.0600000000000003E-4</v>
      </c>
      <c r="U307">
        <v>6.9899999999999997E-4</v>
      </c>
      <c r="V307">
        <v>6.9200000000000002E-4</v>
      </c>
      <c r="W307">
        <v>6.8599999999999998E-4</v>
      </c>
    </row>
    <row r="308" spans="1:23">
      <c r="A308" t="s">
        <v>17</v>
      </c>
      <c r="D308">
        <v>0.99959600000000004</v>
      </c>
      <c r="E308">
        <v>0.99595400000000001</v>
      </c>
      <c r="F308">
        <v>0.99188600000000005</v>
      </c>
      <c r="G308">
        <v>0.98779300000000003</v>
      </c>
      <c r="H308">
        <v>0.98367700000000002</v>
      </c>
      <c r="I308">
        <v>0.97953599999999996</v>
      </c>
      <c r="J308">
        <v>0.97536999999999996</v>
      </c>
      <c r="K308">
        <v>0.97117799999999999</v>
      </c>
      <c r="L308">
        <v>0.96695900000000001</v>
      </c>
      <c r="M308">
        <v>0.95844099999999999</v>
      </c>
      <c r="N308">
        <v>0.91403699999999999</v>
      </c>
      <c r="O308">
        <v>0.86594300000000002</v>
      </c>
      <c r="P308">
        <v>2.9791999999999999E-2</v>
      </c>
      <c r="Q308">
        <v>3.7183000000000001E-2</v>
      </c>
      <c r="R308">
        <v>5.5565000000000003E-2</v>
      </c>
      <c r="S308">
        <v>7.3816999999999994E-2</v>
      </c>
      <c r="T308">
        <v>0.145672</v>
      </c>
      <c r="U308">
        <v>0.21593300000000001</v>
      </c>
      <c r="V308">
        <v>0.28486800000000001</v>
      </c>
      <c r="W308">
        <v>0.35267300000000001</v>
      </c>
    </row>
    <row r="309" spans="1:23">
      <c r="A309" t="s">
        <v>18</v>
      </c>
      <c r="C309" t="s">
        <v>19</v>
      </c>
      <c r="D309">
        <v>220.571</v>
      </c>
      <c r="E309">
        <v>220.465</v>
      </c>
      <c r="F309">
        <v>220.346</v>
      </c>
      <c r="G309">
        <v>220.227</v>
      </c>
      <c r="H309">
        <v>220.107</v>
      </c>
      <c r="I309">
        <v>219.98599999999999</v>
      </c>
      <c r="J309">
        <v>219.864</v>
      </c>
      <c r="K309">
        <v>219.74100000000001</v>
      </c>
      <c r="L309">
        <v>219.61699999999999</v>
      </c>
      <c r="M309">
        <v>219.36699999999999</v>
      </c>
      <c r="N309">
        <v>218.05500000000001</v>
      </c>
      <c r="O309">
        <v>216.61799999999999</v>
      </c>
      <c r="P309">
        <v>139.54900000000001</v>
      </c>
      <c r="Q309">
        <v>139.53200000000001</v>
      </c>
      <c r="R309">
        <v>139.494</v>
      </c>
      <c r="S309">
        <v>139.46100000000001</v>
      </c>
      <c r="T309">
        <v>139.38</v>
      </c>
      <c r="U309">
        <v>139.364</v>
      </c>
      <c r="V309">
        <v>139.4</v>
      </c>
      <c r="W309">
        <v>139.47900000000001</v>
      </c>
    </row>
    <row r="310" spans="1:23">
      <c r="A310" t="s">
        <v>20</v>
      </c>
      <c r="C310" t="s">
        <v>21</v>
      </c>
      <c r="D310">
        <v>0.85029999999999994</v>
      </c>
      <c r="E310">
        <v>0.78949999999999998</v>
      </c>
      <c r="F310">
        <v>0.77110000000000001</v>
      </c>
      <c r="G310">
        <v>0.76019999999999999</v>
      </c>
      <c r="H310">
        <v>0.75239999999999996</v>
      </c>
      <c r="I310">
        <v>0.74629999999999996</v>
      </c>
      <c r="J310">
        <v>0.74119999999999997</v>
      </c>
      <c r="K310">
        <v>0.7369</v>
      </c>
      <c r="L310">
        <v>0.73319999999999996</v>
      </c>
      <c r="M310">
        <v>0.7268</v>
      </c>
      <c r="N310">
        <v>0.70609999999999995</v>
      </c>
      <c r="O310">
        <v>0.6925</v>
      </c>
      <c r="P310">
        <v>0.47699999999999998</v>
      </c>
      <c r="Q310">
        <v>0.4768</v>
      </c>
      <c r="R310">
        <v>0.47620000000000001</v>
      </c>
      <c r="S310">
        <v>0.47560000000000002</v>
      </c>
      <c r="T310">
        <v>0.47349999999999998</v>
      </c>
      <c r="U310">
        <v>0.47149999999999997</v>
      </c>
      <c r="V310">
        <v>0.46970000000000001</v>
      </c>
      <c r="W310">
        <v>0.46810000000000002</v>
      </c>
    </row>
    <row r="311" spans="1:23">
      <c r="A311" t="s">
        <v>22</v>
      </c>
      <c r="C311" t="s">
        <v>21</v>
      </c>
      <c r="D311">
        <v>0.92100000000000004</v>
      </c>
      <c r="E311">
        <v>0.9214</v>
      </c>
      <c r="F311">
        <v>0.92200000000000004</v>
      </c>
      <c r="G311">
        <v>0.92259999999999998</v>
      </c>
      <c r="H311">
        <v>0.92310000000000003</v>
      </c>
      <c r="I311">
        <v>0.92369999999999997</v>
      </c>
      <c r="J311">
        <v>0.92430000000000001</v>
      </c>
      <c r="K311">
        <v>0.92500000000000004</v>
      </c>
      <c r="L311">
        <v>0.92559999999999998</v>
      </c>
      <c r="M311">
        <v>0.92689999999999995</v>
      </c>
      <c r="N311">
        <v>0.93459999999999999</v>
      </c>
      <c r="O311">
        <v>0.94479999999999997</v>
      </c>
      <c r="P311">
        <v>1.1760999999999999</v>
      </c>
      <c r="Q311">
        <v>1.1745000000000001</v>
      </c>
      <c r="R311">
        <v>1.1708000000000001</v>
      </c>
      <c r="S311">
        <v>1.1673</v>
      </c>
      <c r="T311">
        <v>1.1553</v>
      </c>
      <c r="U311">
        <v>1.1456</v>
      </c>
      <c r="V311">
        <v>1.1375999999999999</v>
      </c>
      <c r="W311">
        <v>1.1308</v>
      </c>
    </row>
    <row r="312" spans="1:23">
      <c r="A312" t="s">
        <v>23</v>
      </c>
      <c r="D312">
        <v>1.0295000000000001</v>
      </c>
      <c r="E312">
        <v>1.0299</v>
      </c>
      <c r="F312">
        <v>1.0304</v>
      </c>
      <c r="G312">
        <v>1.0308999999999999</v>
      </c>
      <c r="H312">
        <v>1.0315000000000001</v>
      </c>
      <c r="I312">
        <v>1.032</v>
      </c>
      <c r="J312">
        <v>1.0326</v>
      </c>
      <c r="K312">
        <v>1.0331999999999999</v>
      </c>
      <c r="L312">
        <v>1.0338000000000001</v>
      </c>
      <c r="M312">
        <v>1.0349999999999999</v>
      </c>
      <c r="N312">
        <v>1.0423</v>
      </c>
      <c r="O312">
        <v>1.0524</v>
      </c>
      <c r="P312">
        <v>1.2</v>
      </c>
      <c r="Q312">
        <v>1.1982999999999999</v>
      </c>
      <c r="R312">
        <v>1.1941999999999999</v>
      </c>
      <c r="S312">
        <v>1.1902999999999999</v>
      </c>
      <c r="T312">
        <v>1.177</v>
      </c>
      <c r="U312">
        <v>1.1660999999999999</v>
      </c>
      <c r="V312">
        <v>1.1571</v>
      </c>
      <c r="W312">
        <v>1.1494</v>
      </c>
    </row>
    <row r="313" spans="1:23">
      <c r="A313" t="s">
        <v>24</v>
      </c>
      <c r="C313" t="s">
        <v>25</v>
      </c>
      <c r="D313">
        <v>98.446200000000005</v>
      </c>
      <c r="E313">
        <v>98.1083</v>
      </c>
      <c r="F313">
        <v>97.73</v>
      </c>
      <c r="G313">
        <v>97.348600000000005</v>
      </c>
      <c r="H313">
        <v>96.963999999999999</v>
      </c>
      <c r="I313">
        <v>96.576099999999997</v>
      </c>
      <c r="J313">
        <v>96.184799999999996</v>
      </c>
      <c r="K313">
        <v>95.790099999999995</v>
      </c>
      <c r="L313">
        <v>95.391900000000007</v>
      </c>
      <c r="M313">
        <v>94.584500000000006</v>
      </c>
      <c r="N313">
        <v>90.301299999999998</v>
      </c>
      <c r="O313">
        <v>85.505200000000002</v>
      </c>
      <c r="P313">
        <v>232.49090000000001</v>
      </c>
      <c r="Q313">
        <v>233.8845</v>
      </c>
      <c r="R313">
        <v>237.32069999999999</v>
      </c>
      <c r="S313">
        <v>240.69300000000001</v>
      </c>
      <c r="T313">
        <v>253.61490000000001</v>
      </c>
      <c r="U313">
        <v>265.7758</v>
      </c>
      <c r="V313">
        <v>277.3218</v>
      </c>
      <c r="W313">
        <v>288.35789999999997</v>
      </c>
    </row>
    <row r="316" spans="1:23">
      <c r="A316" t="s">
        <v>11</v>
      </c>
      <c r="B316">
        <v>90</v>
      </c>
      <c r="C316" t="s">
        <v>12</v>
      </c>
    </row>
    <row r="317" spans="1:23">
      <c r="A317" t="s">
        <v>13</v>
      </c>
      <c r="C317" t="s">
        <v>14</v>
      </c>
      <c r="D317">
        <v>0.01</v>
      </c>
      <c r="E317">
        <v>0.1</v>
      </c>
      <c r="F317">
        <v>0.2</v>
      </c>
      <c r="G317">
        <v>0.3</v>
      </c>
      <c r="H317">
        <v>0.4</v>
      </c>
      <c r="I317">
        <v>0.5</v>
      </c>
      <c r="J317">
        <v>0.6</v>
      </c>
      <c r="K317">
        <v>0.7</v>
      </c>
      <c r="L317">
        <v>0.8</v>
      </c>
      <c r="M317">
        <v>1</v>
      </c>
      <c r="N317">
        <v>2</v>
      </c>
      <c r="O317">
        <v>3</v>
      </c>
      <c r="P317">
        <v>4</v>
      </c>
      <c r="Q317">
        <v>5</v>
      </c>
      <c r="R317">
        <v>7.5</v>
      </c>
      <c r="S317">
        <v>10</v>
      </c>
      <c r="T317">
        <v>20</v>
      </c>
      <c r="U317">
        <v>30</v>
      </c>
      <c r="V317">
        <v>40</v>
      </c>
      <c r="W317">
        <v>50</v>
      </c>
    </row>
    <row r="318" spans="1:23" ht="14.25">
      <c r="A318" s="34" t="s">
        <v>155</v>
      </c>
      <c r="C318" t="s">
        <v>26</v>
      </c>
      <c r="D318">
        <v>0.105</v>
      </c>
      <c r="E318">
        <v>1.0509999999999999</v>
      </c>
      <c r="F318">
        <v>2.11</v>
      </c>
      <c r="G318">
        <v>3.177</v>
      </c>
      <c r="H318">
        <v>4.2530000000000001</v>
      </c>
      <c r="I318">
        <v>5.3380000000000001</v>
      </c>
      <c r="J318">
        <v>6.4320000000000004</v>
      </c>
      <c r="K318">
        <v>7.5350000000000001</v>
      </c>
      <c r="L318">
        <v>8.6470000000000002</v>
      </c>
      <c r="M318">
        <v>10.901</v>
      </c>
      <c r="N318">
        <v>22.805</v>
      </c>
      <c r="O318">
        <v>35.993000000000002</v>
      </c>
      <c r="P318">
        <v>1371.029</v>
      </c>
      <c r="Q318">
        <v>1372.942</v>
      </c>
      <c r="R318">
        <v>1377.6210000000001</v>
      </c>
      <c r="S318">
        <v>1382.162</v>
      </c>
      <c r="T318">
        <v>1399.115</v>
      </c>
      <c r="U318">
        <v>1414.462</v>
      </c>
      <c r="V318">
        <v>1428.5229999999999</v>
      </c>
      <c r="W318">
        <v>1441.527</v>
      </c>
    </row>
    <row r="319" spans="1:23" ht="14.25">
      <c r="A319" t="s">
        <v>16</v>
      </c>
      <c r="C319" t="s">
        <v>26</v>
      </c>
      <c r="D319">
        <v>9.5497829999999997</v>
      </c>
      <c r="E319">
        <v>0.95164599999999999</v>
      </c>
      <c r="F319">
        <v>0.47396199999999999</v>
      </c>
      <c r="G319">
        <v>0.31472699999999998</v>
      </c>
      <c r="H319">
        <v>0.23510500000000001</v>
      </c>
      <c r="I319">
        <v>0.18732699999999999</v>
      </c>
      <c r="J319">
        <v>0.155472</v>
      </c>
      <c r="K319">
        <v>0.132714</v>
      </c>
      <c r="L319">
        <v>0.115644</v>
      </c>
      <c r="M319">
        <v>9.1738E-2</v>
      </c>
      <c r="N319">
        <v>4.3848999999999999E-2</v>
      </c>
      <c r="O319">
        <v>2.7782999999999999E-2</v>
      </c>
      <c r="P319">
        <v>7.2900000000000005E-4</v>
      </c>
      <c r="Q319">
        <v>7.2800000000000002E-4</v>
      </c>
      <c r="R319">
        <v>7.2599999999999997E-4</v>
      </c>
      <c r="S319">
        <v>7.2400000000000003E-4</v>
      </c>
      <c r="T319">
        <v>7.1500000000000003E-4</v>
      </c>
      <c r="U319">
        <v>7.0699999999999995E-4</v>
      </c>
      <c r="V319">
        <v>6.9999999999999999E-4</v>
      </c>
      <c r="W319">
        <v>6.9399999999999996E-4</v>
      </c>
    </row>
    <row r="320" spans="1:23">
      <c r="A320" t="s">
        <v>17</v>
      </c>
      <c r="D320">
        <v>0.99961299999999997</v>
      </c>
      <c r="E320">
        <v>0.99612500000000004</v>
      </c>
      <c r="F320">
        <v>0.99222900000000003</v>
      </c>
      <c r="G320">
        <v>0.98831199999999997</v>
      </c>
      <c r="H320">
        <v>0.98437300000000005</v>
      </c>
      <c r="I320">
        <v>0.98041299999999998</v>
      </c>
      <c r="J320">
        <v>0.97642899999999999</v>
      </c>
      <c r="K320">
        <v>0.97242200000000001</v>
      </c>
      <c r="L320">
        <v>0.96839200000000003</v>
      </c>
      <c r="M320">
        <v>0.96025799999999994</v>
      </c>
      <c r="N320">
        <v>0.91797600000000001</v>
      </c>
      <c r="O320">
        <v>0.87245200000000001</v>
      </c>
      <c r="P320">
        <v>2.9919000000000001E-2</v>
      </c>
      <c r="Q320">
        <v>3.7332999999999998E-2</v>
      </c>
      <c r="R320">
        <v>5.5760999999999998E-2</v>
      </c>
      <c r="S320">
        <v>7.4043999999999999E-2</v>
      </c>
      <c r="T320">
        <v>0.14588799999999999</v>
      </c>
      <c r="U320">
        <v>0.21598000000000001</v>
      </c>
      <c r="V320">
        <v>0.284634</v>
      </c>
      <c r="W320">
        <v>0.35207699999999997</v>
      </c>
    </row>
    <row r="321" spans="1:23">
      <c r="A321" t="s">
        <v>18</v>
      </c>
      <c r="C321" t="s">
        <v>19</v>
      </c>
      <c r="D321">
        <v>225.185</v>
      </c>
      <c r="E321">
        <v>225.08099999999999</v>
      </c>
      <c r="F321">
        <v>224.965</v>
      </c>
      <c r="G321">
        <v>224.84899999999999</v>
      </c>
      <c r="H321">
        <v>224.73099999999999</v>
      </c>
      <c r="I321">
        <v>224.613</v>
      </c>
      <c r="J321">
        <v>224.494</v>
      </c>
      <c r="K321">
        <v>224.375</v>
      </c>
      <c r="L321">
        <v>224.25399999999999</v>
      </c>
      <c r="M321">
        <v>224.01</v>
      </c>
      <c r="N321">
        <v>222.73599999999999</v>
      </c>
      <c r="O321">
        <v>221.34700000000001</v>
      </c>
      <c r="P321">
        <v>145.46100000000001</v>
      </c>
      <c r="Q321">
        <v>145.43600000000001</v>
      </c>
      <c r="R321">
        <v>145.37700000000001</v>
      </c>
      <c r="S321">
        <v>145.32599999999999</v>
      </c>
      <c r="T321">
        <v>145.18</v>
      </c>
      <c r="U321">
        <v>145.11199999999999</v>
      </c>
      <c r="V321">
        <v>145.10599999999999</v>
      </c>
      <c r="W321">
        <v>145.149</v>
      </c>
    </row>
    <row r="322" spans="1:23">
      <c r="A322" t="s">
        <v>20</v>
      </c>
      <c r="C322" t="s">
        <v>21</v>
      </c>
      <c r="D322">
        <v>0.86309999999999998</v>
      </c>
      <c r="E322">
        <v>0.80230000000000001</v>
      </c>
      <c r="F322">
        <v>0.78390000000000004</v>
      </c>
      <c r="G322">
        <v>0.77300000000000002</v>
      </c>
      <c r="H322">
        <v>0.76519999999999999</v>
      </c>
      <c r="I322">
        <v>0.7591</v>
      </c>
      <c r="J322">
        <v>0.75409999999999999</v>
      </c>
      <c r="K322">
        <v>0.74980000000000002</v>
      </c>
      <c r="L322">
        <v>0.74609999999999999</v>
      </c>
      <c r="M322">
        <v>0.73970000000000002</v>
      </c>
      <c r="N322">
        <v>0.71899999999999997</v>
      </c>
      <c r="O322">
        <v>0.7056</v>
      </c>
      <c r="P322">
        <v>0.49340000000000001</v>
      </c>
      <c r="Q322">
        <v>0.49320000000000003</v>
      </c>
      <c r="R322">
        <v>0.49249999999999999</v>
      </c>
      <c r="S322">
        <v>0.4919</v>
      </c>
      <c r="T322">
        <v>0.48949999999999999</v>
      </c>
      <c r="U322">
        <v>0.4874</v>
      </c>
      <c r="V322">
        <v>0.48549999999999999</v>
      </c>
      <c r="W322">
        <v>0.48380000000000001</v>
      </c>
    </row>
    <row r="323" spans="1:23">
      <c r="A323" t="s">
        <v>22</v>
      </c>
      <c r="C323" t="s">
        <v>21</v>
      </c>
      <c r="D323">
        <v>0.92459999999999998</v>
      </c>
      <c r="E323">
        <v>0.92500000000000004</v>
      </c>
      <c r="F323">
        <v>0.92559999999999998</v>
      </c>
      <c r="G323">
        <v>0.92610000000000003</v>
      </c>
      <c r="H323">
        <v>0.92669999999999997</v>
      </c>
      <c r="I323">
        <v>0.92720000000000002</v>
      </c>
      <c r="J323">
        <v>0.92779999999999996</v>
      </c>
      <c r="K323">
        <v>0.9284</v>
      </c>
      <c r="L323">
        <v>0.92900000000000005</v>
      </c>
      <c r="M323">
        <v>0.93030000000000002</v>
      </c>
      <c r="N323">
        <v>0.93759999999999999</v>
      </c>
      <c r="O323">
        <v>0.94720000000000004</v>
      </c>
      <c r="P323">
        <v>1.1891</v>
      </c>
      <c r="Q323">
        <v>1.1873</v>
      </c>
      <c r="R323">
        <v>1.1829000000000001</v>
      </c>
      <c r="S323">
        <v>1.1788000000000001</v>
      </c>
      <c r="T323">
        <v>1.1648000000000001</v>
      </c>
      <c r="U323">
        <v>1.1537999999999999</v>
      </c>
      <c r="V323">
        <v>1.1448</v>
      </c>
      <c r="W323">
        <v>1.1374</v>
      </c>
    </row>
    <row r="324" spans="1:23">
      <c r="A324" t="s">
        <v>23</v>
      </c>
      <c r="D324">
        <v>1.0293000000000001</v>
      </c>
      <c r="E324">
        <v>1.0298</v>
      </c>
      <c r="F324">
        <v>1.0303</v>
      </c>
      <c r="G324">
        <v>1.0307999999999999</v>
      </c>
      <c r="H324">
        <v>1.0313000000000001</v>
      </c>
      <c r="I324">
        <v>1.0318000000000001</v>
      </c>
      <c r="J324">
        <v>1.0323</v>
      </c>
      <c r="K324">
        <v>1.0328999999999999</v>
      </c>
      <c r="L324">
        <v>1.0335000000000001</v>
      </c>
      <c r="M324">
        <v>1.0346</v>
      </c>
      <c r="N324">
        <v>1.0416000000000001</v>
      </c>
      <c r="O324">
        <v>1.0508999999999999</v>
      </c>
      <c r="P324">
        <v>1.2110000000000001</v>
      </c>
      <c r="Q324">
        <v>1.2090000000000001</v>
      </c>
      <c r="R324">
        <v>1.2041999999999999</v>
      </c>
      <c r="S324">
        <v>1.1997</v>
      </c>
      <c r="T324">
        <v>1.1842999999999999</v>
      </c>
      <c r="U324">
        <v>1.1719999999999999</v>
      </c>
      <c r="V324">
        <v>1.1619999999999999</v>
      </c>
      <c r="W324">
        <v>1.1536</v>
      </c>
    </row>
    <row r="325" spans="1:23">
      <c r="A325" t="s">
        <v>24</v>
      </c>
      <c r="C325" t="s">
        <v>25</v>
      </c>
      <c r="D325">
        <v>99.126900000000006</v>
      </c>
      <c r="E325">
        <v>98.801199999999994</v>
      </c>
      <c r="F325">
        <v>98.436700000000002</v>
      </c>
      <c r="G325">
        <v>98.069299999999998</v>
      </c>
      <c r="H325">
        <v>97.699100000000001</v>
      </c>
      <c r="I325">
        <v>97.325900000000004</v>
      </c>
      <c r="J325">
        <v>96.949700000000007</v>
      </c>
      <c r="K325">
        <v>96.570300000000003</v>
      </c>
      <c r="L325">
        <v>96.187799999999996</v>
      </c>
      <c r="M325">
        <v>95.412999999999997</v>
      </c>
      <c r="N325">
        <v>91.319199999999995</v>
      </c>
      <c r="O325">
        <v>86.774699999999996</v>
      </c>
      <c r="P325">
        <v>221.1721</v>
      </c>
      <c r="Q325">
        <v>222.63059999999999</v>
      </c>
      <c r="R325">
        <v>226.22030000000001</v>
      </c>
      <c r="S325">
        <v>229.73400000000001</v>
      </c>
      <c r="T325">
        <v>243.1275</v>
      </c>
      <c r="U325">
        <v>255.64760000000001</v>
      </c>
      <c r="V325">
        <v>267.47430000000003</v>
      </c>
      <c r="W325">
        <v>278.73430000000002</v>
      </c>
    </row>
    <row r="328" spans="1:23">
      <c r="A328" t="s">
        <v>11</v>
      </c>
      <c r="B328">
        <v>95</v>
      </c>
      <c r="C328" t="s">
        <v>12</v>
      </c>
    </row>
    <row r="329" spans="1:23">
      <c r="A329" t="s">
        <v>13</v>
      </c>
      <c r="C329" t="s">
        <v>14</v>
      </c>
      <c r="D329">
        <v>0.01</v>
      </c>
      <c r="E329">
        <v>0.1</v>
      </c>
      <c r="F329">
        <v>0.2</v>
      </c>
      <c r="G329">
        <v>0.3</v>
      </c>
      <c r="H329">
        <v>0.4</v>
      </c>
      <c r="I329">
        <v>0.5</v>
      </c>
      <c r="J329">
        <v>0.6</v>
      </c>
      <c r="K329">
        <v>0.7</v>
      </c>
      <c r="L329">
        <v>0.8</v>
      </c>
      <c r="M329">
        <v>1</v>
      </c>
      <c r="N329">
        <v>2</v>
      </c>
      <c r="O329">
        <v>3</v>
      </c>
      <c r="P329">
        <v>4</v>
      </c>
      <c r="Q329">
        <v>5</v>
      </c>
      <c r="R329">
        <v>7.5</v>
      </c>
      <c r="S329">
        <v>10</v>
      </c>
      <c r="T329">
        <v>20</v>
      </c>
      <c r="U329">
        <v>30</v>
      </c>
      <c r="V329">
        <v>40</v>
      </c>
      <c r="W329">
        <v>50</v>
      </c>
    </row>
    <row r="330" spans="1:23" ht="14.25">
      <c r="A330" s="34" t="s">
        <v>155</v>
      </c>
      <c r="C330" t="s">
        <v>26</v>
      </c>
      <c r="D330">
        <v>0.10299999999999999</v>
      </c>
      <c r="E330">
        <v>1.036</v>
      </c>
      <c r="F330">
        <v>2.081</v>
      </c>
      <c r="G330">
        <v>3.133</v>
      </c>
      <c r="H330">
        <v>4.1929999999999996</v>
      </c>
      <c r="I330">
        <v>5.2610000000000001</v>
      </c>
      <c r="J330">
        <v>6.3380000000000001</v>
      </c>
      <c r="K330">
        <v>7.4240000000000004</v>
      </c>
      <c r="L330">
        <v>8.5180000000000007</v>
      </c>
      <c r="M330">
        <v>10.733000000000001</v>
      </c>
      <c r="N330">
        <v>22.405000000000001</v>
      </c>
      <c r="O330">
        <v>35.258000000000003</v>
      </c>
      <c r="P330">
        <v>1350.1790000000001</v>
      </c>
      <c r="Q330">
        <v>1352.277</v>
      </c>
      <c r="R330">
        <v>1357.394</v>
      </c>
      <c r="S330">
        <v>1362.3420000000001</v>
      </c>
      <c r="T330">
        <v>1380.673</v>
      </c>
      <c r="U330">
        <v>1397.107</v>
      </c>
      <c r="V330">
        <v>1412.06</v>
      </c>
      <c r="W330">
        <v>1425.8130000000001</v>
      </c>
    </row>
    <row r="331" spans="1:23" ht="14.25">
      <c r="A331" t="s">
        <v>16</v>
      </c>
      <c r="C331" t="s">
        <v>26</v>
      </c>
      <c r="D331">
        <v>9.6814250000000008</v>
      </c>
      <c r="E331">
        <v>0.96490600000000004</v>
      </c>
      <c r="F331">
        <v>0.48064600000000002</v>
      </c>
      <c r="G331">
        <v>0.31922</v>
      </c>
      <c r="H331">
        <v>0.23850199999999999</v>
      </c>
      <c r="I331">
        <v>0.19006700000000001</v>
      </c>
      <c r="J331">
        <v>0.157774</v>
      </c>
      <c r="K331">
        <v>0.13470499999999999</v>
      </c>
      <c r="L331">
        <v>0.11740100000000001</v>
      </c>
      <c r="M331">
        <v>9.3168000000000001E-2</v>
      </c>
      <c r="N331">
        <v>4.4632999999999999E-2</v>
      </c>
      <c r="O331">
        <v>2.8361999999999998E-2</v>
      </c>
      <c r="P331">
        <v>7.4100000000000001E-4</v>
      </c>
      <c r="Q331">
        <v>7.3899999999999997E-4</v>
      </c>
      <c r="R331">
        <v>7.3700000000000002E-4</v>
      </c>
      <c r="S331">
        <v>7.3399999999999995E-4</v>
      </c>
      <c r="T331">
        <v>7.2400000000000003E-4</v>
      </c>
      <c r="U331">
        <v>7.1599999999999995E-4</v>
      </c>
      <c r="V331">
        <v>7.0799999999999997E-4</v>
      </c>
      <c r="W331">
        <v>7.0100000000000002E-4</v>
      </c>
    </row>
    <row r="332" spans="1:23">
      <c r="A332" t="s">
        <v>17</v>
      </c>
      <c r="D332">
        <v>0.99963000000000002</v>
      </c>
      <c r="E332">
        <v>0.99628700000000003</v>
      </c>
      <c r="F332">
        <v>0.99255599999999999</v>
      </c>
      <c r="G332">
        <v>0.98880500000000005</v>
      </c>
      <c r="H332">
        <v>0.98503499999999999</v>
      </c>
      <c r="I332">
        <v>0.98124500000000003</v>
      </c>
      <c r="J332">
        <v>0.97743400000000003</v>
      </c>
      <c r="K332">
        <v>0.973603</v>
      </c>
      <c r="L332">
        <v>0.96975</v>
      </c>
      <c r="M332">
        <v>0.96197999999999995</v>
      </c>
      <c r="N332">
        <v>0.92169000000000001</v>
      </c>
      <c r="O332">
        <v>0.878548</v>
      </c>
      <c r="P332">
        <v>3.0095E-2</v>
      </c>
      <c r="Q332">
        <v>3.7544000000000001E-2</v>
      </c>
      <c r="R332">
        <v>5.6043000000000003E-2</v>
      </c>
      <c r="S332">
        <v>7.4376999999999999E-2</v>
      </c>
      <c r="T332">
        <v>0.14627299999999999</v>
      </c>
      <c r="U332">
        <v>0.21623700000000001</v>
      </c>
      <c r="V332">
        <v>0.28463899999999998</v>
      </c>
      <c r="W332">
        <v>0.35174100000000003</v>
      </c>
    </row>
    <row r="333" spans="1:23">
      <c r="A333" t="s">
        <v>18</v>
      </c>
      <c r="C333" t="s">
        <v>19</v>
      </c>
      <c r="D333">
        <v>229.81700000000001</v>
      </c>
      <c r="E333">
        <v>229.715</v>
      </c>
      <c r="F333">
        <v>229.602</v>
      </c>
      <c r="G333">
        <v>229.488</v>
      </c>
      <c r="H333">
        <v>229.374</v>
      </c>
      <c r="I333">
        <v>229.25800000000001</v>
      </c>
      <c r="J333">
        <v>229.142</v>
      </c>
      <c r="K333">
        <v>229.02600000000001</v>
      </c>
      <c r="L333">
        <v>228.90799999999999</v>
      </c>
      <c r="M333">
        <v>228.67099999999999</v>
      </c>
      <c r="N333">
        <v>227.43100000000001</v>
      </c>
      <c r="O333">
        <v>226.089</v>
      </c>
      <c r="P333">
        <v>151.44300000000001</v>
      </c>
      <c r="Q333">
        <v>151.40700000000001</v>
      </c>
      <c r="R333">
        <v>151.32499999999999</v>
      </c>
      <c r="S333">
        <v>151.251</v>
      </c>
      <c r="T333">
        <v>151.029</v>
      </c>
      <c r="U333">
        <v>150.90299999999999</v>
      </c>
      <c r="V333">
        <v>150.84899999999999</v>
      </c>
      <c r="W333">
        <v>150.85300000000001</v>
      </c>
    </row>
    <row r="334" spans="1:23">
      <c r="A334" t="s">
        <v>20</v>
      </c>
      <c r="C334" t="s">
        <v>21</v>
      </c>
      <c r="D334">
        <v>0.87580000000000002</v>
      </c>
      <c r="E334">
        <v>0.81499999999999995</v>
      </c>
      <c r="F334">
        <v>0.79649999999999999</v>
      </c>
      <c r="G334">
        <v>0.78569999999999995</v>
      </c>
      <c r="H334">
        <v>0.77790000000000004</v>
      </c>
      <c r="I334">
        <v>0.77180000000000004</v>
      </c>
      <c r="J334">
        <v>0.76680000000000004</v>
      </c>
      <c r="K334">
        <v>0.76249999999999996</v>
      </c>
      <c r="L334">
        <v>0.75880000000000003</v>
      </c>
      <c r="M334">
        <v>0.75249999999999995</v>
      </c>
      <c r="N334">
        <v>0.7319</v>
      </c>
      <c r="O334">
        <v>0.71860000000000002</v>
      </c>
      <c r="P334">
        <v>0.50980000000000003</v>
      </c>
      <c r="Q334">
        <v>0.50949999999999995</v>
      </c>
      <c r="R334">
        <v>0.50880000000000003</v>
      </c>
      <c r="S334">
        <v>0.5081</v>
      </c>
      <c r="T334">
        <v>0.50549999999999995</v>
      </c>
      <c r="U334">
        <v>0.50329999999999997</v>
      </c>
      <c r="V334">
        <v>0.50129999999999997</v>
      </c>
      <c r="W334">
        <v>0.49940000000000001</v>
      </c>
    </row>
    <row r="335" spans="1:23">
      <c r="A335" t="s">
        <v>22</v>
      </c>
      <c r="C335" t="s">
        <v>21</v>
      </c>
      <c r="D335">
        <v>0.92830000000000001</v>
      </c>
      <c r="E335">
        <v>0.92869999999999997</v>
      </c>
      <c r="F335">
        <v>0.92920000000000003</v>
      </c>
      <c r="G335">
        <v>0.92979999999999996</v>
      </c>
      <c r="H335">
        <v>0.93030000000000002</v>
      </c>
      <c r="I335">
        <v>0.93089999999999995</v>
      </c>
      <c r="J335">
        <v>0.93140000000000001</v>
      </c>
      <c r="K335">
        <v>0.93200000000000005</v>
      </c>
      <c r="L335">
        <v>0.93259999999999998</v>
      </c>
      <c r="M335">
        <v>0.93379999999999996</v>
      </c>
      <c r="N335">
        <v>0.94079999999999997</v>
      </c>
      <c r="O335">
        <v>0.94969999999999999</v>
      </c>
      <c r="P335">
        <v>1.2039</v>
      </c>
      <c r="Q335">
        <v>1.2017</v>
      </c>
      <c r="R335">
        <v>1.1963999999999999</v>
      </c>
      <c r="S335">
        <v>1.1915</v>
      </c>
      <c r="T335">
        <v>1.1752</v>
      </c>
      <c r="U335">
        <v>1.1626000000000001</v>
      </c>
      <c r="V335">
        <v>1.1525000000000001</v>
      </c>
      <c r="W335">
        <v>1.1442000000000001</v>
      </c>
    </row>
    <row r="336" spans="1:23">
      <c r="A336" t="s">
        <v>23</v>
      </c>
      <c r="D336">
        <v>1.0291999999999999</v>
      </c>
      <c r="E336">
        <v>1.0296000000000001</v>
      </c>
      <c r="F336">
        <v>1.0301</v>
      </c>
      <c r="G336">
        <v>1.0306</v>
      </c>
      <c r="H336">
        <v>1.0310999999999999</v>
      </c>
      <c r="I336">
        <v>1.0316000000000001</v>
      </c>
      <c r="J336">
        <v>1.0321</v>
      </c>
      <c r="K336">
        <v>1.0326</v>
      </c>
      <c r="L336">
        <v>1.0331999999999999</v>
      </c>
      <c r="M336">
        <v>1.0343</v>
      </c>
      <c r="N336">
        <v>1.0407999999999999</v>
      </c>
      <c r="O336">
        <v>1.0495000000000001</v>
      </c>
      <c r="P336">
        <v>1.2237</v>
      </c>
      <c r="Q336">
        <v>1.2213000000000001</v>
      </c>
      <c r="R336">
        <v>1.2155</v>
      </c>
      <c r="S336">
        <v>1.2101999999999999</v>
      </c>
      <c r="T336">
        <v>1.1922999999999999</v>
      </c>
      <c r="U336">
        <v>1.1783999999999999</v>
      </c>
      <c r="V336">
        <v>1.1672</v>
      </c>
      <c r="W336">
        <v>1.1578999999999999</v>
      </c>
    </row>
    <row r="337" spans="1:23">
      <c r="A337" t="s">
        <v>24</v>
      </c>
      <c r="C337" t="s">
        <v>25</v>
      </c>
      <c r="D337">
        <v>99.802599999999998</v>
      </c>
      <c r="E337">
        <v>99.488600000000005</v>
      </c>
      <c r="F337">
        <v>99.137299999999996</v>
      </c>
      <c r="G337">
        <v>98.7834</v>
      </c>
      <c r="H337">
        <v>98.426900000000003</v>
      </c>
      <c r="I337">
        <v>98.067700000000002</v>
      </c>
      <c r="J337">
        <v>97.705799999999996</v>
      </c>
      <c r="K337">
        <v>97.341099999999997</v>
      </c>
      <c r="L337">
        <v>96.973500000000001</v>
      </c>
      <c r="M337">
        <v>96.229600000000005</v>
      </c>
      <c r="N337">
        <v>92.313800000000001</v>
      </c>
      <c r="O337">
        <v>88.001199999999997</v>
      </c>
      <c r="P337">
        <v>209.85759999999999</v>
      </c>
      <c r="Q337">
        <v>211.3922</v>
      </c>
      <c r="R337">
        <v>215.16069999999999</v>
      </c>
      <c r="S337">
        <v>218.8381</v>
      </c>
      <c r="T337">
        <v>232.767</v>
      </c>
      <c r="U337">
        <v>245.6857</v>
      </c>
      <c r="V337">
        <v>257.81880000000001</v>
      </c>
      <c r="W337">
        <v>269.32049999999998</v>
      </c>
    </row>
    <row r="340" spans="1:23">
      <c r="A340" t="s">
        <v>11</v>
      </c>
      <c r="B340">
        <v>100</v>
      </c>
      <c r="C340" t="s">
        <v>12</v>
      </c>
    </row>
    <row r="341" spans="1:23">
      <c r="A341" t="s">
        <v>13</v>
      </c>
      <c r="C341" t="s">
        <v>14</v>
      </c>
      <c r="D341">
        <v>0.01</v>
      </c>
      <c r="E341">
        <v>0.1</v>
      </c>
      <c r="F341">
        <v>0.2</v>
      </c>
      <c r="G341">
        <v>0.3</v>
      </c>
      <c r="H341">
        <v>0.4</v>
      </c>
      <c r="I341">
        <v>0.5</v>
      </c>
      <c r="J341">
        <v>0.6</v>
      </c>
      <c r="K341">
        <v>0.7</v>
      </c>
      <c r="L341">
        <v>0.8</v>
      </c>
      <c r="M341">
        <v>1</v>
      </c>
      <c r="N341">
        <v>2</v>
      </c>
      <c r="O341">
        <v>3</v>
      </c>
      <c r="P341">
        <v>4</v>
      </c>
      <c r="Q341">
        <v>5</v>
      </c>
      <c r="R341">
        <v>7.5</v>
      </c>
      <c r="S341">
        <v>10</v>
      </c>
      <c r="T341">
        <v>20</v>
      </c>
      <c r="U341">
        <v>30</v>
      </c>
      <c r="V341">
        <v>40</v>
      </c>
      <c r="W341">
        <v>50</v>
      </c>
    </row>
    <row r="342" spans="1:23" ht="14.25">
      <c r="A342" s="34" t="s">
        <v>155</v>
      </c>
      <c r="C342" t="s">
        <v>26</v>
      </c>
      <c r="D342">
        <v>0.10199999999999999</v>
      </c>
      <c r="E342">
        <v>1.022</v>
      </c>
      <c r="F342">
        <v>2.052</v>
      </c>
      <c r="G342">
        <v>3.089</v>
      </c>
      <c r="H342">
        <v>4.1340000000000003</v>
      </c>
      <c r="I342">
        <v>5.1870000000000003</v>
      </c>
      <c r="J342">
        <v>6.2469999999999999</v>
      </c>
      <c r="K342">
        <v>7.3159999999999998</v>
      </c>
      <c r="L342">
        <v>8.3930000000000007</v>
      </c>
      <c r="M342">
        <v>10.571999999999999</v>
      </c>
      <c r="N342">
        <v>22.021000000000001</v>
      </c>
      <c r="O342">
        <v>34.56</v>
      </c>
      <c r="P342">
        <v>48.503</v>
      </c>
      <c r="Q342">
        <v>1330.7570000000001</v>
      </c>
      <c r="R342">
        <v>1336.396</v>
      </c>
      <c r="S342">
        <v>1341.8219999999999</v>
      </c>
      <c r="T342">
        <v>1361.741</v>
      </c>
      <c r="U342">
        <v>1379.3969999999999</v>
      </c>
      <c r="V342">
        <v>1395.329</v>
      </c>
      <c r="W342">
        <v>1409.893</v>
      </c>
    </row>
    <row r="343" spans="1:23" ht="14.25">
      <c r="A343" t="s">
        <v>16</v>
      </c>
      <c r="C343" t="s">
        <v>26</v>
      </c>
      <c r="D343">
        <v>9.8130629999999996</v>
      </c>
      <c r="E343">
        <v>0.97816199999999998</v>
      </c>
      <c r="F343">
        <v>0.48732599999999998</v>
      </c>
      <c r="G343">
        <v>0.32370900000000002</v>
      </c>
      <c r="H343">
        <v>0.241895</v>
      </c>
      <c r="I343">
        <v>0.192804</v>
      </c>
      <c r="J343">
        <v>0.16007299999999999</v>
      </c>
      <c r="K343">
        <v>0.13669200000000001</v>
      </c>
      <c r="L343">
        <v>0.119153</v>
      </c>
      <c r="M343">
        <v>9.4592999999999997E-2</v>
      </c>
      <c r="N343">
        <v>4.5411E-2</v>
      </c>
      <c r="O343">
        <v>2.8934999999999999E-2</v>
      </c>
      <c r="P343">
        <v>2.0617E-2</v>
      </c>
      <c r="Q343">
        <v>7.5100000000000004E-4</v>
      </c>
      <c r="R343">
        <v>7.4799999999999997E-4</v>
      </c>
      <c r="S343">
        <v>7.45E-4</v>
      </c>
      <c r="T343">
        <v>7.3399999999999995E-4</v>
      </c>
      <c r="U343">
        <v>7.2499999999999995E-4</v>
      </c>
      <c r="V343">
        <v>7.1699999999999997E-4</v>
      </c>
      <c r="W343">
        <v>7.0899999999999999E-4</v>
      </c>
    </row>
    <row r="344" spans="1:23">
      <c r="A344" t="s">
        <v>17</v>
      </c>
      <c r="D344">
        <v>0.99964500000000001</v>
      </c>
      <c r="E344">
        <v>0.99644200000000005</v>
      </c>
      <c r="F344">
        <v>0.99286600000000003</v>
      </c>
      <c r="G344">
        <v>0.98927399999999999</v>
      </c>
      <c r="H344">
        <v>0.98566399999999998</v>
      </c>
      <c r="I344">
        <v>0.98203499999999999</v>
      </c>
      <c r="J344">
        <v>0.97838899999999995</v>
      </c>
      <c r="K344">
        <v>0.97472400000000003</v>
      </c>
      <c r="L344">
        <v>0.97103899999999999</v>
      </c>
      <c r="M344">
        <v>0.96361200000000002</v>
      </c>
      <c r="N344">
        <v>0.92519700000000005</v>
      </c>
      <c r="O344">
        <v>0.884266</v>
      </c>
      <c r="P344">
        <v>0.84010099999999999</v>
      </c>
      <c r="Q344">
        <v>3.7825999999999999E-2</v>
      </c>
      <c r="R344">
        <v>5.6423000000000001E-2</v>
      </c>
      <c r="S344">
        <v>7.4831999999999996E-2</v>
      </c>
      <c r="T344">
        <v>0.146844</v>
      </c>
      <c r="U344">
        <v>0.21671799999999999</v>
      </c>
      <c r="V344">
        <v>0.28489399999999998</v>
      </c>
      <c r="W344">
        <v>0.35167599999999999</v>
      </c>
    </row>
    <row r="345" spans="1:23">
      <c r="A345" t="s">
        <v>18</v>
      </c>
      <c r="C345" t="s">
        <v>19</v>
      </c>
      <c r="D345">
        <v>234.46700000000001</v>
      </c>
      <c r="E345">
        <v>234.36799999999999</v>
      </c>
      <c r="F345">
        <v>234.25800000000001</v>
      </c>
      <c r="G345">
        <v>234.14599999999999</v>
      </c>
      <c r="H345">
        <v>234.035</v>
      </c>
      <c r="I345">
        <v>233.922</v>
      </c>
      <c r="J345">
        <v>233.809</v>
      </c>
      <c r="K345">
        <v>233.69499999999999</v>
      </c>
      <c r="L345">
        <v>233.58</v>
      </c>
      <c r="M345">
        <v>233.34899999999999</v>
      </c>
      <c r="N345">
        <v>232.143</v>
      </c>
      <c r="O345">
        <v>230.845</v>
      </c>
      <c r="P345">
        <v>229.42599999999999</v>
      </c>
      <c r="Q345">
        <v>157.45599999999999</v>
      </c>
      <c r="R345">
        <v>157.34399999999999</v>
      </c>
      <c r="S345">
        <v>157.24299999999999</v>
      </c>
      <c r="T345">
        <v>156.93299999999999</v>
      </c>
      <c r="U345">
        <v>156.739</v>
      </c>
      <c r="V345">
        <v>156.63200000000001</v>
      </c>
      <c r="W345">
        <v>156.59200000000001</v>
      </c>
    </row>
    <row r="346" spans="1:23">
      <c r="A346" t="s">
        <v>20</v>
      </c>
      <c r="C346" t="s">
        <v>21</v>
      </c>
      <c r="D346">
        <v>0.88829999999999998</v>
      </c>
      <c r="E346">
        <v>0.82750000000000001</v>
      </c>
      <c r="F346">
        <v>0.80910000000000004</v>
      </c>
      <c r="G346">
        <v>0.79820000000000002</v>
      </c>
      <c r="H346">
        <v>0.79049999999999998</v>
      </c>
      <c r="I346">
        <v>0.78439999999999999</v>
      </c>
      <c r="J346">
        <v>0.77939999999999998</v>
      </c>
      <c r="K346">
        <v>0.77510000000000001</v>
      </c>
      <c r="L346">
        <v>0.77139999999999997</v>
      </c>
      <c r="M346">
        <v>0.7651</v>
      </c>
      <c r="N346">
        <v>0.74460000000000004</v>
      </c>
      <c r="O346">
        <v>0.73140000000000005</v>
      </c>
      <c r="P346">
        <v>0.72109999999999996</v>
      </c>
      <c r="Q346">
        <v>0.52580000000000005</v>
      </c>
      <c r="R346">
        <v>0.52500000000000002</v>
      </c>
      <c r="S346">
        <v>0.5242</v>
      </c>
      <c r="T346">
        <v>0.52149999999999996</v>
      </c>
      <c r="U346">
        <v>0.51900000000000002</v>
      </c>
      <c r="V346">
        <v>0.51690000000000003</v>
      </c>
      <c r="W346">
        <v>0.51490000000000002</v>
      </c>
    </row>
    <row r="347" spans="1:23">
      <c r="A347" t="s">
        <v>22</v>
      </c>
      <c r="C347" t="s">
        <v>21</v>
      </c>
      <c r="D347">
        <v>0.93210000000000004</v>
      </c>
      <c r="E347">
        <v>0.9325</v>
      </c>
      <c r="F347">
        <v>0.93300000000000005</v>
      </c>
      <c r="G347">
        <v>0.9335</v>
      </c>
      <c r="H347">
        <v>0.93410000000000004</v>
      </c>
      <c r="I347">
        <v>0.93459999999999999</v>
      </c>
      <c r="J347">
        <v>0.93510000000000004</v>
      </c>
      <c r="K347">
        <v>0.93569999999999998</v>
      </c>
      <c r="L347">
        <v>0.93630000000000002</v>
      </c>
      <c r="M347">
        <v>0.93740000000000001</v>
      </c>
      <c r="N347">
        <v>0.94410000000000005</v>
      </c>
      <c r="O347">
        <v>0.95250000000000001</v>
      </c>
      <c r="P347">
        <v>0.9637</v>
      </c>
      <c r="Q347">
        <v>1.2181</v>
      </c>
      <c r="R347">
        <v>1.2116</v>
      </c>
      <c r="S347">
        <v>1.2057</v>
      </c>
      <c r="T347">
        <v>1.1865000000000001</v>
      </c>
      <c r="U347">
        <v>1.1719999999999999</v>
      </c>
      <c r="V347">
        <v>1.1606000000000001</v>
      </c>
      <c r="W347">
        <v>1.1515</v>
      </c>
    </row>
    <row r="348" spans="1:23">
      <c r="A348" t="s">
        <v>23</v>
      </c>
      <c r="D348">
        <v>1.0290999999999999</v>
      </c>
      <c r="E348">
        <v>1.0295000000000001</v>
      </c>
      <c r="F348">
        <v>1.0299</v>
      </c>
      <c r="G348">
        <v>1.0304</v>
      </c>
      <c r="H348">
        <v>1.0308999999999999</v>
      </c>
      <c r="I348">
        <v>1.0314000000000001</v>
      </c>
      <c r="J348">
        <v>1.0319</v>
      </c>
      <c r="K348">
        <v>1.0324</v>
      </c>
      <c r="L348">
        <v>1.0328999999999999</v>
      </c>
      <c r="M348">
        <v>1.034</v>
      </c>
      <c r="N348">
        <v>1.0402</v>
      </c>
      <c r="O348">
        <v>1.0482</v>
      </c>
      <c r="P348">
        <v>1.0590999999999999</v>
      </c>
      <c r="Q348">
        <v>1.2355</v>
      </c>
      <c r="R348">
        <v>1.2285999999999999</v>
      </c>
      <c r="S348">
        <v>1.2222</v>
      </c>
      <c r="T348">
        <v>1.2012</v>
      </c>
      <c r="U348">
        <v>1.1853</v>
      </c>
      <c r="V348">
        <v>1.1727000000000001</v>
      </c>
      <c r="W348">
        <v>1.1624000000000001</v>
      </c>
    </row>
    <row r="349" spans="1:23">
      <c r="A349" t="s">
        <v>24</v>
      </c>
      <c r="C349" t="s">
        <v>25</v>
      </c>
      <c r="D349">
        <v>100.4736</v>
      </c>
      <c r="E349">
        <v>100.1707</v>
      </c>
      <c r="F349">
        <v>99.831999999999994</v>
      </c>
      <c r="G349">
        <v>99.491</v>
      </c>
      <c r="H349">
        <v>99.147599999999997</v>
      </c>
      <c r="I349">
        <v>98.8018</v>
      </c>
      <c r="J349">
        <v>98.453500000000005</v>
      </c>
      <c r="K349">
        <v>98.102800000000002</v>
      </c>
      <c r="L349">
        <v>97.749399999999994</v>
      </c>
      <c r="M349">
        <v>97.034800000000004</v>
      </c>
      <c r="N349">
        <v>93.286600000000007</v>
      </c>
      <c r="O349">
        <v>89.188500000000005</v>
      </c>
      <c r="P349">
        <v>84.629099999999994</v>
      </c>
      <c r="Q349">
        <v>200.12629999999999</v>
      </c>
      <c r="R349">
        <v>204.10570000000001</v>
      </c>
      <c r="S349">
        <v>207.97399999999999</v>
      </c>
      <c r="T349">
        <v>222.5162</v>
      </c>
      <c r="U349">
        <v>235.87950000000001</v>
      </c>
      <c r="V349">
        <v>248.34819999999999</v>
      </c>
      <c r="W349">
        <v>260.11020000000002</v>
      </c>
    </row>
    <row r="352" spans="1:23">
      <c r="A352" t="s">
        <v>11</v>
      </c>
      <c r="B352">
        <v>105</v>
      </c>
      <c r="C352" t="s">
        <v>12</v>
      </c>
    </row>
    <row r="353" spans="1:23">
      <c r="A353" t="s">
        <v>13</v>
      </c>
      <c r="C353" t="s">
        <v>14</v>
      </c>
      <c r="D353">
        <v>0.01</v>
      </c>
      <c r="E353">
        <v>0.1</v>
      </c>
      <c r="F353">
        <v>0.2</v>
      </c>
      <c r="G353">
        <v>0.3</v>
      </c>
      <c r="H353">
        <v>0.4</v>
      </c>
      <c r="I353">
        <v>0.5</v>
      </c>
      <c r="J353">
        <v>0.6</v>
      </c>
      <c r="K353">
        <v>0.7</v>
      </c>
      <c r="L353">
        <v>0.8</v>
      </c>
      <c r="M353">
        <v>1</v>
      </c>
      <c r="N353">
        <v>2</v>
      </c>
      <c r="O353">
        <v>3</v>
      </c>
      <c r="P353">
        <v>4</v>
      </c>
      <c r="Q353">
        <v>5</v>
      </c>
      <c r="R353">
        <v>7.5</v>
      </c>
      <c r="S353">
        <v>10</v>
      </c>
      <c r="T353">
        <v>20</v>
      </c>
      <c r="U353">
        <v>30</v>
      </c>
      <c r="V353">
        <v>40</v>
      </c>
      <c r="W353">
        <v>50</v>
      </c>
    </row>
    <row r="354" spans="1:23" ht="14.25">
      <c r="A354" s="34" t="s">
        <v>155</v>
      </c>
      <c r="C354" t="s">
        <v>26</v>
      </c>
      <c r="D354">
        <v>0.10100000000000001</v>
      </c>
      <c r="E354">
        <v>1.0089999999999999</v>
      </c>
      <c r="F354">
        <v>2.024</v>
      </c>
      <c r="G354">
        <v>3.0470000000000002</v>
      </c>
      <c r="H354">
        <v>4.077</v>
      </c>
      <c r="I354">
        <v>5.1139999999999999</v>
      </c>
      <c r="J354">
        <v>6.1589999999999998</v>
      </c>
      <c r="K354">
        <v>7.2110000000000003</v>
      </c>
      <c r="L354">
        <v>8.2710000000000008</v>
      </c>
      <c r="M354">
        <v>10.414999999999999</v>
      </c>
      <c r="N354">
        <v>21.652000000000001</v>
      </c>
      <c r="O354">
        <v>33.898000000000003</v>
      </c>
      <c r="P354">
        <v>47.417999999999999</v>
      </c>
      <c r="Q354">
        <v>62.624000000000002</v>
      </c>
      <c r="R354">
        <v>1314.479</v>
      </c>
      <c r="S354">
        <v>1320.48</v>
      </c>
      <c r="T354">
        <v>1342.258</v>
      </c>
      <c r="U354">
        <v>1361.297</v>
      </c>
      <c r="V354">
        <v>1378.3119999999999</v>
      </c>
      <c r="W354">
        <v>1393.7570000000001</v>
      </c>
    </row>
    <row r="355" spans="1:23" ht="14.25">
      <c r="A355" t="s">
        <v>16</v>
      </c>
      <c r="C355" t="s">
        <v>26</v>
      </c>
      <c r="D355">
        <v>9.9446980000000007</v>
      </c>
      <c r="E355">
        <v>0.99141500000000005</v>
      </c>
      <c r="F355">
        <v>0.49400300000000003</v>
      </c>
      <c r="G355">
        <v>0.32819399999999999</v>
      </c>
      <c r="H355">
        <v>0.245285</v>
      </c>
      <c r="I355">
        <v>0.19553699999999999</v>
      </c>
      <c r="J355">
        <v>0.16236900000000001</v>
      </c>
      <c r="K355">
        <v>0.13867499999999999</v>
      </c>
      <c r="L355">
        <v>0.120902</v>
      </c>
      <c r="M355">
        <v>9.6015000000000003E-2</v>
      </c>
      <c r="N355">
        <v>4.6184999999999997E-2</v>
      </c>
      <c r="O355">
        <v>2.9500999999999999E-2</v>
      </c>
      <c r="P355">
        <v>2.1089E-2</v>
      </c>
      <c r="Q355">
        <v>1.5968E-2</v>
      </c>
      <c r="R355">
        <v>7.6099999999999996E-4</v>
      </c>
      <c r="S355">
        <v>7.5699999999999997E-4</v>
      </c>
      <c r="T355">
        <v>7.45E-4</v>
      </c>
      <c r="U355">
        <v>7.3499999999999998E-4</v>
      </c>
      <c r="V355">
        <v>7.2599999999999997E-4</v>
      </c>
      <c r="W355">
        <v>7.1699999999999997E-4</v>
      </c>
    </row>
    <row r="356" spans="1:23">
      <c r="A356" t="s">
        <v>17</v>
      </c>
      <c r="D356">
        <v>0.99965999999999999</v>
      </c>
      <c r="E356">
        <v>0.99658899999999995</v>
      </c>
      <c r="F356">
        <v>0.99316199999999999</v>
      </c>
      <c r="G356">
        <v>0.98972000000000004</v>
      </c>
      <c r="H356">
        <v>0.98626100000000005</v>
      </c>
      <c r="I356">
        <v>0.98278699999999997</v>
      </c>
      <c r="J356">
        <v>0.97929600000000006</v>
      </c>
      <c r="K356">
        <v>0.97578900000000002</v>
      </c>
      <c r="L356">
        <v>0.97226400000000002</v>
      </c>
      <c r="M356">
        <v>0.96516199999999996</v>
      </c>
      <c r="N356">
        <v>0.92851099999999998</v>
      </c>
      <c r="O356">
        <v>0.88963899999999996</v>
      </c>
      <c r="P356">
        <v>0.84796300000000002</v>
      </c>
      <c r="Q356">
        <v>0.80258499999999999</v>
      </c>
      <c r="R356">
        <v>5.6918999999999997E-2</v>
      </c>
      <c r="S356">
        <v>7.5427999999999995E-2</v>
      </c>
      <c r="T356">
        <v>0.147623</v>
      </c>
      <c r="U356">
        <v>0.217444</v>
      </c>
      <c r="V356">
        <v>0.28541699999999998</v>
      </c>
      <c r="W356">
        <v>0.35189300000000001</v>
      </c>
    </row>
    <row r="357" spans="1:23">
      <c r="A357" t="s">
        <v>18</v>
      </c>
      <c r="C357" t="s">
        <v>19</v>
      </c>
      <c r="D357">
        <v>239.13800000000001</v>
      </c>
      <c r="E357">
        <v>239.041</v>
      </c>
      <c r="F357">
        <v>238.93299999999999</v>
      </c>
      <c r="G357">
        <v>238.82400000000001</v>
      </c>
      <c r="H357">
        <v>238.714</v>
      </c>
      <c r="I357">
        <v>238.60400000000001</v>
      </c>
      <c r="J357">
        <v>238.494</v>
      </c>
      <c r="K357">
        <v>238.38300000000001</v>
      </c>
      <c r="L357">
        <v>238.27099999999999</v>
      </c>
      <c r="M357">
        <v>238.04499999999999</v>
      </c>
      <c r="N357">
        <v>236.87200000000001</v>
      </c>
      <c r="O357">
        <v>235.61500000000001</v>
      </c>
      <c r="P357">
        <v>234.25</v>
      </c>
      <c r="Q357">
        <v>232.74299999999999</v>
      </c>
      <c r="R357">
        <v>163.44499999999999</v>
      </c>
      <c r="S357">
        <v>163.31100000000001</v>
      </c>
      <c r="T357">
        <v>162.89599999999999</v>
      </c>
      <c r="U357">
        <v>162.624</v>
      </c>
      <c r="V357">
        <v>162.45599999999999</v>
      </c>
      <c r="W357">
        <v>162.36799999999999</v>
      </c>
    </row>
    <row r="358" spans="1:23">
      <c r="A358" t="s">
        <v>20</v>
      </c>
      <c r="C358" t="s">
        <v>21</v>
      </c>
      <c r="D358">
        <v>0.90069999999999995</v>
      </c>
      <c r="E358">
        <v>0.84</v>
      </c>
      <c r="F358">
        <v>0.8216</v>
      </c>
      <c r="G358">
        <v>0.81069999999999998</v>
      </c>
      <c r="H358">
        <v>0.80289999999999995</v>
      </c>
      <c r="I358">
        <v>0.79679999999999995</v>
      </c>
      <c r="J358">
        <v>0.79190000000000005</v>
      </c>
      <c r="K358">
        <v>0.78759999999999997</v>
      </c>
      <c r="L358">
        <v>0.78390000000000004</v>
      </c>
      <c r="M358">
        <v>0.77759999999999996</v>
      </c>
      <c r="N358">
        <v>0.75719999999999998</v>
      </c>
      <c r="O358">
        <v>0.74409999999999998</v>
      </c>
      <c r="P358">
        <v>0.7339</v>
      </c>
      <c r="Q358">
        <v>0.72509999999999997</v>
      </c>
      <c r="R358">
        <v>0.54120000000000001</v>
      </c>
      <c r="S358">
        <v>0.54039999999999999</v>
      </c>
      <c r="T358">
        <v>0.5373</v>
      </c>
      <c r="U358">
        <v>0.53469999999999995</v>
      </c>
      <c r="V358">
        <v>0.53239999999999998</v>
      </c>
      <c r="W358">
        <v>0.53029999999999999</v>
      </c>
    </row>
    <row r="359" spans="1:23">
      <c r="A359" t="s">
        <v>22</v>
      </c>
      <c r="C359" t="s">
        <v>21</v>
      </c>
      <c r="D359">
        <v>0.93600000000000005</v>
      </c>
      <c r="E359">
        <v>0.93640000000000001</v>
      </c>
      <c r="F359">
        <v>0.93689999999999996</v>
      </c>
      <c r="G359">
        <v>0.93740000000000001</v>
      </c>
      <c r="H359">
        <v>0.93789999999999996</v>
      </c>
      <c r="I359">
        <v>0.93840000000000001</v>
      </c>
      <c r="J359">
        <v>0.93899999999999995</v>
      </c>
      <c r="K359">
        <v>0.9395</v>
      </c>
      <c r="L359">
        <v>0.94</v>
      </c>
      <c r="M359">
        <v>0.94120000000000004</v>
      </c>
      <c r="N359">
        <v>0.94750000000000001</v>
      </c>
      <c r="O359">
        <v>0.95540000000000003</v>
      </c>
      <c r="P359">
        <v>0.96579999999999999</v>
      </c>
      <c r="Q359">
        <v>0.97989999999999999</v>
      </c>
      <c r="R359">
        <v>1.2291000000000001</v>
      </c>
      <c r="S359">
        <v>1.2219</v>
      </c>
      <c r="T359">
        <v>1.1989000000000001</v>
      </c>
      <c r="U359">
        <v>1.1820999999999999</v>
      </c>
      <c r="V359">
        <v>1.1693</v>
      </c>
      <c r="W359">
        <v>1.159</v>
      </c>
    </row>
    <row r="360" spans="1:23">
      <c r="A360" t="s">
        <v>23</v>
      </c>
      <c r="D360">
        <v>1.0289999999999999</v>
      </c>
      <c r="E360">
        <v>1.0293000000000001</v>
      </c>
      <c r="F360">
        <v>1.0298</v>
      </c>
      <c r="G360">
        <v>1.0302</v>
      </c>
      <c r="H360">
        <v>1.0306999999999999</v>
      </c>
      <c r="I360">
        <v>1.0311999999999999</v>
      </c>
      <c r="J360">
        <v>1.0316000000000001</v>
      </c>
      <c r="K360">
        <v>1.0321</v>
      </c>
      <c r="L360">
        <v>1.0326</v>
      </c>
      <c r="M360">
        <v>1.0336000000000001</v>
      </c>
      <c r="N360">
        <v>1.0395000000000001</v>
      </c>
      <c r="O360">
        <v>1.0469999999999999</v>
      </c>
      <c r="P360">
        <v>1.0569999999999999</v>
      </c>
      <c r="Q360">
        <v>1.071</v>
      </c>
      <c r="R360">
        <v>1.2438</v>
      </c>
      <c r="S360">
        <v>1.236</v>
      </c>
      <c r="T360">
        <v>1.2110000000000001</v>
      </c>
      <c r="U360">
        <v>1.1927000000000001</v>
      </c>
      <c r="V360">
        <v>1.1786000000000001</v>
      </c>
      <c r="W360">
        <v>1.1672</v>
      </c>
    </row>
    <row r="361" spans="1:23">
      <c r="A361" t="s">
        <v>24</v>
      </c>
      <c r="C361" t="s">
        <v>25</v>
      </c>
      <c r="D361">
        <v>101.1397</v>
      </c>
      <c r="E361">
        <v>100.8475</v>
      </c>
      <c r="F361">
        <v>100.521</v>
      </c>
      <c r="G361">
        <v>100.1923</v>
      </c>
      <c r="H361">
        <v>99.861400000000003</v>
      </c>
      <c r="I361">
        <v>99.528400000000005</v>
      </c>
      <c r="J361">
        <v>99.193200000000004</v>
      </c>
      <c r="K361">
        <v>98.855699999999999</v>
      </c>
      <c r="L361">
        <v>98.515900000000002</v>
      </c>
      <c r="M361">
        <v>97.829099999999997</v>
      </c>
      <c r="N361">
        <v>94.238900000000001</v>
      </c>
      <c r="O361">
        <v>90.3399</v>
      </c>
      <c r="P361">
        <v>86.041600000000003</v>
      </c>
      <c r="Q361">
        <v>81.201800000000006</v>
      </c>
      <c r="R361">
        <v>193.01079999999999</v>
      </c>
      <c r="S361">
        <v>197.1054</v>
      </c>
      <c r="T361">
        <v>212.35640000000001</v>
      </c>
      <c r="U361">
        <v>226.2183</v>
      </c>
      <c r="V361">
        <v>239.05520000000001</v>
      </c>
      <c r="W361">
        <v>251.09880000000001</v>
      </c>
    </row>
    <row r="364" spans="1:23">
      <c r="A364" t="s">
        <v>11</v>
      </c>
      <c r="B364">
        <v>110</v>
      </c>
      <c r="C364" t="s">
        <v>12</v>
      </c>
    </row>
    <row r="365" spans="1:23">
      <c r="A365" t="s">
        <v>13</v>
      </c>
      <c r="C365" t="s">
        <v>14</v>
      </c>
      <c r="D365">
        <v>0.01</v>
      </c>
      <c r="E365">
        <v>0.1</v>
      </c>
      <c r="F365">
        <v>0.2</v>
      </c>
      <c r="G365">
        <v>0.3</v>
      </c>
      <c r="H365">
        <v>0.4</v>
      </c>
      <c r="I365">
        <v>0.5</v>
      </c>
      <c r="J365">
        <v>0.6</v>
      </c>
      <c r="K365">
        <v>0.7</v>
      </c>
      <c r="L365">
        <v>0.8</v>
      </c>
      <c r="M365">
        <v>1</v>
      </c>
      <c r="N365">
        <v>2</v>
      </c>
      <c r="O365">
        <v>3</v>
      </c>
      <c r="P365">
        <v>4</v>
      </c>
      <c r="Q365">
        <v>5</v>
      </c>
      <c r="R365">
        <v>7.5</v>
      </c>
      <c r="S365">
        <v>10</v>
      </c>
      <c r="T365">
        <v>20</v>
      </c>
      <c r="U365">
        <v>30</v>
      </c>
      <c r="V365">
        <v>40</v>
      </c>
      <c r="W365">
        <v>50</v>
      </c>
    </row>
    <row r="366" spans="1:23" ht="14.25">
      <c r="A366" s="34" t="s">
        <v>155</v>
      </c>
      <c r="C366" t="s">
        <v>26</v>
      </c>
      <c r="D366">
        <v>9.9000000000000005E-2</v>
      </c>
      <c r="E366">
        <v>0.995</v>
      </c>
      <c r="F366">
        <v>1.9970000000000001</v>
      </c>
      <c r="G366">
        <v>3.0059999999999998</v>
      </c>
      <c r="H366">
        <v>4.0209999999999999</v>
      </c>
      <c r="I366">
        <v>5.0439999999999996</v>
      </c>
      <c r="J366">
        <v>6.0730000000000004</v>
      </c>
      <c r="K366">
        <v>7.11</v>
      </c>
      <c r="L366">
        <v>8.1530000000000005</v>
      </c>
      <c r="M366">
        <v>10.263</v>
      </c>
      <c r="N366">
        <v>21.297999999999998</v>
      </c>
      <c r="O366">
        <v>33.265999999999998</v>
      </c>
      <c r="P366">
        <v>46.396999999999998</v>
      </c>
      <c r="Q366">
        <v>61.031999999999996</v>
      </c>
      <c r="R366">
        <v>1291.441</v>
      </c>
      <c r="S366">
        <v>1298.1489999999999</v>
      </c>
      <c r="T366">
        <v>1322.1420000000001</v>
      </c>
      <c r="U366">
        <v>1342.7639999999999</v>
      </c>
      <c r="V366">
        <v>1360.9870000000001</v>
      </c>
      <c r="W366">
        <v>1377.396</v>
      </c>
    </row>
    <row r="367" spans="1:23" ht="14.25">
      <c r="A367" t="s">
        <v>16</v>
      </c>
      <c r="C367" t="s">
        <v>26</v>
      </c>
      <c r="D367">
        <v>10.07633</v>
      </c>
      <c r="E367">
        <v>1.0046649999999999</v>
      </c>
      <c r="F367">
        <v>0.50067700000000004</v>
      </c>
      <c r="G367">
        <v>0.33267600000000003</v>
      </c>
      <c r="H367">
        <v>0.248672</v>
      </c>
      <c r="I367">
        <v>0.198267</v>
      </c>
      <c r="J367">
        <v>0.164661</v>
      </c>
      <c r="K367">
        <v>0.140654</v>
      </c>
      <c r="L367">
        <v>0.12264700000000001</v>
      </c>
      <c r="M367">
        <v>9.7433000000000006E-2</v>
      </c>
      <c r="N367">
        <v>4.6953000000000002E-2</v>
      </c>
      <c r="O367">
        <v>3.0061000000000001E-2</v>
      </c>
      <c r="P367">
        <v>2.1552999999999999E-2</v>
      </c>
      <c r="Q367">
        <v>1.6385E-2</v>
      </c>
      <c r="R367">
        <v>7.7399999999999995E-4</v>
      </c>
      <c r="S367">
        <v>7.6999999999999996E-4</v>
      </c>
      <c r="T367">
        <v>7.5600000000000005E-4</v>
      </c>
      <c r="U367">
        <v>7.45E-4</v>
      </c>
      <c r="V367">
        <v>7.3499999999999998E-4</v>
      </c>
      <c r="W367">
        <v>7.2599999999999997E-4</v>
      </c>
    </row>
    <row r="368" spans="1:23">
      <c r="A368" t="s">
        <v>17</v>
      </c>
      <c r="D368">
        <v>0.99967300000000003</v>
      </c>
      <c r="E368">
        <v>0.99672899999999998</v>
      </c>
      <c r="F368">
        <v>0.99344299999999996</v>
      </c>
      <c r="G368">
        <v>0.99014400000000002</v>
      </c>
      <c r="H368">
        <v>0.98682999999999998</v>
      </c>
      <c r="I368">
        <v>0.98350199999999999</v>
      </c>
      <c r="J368">
        <v>0.980159</v>
      </c>
      <c r="K368">
        <v>0.97680100000000003</v>
      </c>
      <c r="L368">
        <v>0.97342700000000004</v>
      </c>
      <c r="M368">
        <v>0.96663399999999999</v>
      </c>
      <c r="N368">
        <v>0.93164599999999997</v>
      </c>
      <c r="O368">
        <v>0.89469600000000005</v>
      </c>
      <c r="P368">
        <v>0.85530700000000004</v>
      </c>
      <c r="Q368">
        <v>0.81277200000000005</v>
      </c>
      <c r="R368">
        <v>5.7551999999999999E-2</v>
      </c>
      <c r="S368">
        <v>7.6189000000000007E-2</v>
      </c>
      <c r="T368">
        <v>0.14863599999999999</v>
      </c>
      <c r="U368">
        <v>0.21843699999999999</v>
      </c>
      <c r="V368">
        <v>0.28622500000000001</v>
      </c>
      <c r="W368">
        <v>0.352408</v>
      </c>
    </row>
    <row r="369" spans="1:23">
      <c r="A369" t="s">
        <v>18</v>
      </c>
      <c r="C369" t="s">
        <v>19</v>
      </c>
      <c r="D369">
        <v>243.827</v>
      </c>
      <c r="E369">
        <v>243.733</v>
      </c>
      <c r="F369">
        <v>243.62700000000001</v>
      </c>
      <c r="G369">
        <v>243.52099999999999</v>
      </c>
      <c r="H369">
        <v>243.41399999999999</v>
      </c>
      <c r="I369">
        <v>243.30600000000001</v>
      </c>
      <c r="J369">
        <v>243.19800000000001</v>
      </c>
      <c r="K369">
        <v>243.09</v>
      </c>
      <c r="L369">
        <v>242.98099999999999</v>
      </c>
      <c r="M369">
        <v>242.76</v>
      </c>
      <c r="N369">
        <v>241.619</v>
      </c>
      <c r="O369">
        <v>240.4</v>
      </c>
      <c r="P369">
        <v>239.084</v>
      </c>
      <c r="Q369">
        <v>237.64500000000001</v>
      </c>
      <c r="R369">
        <v>169.64</v>
      </c>
      <c r="S369">
        <v>169.46600000000001</v>
      </c>
      <c r="T369">
        <v>168.92400000000001</v>
      </c>
      <c r="U369">
        <v>168.56200000000001</v>
      </c>
      <c r="V369">
        <v>168.32499999999999</v>
      </c>
      <c r="W369">
        <v>168.18299999999999</v>
      </c>
    </row>
    <row r="370" spans="1:23">
      <c r="A370" t="s">
        <v>20</v>
      </c>
      <c r="C370" t="s">
        <v>21</v>
      </c>
      <c r="D370">
        <v>0.91310000000000002</v>
      </c>
      <c r="E370">
        <v>0.85229999999999995</v>
      </c>
      <c r="F370">
        <v>0.83389999999999997</v>
      </c>
      <c r="G370">
        <v>0.82299999999999995</v>
      </c>
      <c r="H370">
        <v>0.81530000000000002</v>
      </c>
      <c r="I370">
        <v>0.80920000000000003</v>
      </c>
      <c r="J370">
        <v>0.80420000000000003</v>
      </c>
      <c r="K370">
        <v>0.8</v>
      </c>
      <c r="L370">
        <v>0.79620000000000002</v>
      </c>
      <c r="M370">
        <v>0.79</v>
      </c>
      <c r="N370">
        <v>0.76970000000000005</v>
      </c>
      <c r="O370">
        <v>0.75670000000000004</v>
      </c>
      <c r="P370">
        <v>0.74670000000000003</v>
      </c>
      <c r="Q370">
        <v>0.73799999999999999</v>
      </c>
      <c r="R370">
        <v>0.5575</v>
      </c>
      <c r="S370">
        <v>0.55659999999999998</v>
      </c>
      <c r="T370">
        <v>0.55320000000000003</v>
      </c>
      <c r="U370">
        <v>0.55030000000000001</v>
      </c>
      <c r="V370">
        <v>0.54779999999999995</v>
      </c>
      <c r="W370">
        <v>0.54549999999999998</v>
      </c>
    </row>
    <row r="371" spans="1:23">
      <c r="A371" t="s">
        <v>22</v>
      </c>
      <c r="C371" t="s">
        <v>21</v>
      </c>
      <c r="D371">
        <v>0.94</v>
      </c>
      <c r="E371">
        <v>0.94040000000000001</v>
      </c>
      <c r="F371">
        <v>0.94089999999999996</v>
      </c>
      <c r="G371">
        <v>0.94140000000000001</v>
      </c>
      <c r="H371">
        <v>0.94189999999999996</v>
      </c>
      <c r="I371">
        <v>0.94240000000000002</v>
      </c>
      <c r="J371">
        <v>0.94289999999999996</v>
      </c>
      <c r="K371">
        <v>0.94340000000000002</v>
      </c>
      <c r="L371">
        <v>0.94389999999999996</v>
      </c>
      <c r="M371">
        <v>0.94499999999999995</v>
      </c>
      <c r="N371">
        <v>0.95109999999999995</v>
      </c>
      <c r="O371">
        <v>0.95860000000000001</v>
      </c>
      <c r="P371">
        <v>0.96809999999999996</v>
      </c>
      <c r="Q371">
        <v>0.98089999999999999</v>
      </c>
      <c r="R371">
        <v>1.2496</v>
      </c>
      <c r="S371">
        <v>1.2404999999999999</v>
      </c>
      <c r="T371">
        <v>1.2125999999999999</v>
      </c>
      <c r="U371">
        <v>1.1930000000000001</v>
      </c>
      <c r="V371">
        <v>1.1783999999999999</v>
      </c>
      <c r="W371">
        <v>1.167</v>
      </c>
    </row>
    <row r="372" spans="1:23">
      <c r="A372" t="s">
        <v>23</v>
      </c>
      <c r="D372">
        <v>1.0287999999999999</v>
      </c>
      <c r="E372">
        <v>1.0291999999999999</v>
      </c>
      <c r="F372">
        <v>1.0296000000000001</v>
      </c>
      <c r="G372">
        <v>1.0301</v>
      </c>
      <c r="H372">
        <v>1.0305</v>
      </c>
      <c r="I372">
        <v>1.0308999999999999</v>
      </c>
      <c r="J372">
        <v>1.0314000000000001</v>
      </c>
      <c r="K372">
        <v>1.0319</v>
      </c>
      <c r="L372">
        <v>1.0323</v>
      </c>
      <c r="M372">
        <v>1.0333000000000001</v>
      </c>
      <c r="N372">
        <v>1.0388999999999999</v>
      </c>
      <c r="O372">
        <v>1.0459000000000001</v>
      </c>
      <c r="P372">
        <v>1.0550999999999999</v>
      </c>
      <c r="Q372">
        <v>1.0677000000000001</v>
      </c>
      <c r="R372">
        <v>1.2618</v>
      </c>
      <c r="S372">
        <v>1.2521</v>
      </c>
      <c r="T372">
        <v>1.2221</v>
      </c>
      <c r="U372">
        <v>1.2009000000000001</v>
      </c>
      <c r="V372">
        <v>1.1849000000000001</v>
      </c>
      <c r="W372">
        <v>1.1721999999999999</v>
      </c>
    </row>
    <row r="373" spans="1:23">
      <c r="A373" t="s">
        <v>24</v>
      </c>
      <c r="C373" t="s">
        <v>25</v>
      </c>
      <c r="D373">
        <v>101.80119999999999</v>
      </c>
      <c r="E373">
        <v>101.5193</v>
      </c>
      <c r="F373">
        <v>101.2043</v>
      </c>
      <c r="G373">
        <v>100.8874</v>
      </c>
      <c r="H373">
        <v>100.5686</v>
      </c>
      <c r="I373">
        <v>100.2478</v>
      </c>
      <c r="J373">
        <v>99.924999999999997</v>
      </c>
      <c r="K373">
        <v>99.600200000000001</v>
      </c>
      <c r="L373">
        <v>99.273300000000006</v>
      </c>
      <c r="M373">
        <v>98.613</v>
      </c>
      <c r="N373">
        <v>95.1721</v>
      </c>
      <c r="O373">
        <v>91.458200000000005</v>
      </c>
      <c r="P373">
        <v>87.397999999999996</v>
      </c>
      <c r="Q373">
        <v>82.8797</v>
      </c>
      <c r="R373">
        <v>181.81960000000001</v>
      </c>
      <c r="S373">
        <v>186.18700000000001</v>
      </c>
      <c r="T373">
        <v>202.26730000000001</v>
      </c>
      <c r="U373">
        <v>216.69139999999999</v>
      </c>
      <c r="V373">
        <v>229.93350000000001</v>
      </c>
      <c r="W373">
        <v>242.2809</v>
      </c>
    </row>
    <row r="376" spans="1:23">
      <c r="A376" t="s">
        <v>11</v>
      </c>
      <c r="B376">
        <v>115</v>
      </c>
      <c r="C376" t="s">
        <v>12</v>
      </c>
    </row>
    <row r="377" spans="1:23">
      <c r="A377" t="s">
        <v>13</v>
      </c>
      <c r="C377" t="s">
        <v>14</v>
      </c>
      <c r="D377">
        <v>0.01</v>
      </c>
      <c r="E377">
        <v>0.1</v>
      </c>
      <c r="F377">
        <v>0.2</v>
      </c>
      <c r="G377">
        <v>0.3</v>
      </c>
      <c r="H377">
        <v>0.4</v>
      </c>
      <c r="I377">
        <v>0.5</v>
      </c>
      <c r="J377">
        <v>0.6</v>
      </c>
      <c r="K377">
        <v>0.7</v>
      </c>
      <c r="L377">
        <v>0.8</v>
      </c>
      <c r="M377">
        <v>1</v>
      </c>
      <c r="N377">
        <v>2</v>
      </c>
      <c r="O377">
        <v>3</v>
      </c>
      <c r="P377">
        <v>4</v>
      </c>
      <c r="Q377">
        <v>5</v>
      </c>
      <c r="R377">
        <v>7.5</v>
      </c>
      <c r="S377">
        <v>10</v>
      </c>
      <c r="T377">
        <v>20</v>
      </c>
      <c r="U377">
        <v>30</v>
      </c>
      <c r="V377">
        <v>40</v>
      </c>
      <c r="W377">
        <v>50</v>
      </c>
    </row>
    <row r="378" spans="1:23" ht="14.25">
      <c r="A378" s="34" t="s">
        <v>155</v>
      </c>
      <c r="C378" t="s">
        <v>26</v>
      </c>
      <c r="D378">
        <v>9.8000000000000004E-2</v>
      </c>
      <c r="E378">
        <v>0.98199999999999998</v>
      </c>
      <c r="F378">
        <v>1.9710000000000001</v>
      </c>
      <c r="G378">
        <v>2.9660000000000002</v>
      </c>
      <c r="H378">
        <v>3.9670000000000001</v>
      </c>
      <c r="I378">
        <v>4.9749999999999996</v>
      </c>
      <c r="J378">
        <v>5.99</v>
      </c>
      <c r="K378">
        <v>7.0110000000000001</v>
      </c>
      <c r="L378">
        <v>8.0389999999999997</v>
      </c>
      <c r="M378">
        <v>10.117000000000001</v>
      </c>
      <c r="N378">
        <v>20.957000000000001</v>
      </c>
      <c r="O378">
        <v>32.664000000000001</v>
      </c>
      <c r="P378">
        <v>45.433999999999997</v>
      </c>
      <c r="Q378">
        <v>59.554000000000002</v>
      </c>
      <c r="R378">
        <v>1266.9970000000001</v>
      </c>
      <c r="S378">
        <v>1274.5989999999999</v>
      </c>
      <c r="T378">
        <v>1301.2860000000001</v>
      </c>
      <c r="U378">
        <v>1323.7460000000001</v>
      </c>
      <c r="V378">
        <v>1343.327</v>
      </c>
      <c r="W378">
        <v>1360.796</v>
      </c>
    </row>
    <row r="379" spans="1:23" ht="14.25">
      <c r="A379" t="s">
        <v>16</v>
      </c>
      <c r="C379" t="s">
        <v>26</v>
      </c>
      <c r="D379">
        <v>10.207959000000001</v>
      </c>
      <c r="E379">
        <v>1.017911</v>
      </c>
      <c r="F379">
        <v>0.50734699999999999</v>
      </c>
      <c r="G379">
        <v>0.33715499999999998</v>
      </c>
      <c r="H379">
        <v>0.25205499999999997</v>
      </c>
      <c r="I379">
        <v>0.200993</v>
      </c>
      <c r="J379">
        <v>0.16694899999999999</v>
      </c>
      <c r="K379">
        <v>0.14263000000000001</v>
      </c>
      <c r="L379">
        <v>0.124389</v>
      </c>
      <c r="M379">
        <v>9.8847000000000004E-2</v>
      </c>
      <c r="N379">
        <v>4.7717000000000002E-2</v>
      </c>
      <c r="O379">
        <v>3.0615E-2</v>
      </c>
      <c r="P379">
        <v>2.2009999999999998E-2</v>
      </c>
      <c r="Q379">
        <v>1.6792000000000001E-2</v>
      </c>
      <c r="R379">
        <v>7.8899999999999999E-4</v>
      </c>
      <c r="S379">
        <v>7.85E-4</v>
      </c>
      <c r="T379">
        <v>7.6800000000000002E-4</v>
      </c>
      <c r="U379">
        <v>7.5500000000000003E-4</v>
      </c>
      <c r="V379">
        <v>7.4399999999999998E-4</v>
      </c>
      <c r="W379">
        <v>7.3499999999999998E-4</v>
      </c>
    </row>
    <row r="380" spans="1:23">
      <c r="A380" t="s">
        <v>17</v>
      </c>
      <c r="D380">
        <v>0.99968699999999999</v>
      </c>
      <c r="E380">
        <v>0.99686200000000003</v>
      </c>
      <c r="F380">
        <v>0.99371100000000001</v>
      </c>
      <c r="G380">
        <v>0.99054799999999998</v>
      </c>
      <c r="H380">
        <v>0.98737200000000003</v>
      </c>
      <c r="I380">
        <v>0.98418300000000003</v>
      </c>
      <c r="J380">
        <v>0.98097999999999996</v>
      </c>
      <c r="K380">
        <v>0.97776399999999997</v>
      </c>
      <c r="L380">
        <v>0.97453400000000001</v>
      </c>
      <c r="M380">
        <v>0.968032</v>
      </c>
      <c r="N380">
        <v>0.93461399999999994</v>
      </c>
      <c r="O380">
        <v>0.89946099999999996</v>
      </c>
      <c r="P380">
        <v>0.86218300000000003</v>
      </c>
      <c r="Q380">
        <v>0.82221699999999998</v>
      </c>
      <c r="R380">
        <v>5.8354000000000003E-2</v>
      </c>
      <c r="S380">
        <v>7.7149999999999996E-2</v>
      </c>
      <c r="T380">
        <v>0.14991699999999999</v>
      </c>
      <c r="U380">
        <v>0.219726</v>
      </c>
      <c r="V380">
        <v>0.28734100000000001</v>
      </c>
      <c r="W380">
        <v>0.35323599999999999</v>
      </c>
    </row>
    <row r="381" spans="1:23">
      <c r="A381" t="s">
        <v>18</v>
      </c>
      <c r="C381" t="s">
        <v>19</v>
      </c>
      <c r="D381">
        <v>248.53800000000001</v>
      </c>
      <c r="E381">
        <v>248.44499999999999</v>
      </c>
      <c r="F381">
        <v>248.34200000000001</v>
      </c>
      <c r="G381">
        <v>248.238</v>
      </c>
      <c r="H381">
        <v>248.13300000000001</v>
      </c>
      <c r="I381">
        <v>248.02799999999999</v>
      </c>
      <c r="J381">
        <v>247.923</v>
      </c>
      <c r="K381">
        <v>247.81700000000001</v>
      </c>
      <c r="L381">
        <v>247.71</v>
      </c>
      <c r="M381">
        <v>247.495</v>
      </c>
      <c r="N381">
        <v>246.38300000000001</v>
      </c>
      <c r="O381">
        <v>245.20099999999999</v>
      </c>
      <c r="P381">
        <v>243.93199999999999</v>
      </c>
      <c r="Q381">
        <v>242.553</v>
      </c>
      <c r="R381">
        <v>175.947</v>
      </c>
      <c r="S381">
        <v>175.72200000000001</v>
      </c>
      <c r="T381">
        <v>175.024</v>
      </c>
      <c r="U381">
        <v>174.55600000000001</v>
      </c>
      <c r="V381">
        <v>174.24199999999999</v>
      </c>
      <c r="W381">
        <v>174.03899999999999</v>
      </c>
    </row>
    <row r="382" spans="1:23">
      <c r="A382" t="s">
        <v>20</v>
      </c>
      <c r="C382" t="s">
        <v>21</v>
      </c>
      <c r="D382">
        <v>0.92530000000000001</v>
      </c>
      <c r="E382">
        <v>0.86450000000000005</v>
      </c>
      <c r="F382">
        <v>0.84609999999999996</v>
      </c>
      <c r="G382">
        <v>0.83530000000000004</v>
      </c>
      <c r="H382">
        <v>0.82750000000000001</v>
      </c>
      <c r="I382">
        <v>0.82140000000000002</v>
      </c>
      <c r="J382">
        <v>0.8165</v>
      </c>
      <c r="K382">
        <v>0.81220000000000003</v>
      </c>
      <c r="L382">
        <v>0.8085</v>
      </c>
      <c r="M382">
        <v>0.80230000000000001</v>
      </c>
      <c r="N382">
        <v>0.78200000000000003</v>
      </c>
      <c r="O382">
        <v>0.76919999999999999</v>
      </c>
      <c r="P382">
        <v>0.75919999999999999</v>
      </c>
      <c r="Q382">
        <v>0.75070000000000003</v>
      </c>
      <c r="R382">
        <v>0.57389999999999997</v>
      </c>
      <c r="S382">
        <v>0.57279999999999998</v>
      </c>
      <c r="T382">
        <v>0.56899999999999995</v>
      </c>
      <c r="U382">
        <v>0.56579999999999997</v>
      </c>
      <c r="V382">
        <v>0.56310000000000004</v>
      </c>
      <c r="W382">
        <v>0.56069999999999998</v>
      </c>
    </row>
    <row r="383" spans="1:23">
      <c r="A383" t="s">
        <v>22</v>
      </c>
      <c r="C383" t="s">
        <v>21</v>
      </c>
      <c r="D383">
        <v>0.94410000000000005</v>
      </c>
      <c r="E383">
        <v>0.94450000000000001</v>
      </c>
      <c r="F383">
        <v>0.94499999999999995</v>
      </c>
      <c r="G383">
        <v>0.94550000000000001</v>
      </c>
      <c r="H383">
        <v>0.94589999999999996</v>
      </c>
      <c r="I383">
        <v>0.94640000000000002</v>
      </c>
      <c r="J383">
        <v>0.94689999999999996</v>
      </c>
      <c r="K383">
        <v>0.94740000000000002</v>
      </c>
      <c r="L383">
        <v>0.94789999999999996</v>
      </c>
      <c r="M383">
        <v>0.94889999999999997</v>
      </c>
      <c r="N383">
        <v>0.95479999999999998</v>
      </c>
      <c r="O383">
        <v>0.96189999999999998</v>
      </c>
      <c r="P383">
        <v>0.9708</v>
      </c>
      <c r="Q383">
        <v>0.98240000000000005</v>
      </c>
      <c r="R383">
        <v>1.274</v>
      </c>
      <c r="S383">
        <v>1.2624</v>
      </c>
      <c r="T383">
        <v>1.2279</v>
      </c>
      <c r="U383">
        <v>1.2049000000000001</v>
      </c>
      <c r="V383">
        <v>1.1880999999999999</v>
      </c>
      <c r="W383">
        <v>1.1753</v>
      </c>
    </row>
    <row r="384" spans="1:23">
      <c r="A384" t="s">
        <v>23</v>
      </c>
      <c r="D384">
        <v>1.0286999999999999</v>
      </c>
      <c r="E384">
        <v>1.0290999999999999</v>
      </c>
      <c r="F384">
        <v>1.0295000000000001</v>
      </c>
      <c r="G384">
        <v>1.0299</v>
      </c>
      <c r="H384">
        <v>1.0303</v>
      </c>
      <c r="I384">
        <v>1.0306999999999999</v>
      </c>
      <c r="J384">
        <v>1.0311999999999999</v>
      </c>
      <c r="K384">
        <v>1.0316000000000001</v>
      </c>
      <c r="L384">
        <v>1.0321</v>
      </c>
      <c r="M384">
        <v>1.0329999999999999</v>
      </c>
      <c r="N384">
        <v>1.0383</v>
      </c>
      <c r="O384">
        <v>1.0448999999999999</v>
      </c>
      <c r="P384">
        <v>1.0533999999999999</v>
      </c>
      <c r="Q384">
        <v>1.0647</v>
      </c>
      <c r="R384">
        <v>1.2839</v>
      </c>
      <c r="S384">
        <v>1.2715000000000001</v>
      </c>
      <c r="T384">
        <v>1.2345999999999999</v>
      </c>
      <c r="U384">
        <v>1.2098</v>
      </c>
      <c r="V384">
        <v>1.1916</v>
      </c>
      <c r="W384">
        <v>1.1775</v>
      </c>
    </row>
    <row r="385" spans="1:23">
      <c r="A385" t="s">
        <v>24</v>
      </c>
      <c r="C385" t="s">
        <v>25</v>
      </c>
      <c r="D385">
        <v>102.45820000000001</v>
      </c>
      <c r="E385">
        <v>102.1861</v>
      </c>
      <c r="F385">
        <v>101.8823</v>
      </c>
      <c r="G385">
        <v>101.5767</v>
      </c>
      <c r="H385">
        <v>101.2693</v>
      </c>
      <c r="I385">
        <v>100.9602</v>
      </c>
      <c r="J385">
        <v>100.6493</v>
      </c>
      <c r="K385">
        <v>100.3366</v>
      </c>
      <c r="L385">
        <v>100.0219</v>
      </c>
      <c r="M385">
        <v>99.386899999999997</v>
      </c>
      <c r="N385">
        <v>96.087199999999996</v>
      </c>
      <c r="O385">
        <v>92.546099999999996</v>
      </c>
      <c r="P385">
        <v>88.703699999999998</v>
      </c>
      <c r="Q385">
        <v>84.472099999999998</v>
      </c>
      <c r="R385">
        <v>170.4572</v>
      </c>
      <c r="S385">
        <v>175.16069999999999</v>
      </c>
      <c r="T385">
        <v>192.22489999999999</v>
      </c>
      <c r="U385">
        <v>207.28739999999999</v>
      </c>
      <c r="V385">
        <v>220.97659999999999</v>
      </c>
      <c r="W385">
        <v>233.65280000000001</v>
      </c>
    </row>
    <row r="388" spans="1:23">
      <c r="A388" t="s">
        <v>11</v>
      </c>
      <c r="B388">
        <v>120</v>
      </c>
      <c r="C388" t="s">
        <v>12</v>
      </c>
    </row>
    <row r="389" spans="1:23">
      <c r="A389" t="s">
        <v>13</v>
      </c>
      <c r="C389" t="s">
        <v>14</v>
      </c>
      <c r="D389">
        <v>0.01</v>
      </c>
      <c r="E389">
        <v>0.1</v>
      </c>
      <c r="F389">
        <v>0.2</v>
      </c>
      <c r="G389">
        <v>0.3</v>
      </c>
      <c r="H389">
        <v>0.4</v>
      </c>
      <c r="I389">
        <v>0.5</v>
      </c>
      <c r="J389">
        <v>0.6</v>
      </c>
      <c r="K389">
        <v>0.7</v>
      </c>
      <c r="L389">
        <v>0.8</v>
      </c>
      <c r="M389">
        <v>1</v>
      </c>
      <c r="N389">
        <v>2</v>
      </c>
      <c r="O389">
        <v>3</v>
      </c>
      <c r="P389">
        <v>4</v>
      </c>
      <c r="Q389">
        <v>5</v>
      </c>
      <c r="R389">
        <v>7.5</v>
      </c>
      <c r="S389">
        <v>10</v>
      </c>
      <c r="T389">
        <v>20</v>
      </c>
      <c r="U389">
        <v>30</v>
      </c>
      <c r="V389">
        <v>40</v>
      </c>
      <c r="W389">
        <v>50</v>
      </c>
    </row>
    <row r="390" spans="1:23" ht="14.25">
      <c r="A390" s="34" t="s">
        <v>155</v>
      </c>
      <c r="C390" t="s">
        <v>26</v>
      </c>
      <c r="D390">
        <v>9.7000000000000003E-2</v>
      </c>
      <c r="E390">
        <v>0.97</v>
      </c>
      <c r="F390">
        <v>1.9450000000000001</v>
      </c>
      <c r="G390">
        <v>2.927</v>
      </c>
      <c r="H390">
        <v>3.915</v>
      </c>
      <c r="I390">
        <v>4.9089999999999998</v>
      </c>
      <c r="J390">
        <v>5.9089999999999998</v>
      </c>
      <c r="K390">
        <v>6.915</v>
      </c>
      <c r="L390">
        <v>7.9279999999999999</v>
      </c>
      <c r="M390">
        <v>9.9740000000000002</v>
      </c>
      <c r="N390">
        <v>20.628</v>
      </c>
      <c r="O390">
        <v>32.088000000000001</v>
      </c>
      <c r="P390">
        <v>44.524000000000001</v>
      </c>
      <c r="Q390">
        <v>58.174999999999997</v>
      </c>
      <c r="R390">
        <v>1240.7270000000001</v>
      </c>
      <c r="S390">
        <v>1249.502</v>
      </c>
      <c r="T390">
        <v>1279.55</v>
      </c>
      <c r="U390">
        <v>1304.174</v>
      </c>
      <c r="V390">
        <v>1325.298</v>
      </c>
      <c r="W390">
        <v>1343.94</v>
      </c>
    </row>
    <row r="391" spans="1:23" ht="14.25">
      <c r="A391" t="s">
        <v>16</v>
      </c>
      <c r="C391" t="s">
        <v>26</v>
      </c>
      <c r="D391">
        <v>10.339585</v>
      </c>
      <c r="E391">
        <v>1.031155</v>
      </c>
      <c r="F391">
        <v>0.514015</v>
      </c>
      <c r="G391">
        <v>0.34163100000000002</v>
      </c>
      <c r="H391">
        <v>0.25543500000000002</v>
      </c>
      <c r="I391">
        <v>0.20371600000000001</v>
      </c>
      <c r="J391">
        <v>0.169234</v>
      </c>
      <c r="K391">
        <v>0.14460300000000001</v>
      </c>
      <c r="L391">
        <v>0.12612699999999999</v>
      </c>
      <c r="M391">
        <v>0.100258</v>
      </c>
      <c r="N391">
        <v>4.8478E-2</v>
      </c>
      <c r="O391">
        <v>3.1165000000000002E-2</v>
      </c>
      <c r="P391">
        <v>2.2460000000000001E-2</v>
      </c>
      <c r="Q391">
        <v>1.719E-2</v>
      </c>
      <c r="R391">
        <v>8.0599999999999997E-4</v>
      </c>
      <c r="S391">
        <v>8.0000000000000004E-4</v>
      </c>
      <c r="T391">
        <v>7.8200000000000003E-4</v>
      </c>
      <c r="U391">
        <v>7.67E-4</v>
      </c>
      <c r="V391">
        <v>7.5500000000000003E-4</v>
      </c>
      <c r="W391">
        <v>7.4399999999999998E-4</v>
      </c>
    </row>
    <row r="392" spans="1:23">
      <c r="A392" t="s">
        <v>17</v>
      </c>
      <c r="D392">
        <v>0.999699</v>
      </c>
      <c r="E392">
        <v>0.99698900000000001</v>
      </c>
      <c r="F392">
        <v>0.99396700000000004</v>
      </c>
      <c r="G392">
        <v>0.99093299999999995</v>
      </c>
      <c r="H392">
        <v>0.98788799999999999</v>
      </c>
      <c r="I392">
        <v>0.98483100000000001</v>
      </c>
      <c r="J392">
        <v>0.98176200000000002</v>
      </c>
      <c r="K392">
        <v>0.97867999999999999</v>
      </c>
      <c r="L392">
        <v>0.97558699999999998</v>
      </c>
      <c r="M392">
        <v>0.96936199999999995</v>
      </c>
      <c r="N392">
        <v>0.93742700000000001</v>
      </c>
      <c r="O392">
        <v>0.90395700000000001</v>
      </c>
      <c r="P392">
        <v>0.86863299999999999</v>
      </c>
      <c r="Q392">
        <v>0.83100300000000005</v>
      </c>
      <c r="R392">
        <v>5.9371E-2</v>
      </c>
      <c r="S392">
        <v>7.8358999999999998E-2</v>
      </c>
      <c r="T392">
        <v>0.15151000000000001</v>
      </c>
      <c r="U392">
        <v>0.22134300000000001</v>
      </c>
      <c r="V392">
        <v>0.28878900000000002</v>
      </c>
      <c r="W392">
        <v>0.35439700000000002</v>
      </c>
    </row>
    <row r="393" spans="1:23">
      <c r="A393" t="s">
        <v>18</v>
      </c>
      <c r="C393" t="s">
        <v>19</v>
      </c>
      <c r="D393">
        <v>253.26900000000001</v>
      </c>
      <c r="E393">
        <v>253.178</v>
      </c>
      <c r="F393">
        <v>253.077</v>
      </c>
      <c r="G393">
        <v>252.97499999999999</v>
      </c>
      <c r="H393">
        <v>252.87299999999999</v>
      </c>
      <c r="I393">
        <v>252.77099999999999</v>
      </c>
      <c r="J393">
        <v>252.66800000000001</v>
      </c>
      <c r="K393">
        <v>252.56399999999999</v>
      </c>
      <c r="L393">
        <v>252.46</v>
      </c>
      <c r="M393">
        <v>252.25</v>
      </c>
      <c r="N393">
        <v>251.166</v>
      </c>
      <c r="O393">
        <v>250.018</v>
      </c>
      <c r="P393">
        <v>248.79300000000001</v>
      </c>
      <c r="Q393">
        <v>247.47</v>
      </c>
      <c r="R393">
        <v>182.38900000000001</v>
      </c>
      <c r="S393">
        <v>182.09700000000001</v>
      </c>
      <c r="T393">
        <v>181.20599999999999</v>
      </c>
      <c r="U393">
        <v>180.61199999999999</v>
      </c>
      <c r="V393">
        <v>180.208</v>
      </c>
      <c r="W393">
        <v>179.93700000000001</v>
      </c>
    </row>
    <row r="394" spans="1:23">
      <c r="A394" t="s">
        <v>20</v>
      </c>
      <c r="C394" t="s">
        <v>21</v>
      </c>
      <c r="D394">
        <v>0.93740000000000001</v>
      </c>
      <c r="E394">
        <v>0.87660000000000005</v>
      </c>
      <c r="F394">
        <v>0.85819999999999996</v>
      </c>
      <c r="G394">
        <v>0.84740000000000004</v>
      </c>
      <c r="H394">
        <v>0.83960000000000001</v>
      </c>
      <c r="I394">
        <v>0.83360000000000001</v>
      </c>
      <c r="J394">
        <v>0.8286</v>
      </c>
      <c r="K394">
        <v>0.82440000000000002</v>
      </c>
      <c r="L394">
        <v>0.82069999999999999</v>
      </c>
      <c r="M394">
        <v>0.81440000000000001</v>
      </c>
      <c r="N394">
        <v>0.79430000000000001</v>
      </c>
      <c r="O394">
        <v>0.78149999999999997</v>
      </c>
      <c r="P394">
        <v>0.77170000000000005</v>
      </c>
      <c r="Q394">
        <v>0.76329999999999998</v>
      </c>
      <c r="R394">
        <v>0.59040000000000004</v>
      </c>
      <c r="S394">
        <v>0.58909999999999996</v>
      </c>
      <c r="T394">
        <v>0.58479999999999999</v>
      </c>
      <c r="U394">
        <v>0.58130000000000004</v>
      </c>
      <c r="V394">
        <v>0.57840000000000003</v>
      </c>
      <c r="W394">
        <v>0.57579999999999998</v>
      </c>
    </row>
    <row r="395" spans="1:23">
      <c r="A395" t="s">
        <v>22</v>
      </c>
      <c r="C395" t="s">
        <v>21</v>
      </c>
      <c r="D395">
        <v>0.94830000000000003</v>
      </c>
      <c r="E395">
        <v>0.94869999999999999</v>
      </c>
      <c r="F395">
        <v>0.94920000000000004</v>
      </c>
      <c r="G395">
        <v>0.9496</v>
      </c>
      <c r="H395">
        <v>0.95009999999999994</v>
      </c>
      <c r="I395">
        <v>0.95050000000000001</v>
      </c>
      <c r="J395">
        <v>0.95099999999999996</v>
      </c>
      <c r="K395">
        <v>0.95150000000000001</v>
      </c>
      <c r="L395">
        <v>0.95199999999999996</v>
      </c>
      <c r="M395">
        <v>0.95299999999999996</v>
      </c>
      <c r="N395">
        <v>0.95860000000000001</v>
      </c>
      <c r="O395">
        <v>0.96530000000000005</v>
      </c>
      <c r="P395">
        <v>0.97370000000000001</v>
      </c>
      <c r="Q395">
        <v>0.98429999999999995</v>
      </c>
      <c r="R395">
        <v>1.3041</v>
      </c>
      <c r="S395">
        <v>1.2886</v>
      </c>
      <c r="T395">
        <v>1.2451000000000001</v>
      </c>
      <c r="U395">
        <v>1.2177</v>
      </c>
      <c r="V395">
        <v>1.1984999999999999</v>
      </c>
      <c r="W395">
        <v>1.1840999999999999</v>
      </c>
    </row>
    <row r="396" spans="1:23">
      <c r="A396" t="s">
        <v>23</v>
      </c>
      <c r="D396">
        <v>1.0286</v>
      </c>
      <c r="E396">
        <v>1.0288999999999999</v>
      </c>
      <c r="F396">
        <v>1.0293000000000001</v>
      </c>
      <c r="G396">
        <v>1.0297000000000001</v>
      </c>
      <c r="H396">
        <v>1.0301</v>
      </c>
      <c r="I396">
        <v>1.0305</v>
      </c>
      <c r="J396">
        <v>1.0308999999999999</v>
      </c>
      <c r="K396">
        <v>1.0314000000000001</v>
      </c>
      <c r="L396">
        <v>1.0318000000000001</v>
      </c>
      <c r="M396">
        <v>1.0327</v>
      </c>
      <c r="N396">
        <v>1.0377000000000001</v>
      </c>
      <c r="O396">
        <v>1.044</v>
      </c>
      <c r="P396">
        <v>1.0518000000000001</v>
      </c>
      <c r="Q396">
        <v>1.0621</v>
      </c>
      <c r="R396">
        <v>1.3115000000000001</v>
      </c>
      <c r="S396">
        <v>1.2951999999999999</v>
      </c>
      <c r="T396">
        <v>1.2490000000000001</v>
      </c>
      <c r="U396">
        <v>1.2196</v>
      </c>
      <c r="V396">
        <v>1.1988000000000001</v>
      </c>
      <c r="W396">
        <v>1.1830000000000001</v>
      </c>
    </row>
    <row r="397" spans="1:23">
      <c r="A397" t="s">
        <v>24</v>
      </c>
      <c r="C397" t="s">
        <v>25</v>
      </c>
      <c r="D397">
        <v>103.11060000000001</v>
      </c>
      <c r="E397">
        <v>102.8481</v>
      </c>
      <c r="F397">
        <v>102.5549</v>
      </c>
      <c r="G397">
        <v>102.26009999999999</v>
      </c>
      <c r="H397">
        <v>101.96380000000001</v>
      </c>
      <c r="I397">
        <v>101.66589999999999</v>
      </c>
      <c r="J397">
        <v>101.3663</v>
      </c>
      <c r="K397">
        <v>101.0651</v>
      </c>
      <c r="L397">
        <v>100.76220000000001</v>
      </c>
      <c r="M397">
        <v>100.15130000000001</v>
      </c>
      <c r="N397">
        <v>96.985200000000006</v>
      </c>
      <c r="O397">
        <v>93.605599999999995</v>
      </c>
      <c r="P397">
        <v>89.9636</v>
      </c>
      <c r="Q397">
        <v>85.989400000000003</v>
      </c>
      <c r="R397">
        <v>158.8193</v>
      </c>
      <c r="S397">
        <v>163.9485</v>
      </c>
      <c r="T397">
        <v>182.20179999999999</v>
      </c>
      <c r="U397">
        <v>197.99510000000001</v>
      </c>
      <c r="V397">
        <v>212.179</v>
      </c>
      <c r="W397">
        <v>225.21090000000001</v>
      </c>
    </row>
    <row r="400" spans="1:23">
      <c r="A400" t="s">
        <v>11</v>
      </c>
      <c r="B400">
        <v>125</v>
      </c>
      <c r="C400" t="s">
        <v>12</v>
      </c>
    </row>
    <row r="401" spans="1:23">
      <c r="A401" t="s">
        <v>13</v>
      </c>
      <c r="C401" t="s">
        <v>14</v>
      </c>
      <c r="D401">
        <v>0.01</v>
      </c>
      <c r="E401">
        <v>0.1</v>
      </c>
      <c r="F401">
        <v>0.2</v>
      </c>
      <c r="G401">
        <v>0.3</v>
      </c>
      <c r="H401">
        <v>0.4</v>
      </c>
      <c r="I401">
        <v>0.5</v>
      </c>
      <c r="J401">
        <v>0.6</v>
      </c>
      <c r="K401">
        <v>0.7</v>
      </c>
      <c r="L401">
        <v>0.8</v>
      </c>
      <c r="M401">
        <v>1</v>
      </c>
      <c r="N401">
        <v>2</v>
      </c>
      <c r="O401">
        <v>3</v>
      </c>
      <c r="P401">
        <v>4</v>
      </c>
      <c r="Q401">
        <v>5</v>
      </c>
      <c r="R401">
        <v>7.5</v>
      </c>
      <c r="S401">
        <v>10</v>
      </c>
      <c r="T401">
        <v>20</v>
      </c>
      <c r="U401">
        <v>30</v>
      </c>
      <c r="V401">
        <v>40</v>
      </c>
      <c r="W401">
        <v>50</v>
      </c>
    </row>
    <row r="402" spans="1:23" ht="14.25">
      <c r="A402" s="34" t="s">
        <v>155</v>
      </c>
      <c r="C402" t="s">
        <v>26</v>
      </c>
      <c r="D402">
        <v>9.5000000000000001E-2</v>
      </c>
      <c r="E402">
        <v>0.95699999999999996</v>
      </c>
      <c r="F402">
        <v>1.921</v>
      </c>
      <c r="G402">
        <v>2.8889999999999998</v>
      </c>
      <c r="H402">
        <v>3.8639999999999999</v>
      </c>
      <c r="I402">
        <v>4.8440000000000003</v>
      </c>
      <c r="J402">
        <v>5.83</v>
      </c>
      <c r="K402">
        <v>6.8230000000000004</v>
      </c>
      <c r="L402">
        <v>7.8209999999999997</v>
      </c>
      <c r="M402">
        <v>9.8360000000000003</v>
      </c>
      <c r="N402">
        <v>20.311</v>
      </c>
      <c r="O402">
        <v>31.536999999999999</v>
      </c>
      <c r="P402">
        <v>43.66</v>
      </c>
      <c r="Q402">
        <v>56.883000000000003</v>
      </c>
      <c r="R402">
        <v>97.066000000000003</v>
      </c>
      <c r="S402">
        <v>1222.3720000000001</v>
      </c>
      <c r="T402">
        <v>1256.7460000000001</v>
      </c>
      <c r="U402">
        <v>1283.963</v>
      </c>
      <c r="V402">
        <v>1306.857</v>
      </c>
      <c r="W402">
        <v>1326.806</v>
      </c>
    </row>
    <row r="403" spans="1:23" ht="14.25">
      <c r="A403" t="s">
        <v>16</v>
      </c>
      <c r="C403" t="s">
        <v>26</v>
      </c>
      <c r="D403">
        <v>10.471208000000001</v>
      </c>
      <c r="E403">
        <v>1.0443960000000001</v>
      </c>
      <c r="F403">
        <v>0.520679</v>
      </c>
      <c r="G403">
        <v>0.34610299999999999</v>
      </c>
      <c r="H403">
        <v>0.25881300000000002</v>
      </c>
      <c r="I403">
        <v>0.20643600000000001</v>
      </c>
      <c r="J403">
        <v>0.171517</v>
      </c>
      <c r="K403">
        <v>0.14657200000000001</v>
      </c>
      <c r="L403">
        <v>0.127863</v>
      </c>
      <c r="M403">
        <v>0.10166600000000001</v>
      </c>
      <c r="N403">
        <v>4.9234E-2</v>
      </c>
      <c r="O403">
        <v>3.1709000000000001E-2</v>
      </c>
      <c r="P403">
        <v>2.2904000000000001E-2</v>
      </c>
      <c r="Q403">
        <v>1.7579999999999998E-2</v>
      </c>
      <c r="R403">
        <v>1.0302E-2</v>
      </c>
      <c r="S403">
        <v>8.1800000000000004E-4</v>
      </c>
      <c r="T403">
        <v>7.9600000000000005E-4</v>
      </c>
      <c r="U403">
        <v>7.7899999999999996E-4</v>
      </c>
      <c r="V403">
        <v>7.6499999999999995E-4</v>
      </c>
      <c r="W403">
        <v>7.54E-4</v>
      </c>
    </row>
    <row r="404" spans="1:23">
      <c r="A404" t="s">
        <v>17</v>
      </c>
      <c r="D404">
        <v>0.99971100000000002</v>
      </c>
      <c r="E404">
        <v>0.99711000000000005</v>
      </c>
      <c r="F404">
        <v>0.99421000000000004</v>
      </c>
      <c r="G404">
        <v>0.99129999999999996</v>
      </c>
      <c r="H404">
        <v>0.98837900000000001</v>
      </c>
      <c r="I404">
        <v>0.98544799999999999</v>
      </c>
      <c r="J404">
        <v>0.98250599999999999</v>
      </c>
      <c r="K404">
        <v>0.97955300000000001</v>
      </c>
      <c r="L404">
        <v>0.97658900000000004</v>
      </c>
      <c r="M404">
        <v>0.97062700000000002</v>
      </c>
      <c r="N404">
        <v>0.94009500000000001</v>
      </c>
      <c r="O404">
        <v>0.90820500000000004</v>
      </c>
      <c r="P404">
        <v>0.87469300000000005</v>
      </c>
      <c r="Q404">
        <v>0.83919900000000003</v>
      </c>
      <c r="R404">
        <v>0.73768800000000001</v>
      </c>
      <c r="S404">
        <v>7.9887E-2</v>
      </c>
      <c r="T404">
        <v>0.15347</v>
      </c>
      <c r="U404">
        <v>0.223332</v>
      </c>
      <c r="V404">
        <v>0.29060200000000003</v>
      </c>
      <c r="W404">
        <v>0.35591400000000001</v>
      </c>
    </row>
    <row r="405" spans="1:23">
      <c r="A405" t="s">
        <v>18</v>
      </c>
      <c r="C405" t="s">
        <v>19</v>
      </c>
      <c r="D405">
        <v>258.02100000000002</v>
      </c>
      <c r="E405">
        <v>257.93200000000002</v>
      </c>
      <c r="F405">
        <v>257.834</v>
      </c>
      <c r="G405">
        <v>257.73399999999998</v>
      </c>
      <c r="H405">
        <v>257.63400000000001</v>
      </c>
      <c r="I405">
        <v>257.53399999999999</v>
      </c>
      <c r="J405">
        <v>257.43299999999999</v>
      </c>
      <c r="K405">
        <v>257.33199999999999</v>
      </c>
      <c r="L405">
        <v>257.23</v>
      </c>
      <c r="M405">
        <v>257.02499999999998</v>
      </c>
      <c r="N405">
        <v>255.96899999999999</v>
      </c>
      <c r="O405">
        <v>254.85400000000001</v>
      </c>
      <c r="P405">
        <v>253.66900000000001</v>
      </c>
      <c r="Q405">
        <v>252.39699999999999</v>
      </c>
      <c r="R405">
        <v>248.66300000000001</v>
      </c>
      <c r="S405">
        <v>188.619</v>
      </c>
      <c r="T405">
        <v>187.47900000000001</v>
      </c>
      <c r="U405">
        <v>186.73500000000001</v>
      </c>
      <c r="V405">
        <v>186.227</v>
      </c>
      <c r="W405">
        <v>185.88</v>
      </c>
    </row>
    <row r="406" spans="1:23">
      <c r="A406" t="s">
        <v>20</v>
      </c>
      <c r="C406" t="s">
        <v>21</v>
      </c>
      <c r="D406">
        <v>0.94940000000000002</v>
      </c>
      <c r="E406">
        <v>0.88870000000000005</v>
      </c>
      <c r="F406">
        <v>0.87029999999999996</v>
      </c>
      <c r="G406">
        <v>0.85940000000000005</v>
      </c>
      <c r="H406">
        <v>0.85170000000000001</v>
      </c>
      <c r="I406">
        <v>0.84560000000000002</v>
      </c>
      <c r="J406">
        <v>0.8407</v>
      </c>
      <c r="K406">
        <v>0.83640000000000003</v>
      </c>
      <c r="L406">
        <v>0.8327</v>
      </c>
      <c r="M406">
        <v>0.82650000000000001</v>
      </c>
      <c r="N406">
        <v>0.80640000000000001</v>
      </c>
      <c r="O406">
        <v>0.79369999999999996</v>
      </c>
      <c r="P406">
        <v>0.78400000000000003</v>
      </c>
      <c r="Q406">
        <v>0.77580000000000005</v>
      </c>
      <c r="R406">
        <v>0.75790000000000002</v>
      </c>
      <c r="S406">
        <v>0.60560000000000003</v>
      </c>
      <c r="T406">
        <v>0.60070000000000001</v>
      </c>
      <c r="U406">
        <v>0.5968</v>
      </c>
      <c r="V406">
        <v>0.59360000000000002</v>
      </c>
      <c r="W406">
        <v>0.59079999999999999</v>
      </c>
    </row>
    <row r="407" spans="1:23">
      <c r="A407" t="s">
        <v>22</v>
      </c>
      <c r="C407" t="s">
        <v>21</v>
      </c>
      <c r="D407">
        <v>0.9526</v>
      </c>
      <c r="E407">
        <v>0.95299999999999996</v>
      </c>
      <c r="F407">
        <v>0.95340000000000003</v>
      </c>
      <c r="G407">
        <v>0.95389999999999997</v>
      </c>
      <c r="H407">
        <v>0.95430000000000004</v>
      </c>
      <c r="I407">
        <v>0.95479999999999998</v>
      </c>
      <c r="J407">
        <v>0.95520000000000005</v>
      </c>
      <c r="K407">
        <v>0.95569999999999999</v>
      </c>
      <c r="L407">
        <v>0.95620000000000005</v>
      </c>
      <c r="M407">
        <v>0.95709999999999995</v>
      </c>
      <c r="N407">
        <v>0.96250000000000002</v>
      </c>
      <c r="O407">
        <v>0.96889999999999998</v>
      </c>
      <c r="P407">
        <v>0.97670000000000001</v>
      </c>
      <c r="Q407">
        <v>0.98650000000000004</v>
      </c>
      <c r="R407">
        <v>1.0283</v>
      </c>
      <c r="S407">
        <v>1.3212999999999999</v>
      </c>
      <c r="T407">
        <v>1.2647999999999999</v>
      </c>
      <c r="U407">
        <v>1.2317</v>
      </c>
      <c r="V407">
        <v>1.2095</v>
      </c>
      <c r="W407">
        <v>1.1932</v>
      </c>
    </row>
    <row r="408" spans="1:23">
      <c r="A408" t="s">
        <v>23</v>
      </c>
      <c r="D408">
        <v>1.0284</v>
      </c>
      <c r="E408">
        <v>1.0287999999999999</v>
      </c>
      <c r="F408">
        <v>1.0290999999999999</v>
      </c>
      <c r="G408">
        <v>1.0295000000000001</v>
      </c>
      <c r="H408">
        <v>1.0299</v>
      </c>
      <c r="I408">
        <v>1.0303</v>
      </c>
      <c r="J408">
        <v>1.0306999999999999</v>
      </c>
      <c r="K408">
        <v>1.0310999999999999</v>
      </c>
      <c r="L408">
        <v>1.0315000000000001</v>
      </c>
      <c r="M408">
        <v>1.0324</v>
      </c>
      <c r="N408">
        <v>1.0371999999999999</v>
      </c>
      <c r="O408">
        <v>1.0430999999999999</v>
      </c>
      <c r="P408">
        <v>1.0504</v>
      </c>
      <c r="Q408">
        <v>1.0597000000000001</v>
      </c>
      <c r="R408">
        <v>1.1009</v>
      </c>
      <c r="S408">
        <v>1.3252999999999999</v>
      </c>
      <c r="T408">
        <v>1.2658</v>
      </c>
      <c r="U408">
        <v>1.2304999999999999</v>
      </c>
      <c r="V408">
        <v>1.2065999999999999</v>
      </c>
      <c r="W408">
        <v>1.1889000000000001</v>
      </c>
    </row>
    <row r="409" spans="1:23">
      <c r="A409" t="s">
        <v>24</v>
      </c>
      <c r="C409" t="s">
        <v>25</v>
      </c>
      <c r="D409">
        <v>103.75879999999999</v>
      </c>
      <c r="E409">
        <v>103.50530000000001</v>
      </c>
      <c r="F409">
        <v>103.2223</v>
      </c>
      <c r="G409">
        <v>102.938</v>
      </c>
      <c r="H409">
        <v>102.65219999999999</v>
      </c>
      <c r="I409">
        <v>102.36499999999999</v>
      </c>
      <c r="J409">
        <v>102.0763</v>
      </c>
      <c r="K409">
        <v>101.78619999999999</v>
      </c>
      <c r="L409">
        <v>101.4945</v>
      </c>
      <c r="M409">
        <v>100.90649999999999</v>
      </c>
      <c r="N409">
        <v>97.867099999999994</v>
      </c>
      <c r="O409">
        <v>94.638800000000003</v>
      </c>
      <c r="P409">
        <v>91.181700000000006</v>
      </c>
      <c r="Q409">
        <v>87.440200000000004</v>
      </c>
      <c r="R409">
        <v>76.1905</v>
      </c>
      <c r="S409">
        <v>152.441</v>
      </c>
      <c r="T409">
        <v>172.16480000000001</v>
      </c>
      <c r="U409">
        <v>188.8023</v>
      </c>
      <c r="V409">
        <v>203.5359</v>
      </c>
      <c r="W409">
        <v>216.9529</v>
      </c>
    </row>
    <row r="412" spans="1:23">
      <c r="A412" t="s">
        <v>11</v>
      </c>
      <c r="B412">
        <v>130</v>
      </c>
      <c r="C412" t="s">
        <v>12</v>
      </c>
    </row>
    <row r="413" spans="1:23">
      <c r="A413" t="s">
        <v>13</v>
      </c>
      <c r="C413" t="s">
        <v>14</v>
      </c>
      <c r="D413">
        <v>0.01</v>
      </c>
      <c r="E413">
        <v>0.1</v>
      </c>
      <c r="F413">
        <v>0.2</v>
      </c>
      <c r="G413">
        <v>0.3</v>
      </c>
      <c r="H413">
        <v>0.4</v>
      </c>
      <c r="I413">
        <v>0.5</v>
      </c>
      <c r="J413">
        <v>0.6</v>
      </c>
      <c r="K413">
        <v>0.7</v>
      </c>
      <c r="L413">
        <v>0.8</v>
      </c>
      <c r="M413">
        <v>1</v>
      </c>
      <c r="N413">
        <v>2</v>
      </c>
      <c r="O413">
        <v>3</v>
      </c>
      <c r="P413">
        <v>4</v>
      </c>
      <c r="Q413">
        <v>5</v>
      </c>
      <c r="R413">
        <v>7.5</v>
      </c>
      <c r="S413">
        <v>10</v>
      </c>
      <c r="T413">
        <v>20</v>
      </c>
      <c r="U413">
        <v>30</v>
      </c>
      <c r="V413">
        <v>40</v>
      </c>
      <c r="W413">
        <v>50</v>
      </c>
    </row>
    <row r="414" spans="1:23" ht="14.25">
      <c r="A414" s="34" t="s">
        <v>155</v>
      </c>
      <c r="C414" t="s">
        <v>26</v>
      </c>
      <c r="D414">
        <v>9.4E-2</v>
      </c>
      <c r="E414">
        <v>0.94599999999999995</v>
      </c>
      <c r="F414">
        <v>1.8959999999999999</v>
      </c>
      <c r="G414">
        <v>2.8519999999999999</v>
      </c>
      <c r="H414">
        <v>3.8140000000000001</v>
      </c>
      <c r="I414">
        <v>4.7809999999999997</v>
      </c>
      <c r="J414">
        <v>5.7539999999999996</v>
      </c>
      <c r="K414">
        <v>6.7320000000000002</v>
      </c>
      <c r="L414">
        <v>7.7160000000000002</v>
      </c>
      <c r="M414">
        <v>9.702</v>
      </c>
      <c r="N414">
        <v>20.004999999999999</v>
      </c>
      <c r="O414">
        <v>31.007999999999999</v>
      </c>
      <c r="P414">
        <v>42.838999999999999</v>
      </c>
      <c r="Q414">
        <v>55.668999999999997</v>
      </c>
      <c r="R414">
        <v>93.986000000000004</v>
      </c>
      <c r="S414">
        <v>1192.4490000000001</v>
      </c>
      <c r="T414">
        <v>1232.6210000000001</v>
      </c>
      <c r="U414">
        <v>1263.0039999999999</v>
      </c>
      <c r="V414">
        <v>1287.952</v>
      </c>
      <c r="W414">
        <v>1309.3689999999999</v>
      </c>
    </row>
    <row r="415" spans="1:23" ht="14.25">
      <c r="A415" t="s">
        <v>16</v>
      </c>
      <c r="C415" t="s">
        <v>26</v>
      </c>
      <c r="D415">
        <v>10.602828000000001</v>
      </c>
      <c r="E415">
        <v>1.057634</v>
      </c>
      <c r="F415">
        <v>0.52734099999999995</v>
      </c>
      <c r="G415">
        <v>0.350574</v>
      </c>
      <c r="H415">
        <v>0.262187</v>
      </c>
      <c r="I415">
        <v>0.20915400000000001</v>
      </c>
      <c r="J415">
        <v>0.17379600000000001</v>
      </c>
      <c r="K415">
        <v>0.148539</v>
      </c>
      <c r="L415">
        <v>0.12959499999999999</v>
      </c>
      <c r="M415">
        <v>0.10306999999999999</v>
      </c>
      <c r="N415">
        <v>4.9986000000000003E-2</v>
      </c>
      <c r="O415">
        <v>3.2249E-2</v>
      </c>
      <c r="P415">
        <v>2.3342999999999999E-2</v>
      </c>
      <c r="Q415">
        <v>1.7963E-2</v>
      </c>
      <c r="R415">
        <v>1.064E-2</v>
      </c>
      <c r="S415">
        <v>8.3900000000000001E-4</v>
      </c>
      <c r="T415">
        <v>8.1099999999999998E-4</v>
      </c>
      <c r="U415">
        <v>7.9199999999999995E-4</v>
      </c>
      <c r="V415">
        <v>7.76E-4</v>
      </c>
      <c r="W415">
        <v>7.6400000000000003E-4</v>
      </c>
    </row>
    <row r="416" spans="1:23">
      <c r="A416" t="s">
        <v>17</v>
      </c>
      <c r="D416">
        <v>0.99972300000000003</v>
      </c>
      <c r="E416">
        <v>0.99722599999999995</v>
      </c>
      <c r="F416">
        <v>0.99444299999999997</v>
      </c>
      <c r="G416">
        <v>0.99165000000000003</v>
      </c>
      <c r="H416">
        <v>0.98884799999999995</v>
      </c>
      <c r="I416">
        <v>0.98603700000000005</v>
      </c>
      <c r="J416">
        <v>0.98321599999999998</v>
      </c>
      <c r="K416">
        <v>0.98038499999999995</v>
      </c>
      <c r="L416">
        <v>0.97754399999999997</v>
      </c>
      <c r="M416">
        <v>0.97183200000000003</v>
      </c>
      <c r="N416">
        <v>0.94262900000000005</v>
      </c>
      <c r="O416">
        <v>0.91222199999999998</v>
      </c>
      <c r="P416">
        <v>0.88039699999999999</v>
      </c>
      <c r="Q416">
        <v>0.846862</v>
      </c>
      <c r="R416">
        <v>0.752413</v>
      </c>
      <c r="S416">
        <v>8.1844E-2</v>
      </c>
      <c r="T416">
        <v>0.15587599999999999</v>
      </c>
      <c r="U416">
        <v>0.225743</v>
      </c>
      <c r="V416">
        <v>0.29281400000000002</v>
      </c>
      <c r="W416">
        <v>0.35781099999999999</v>
      </c>
    </row>
    <row r="417" spans="1:23">
      <c r="A417" t="s">
        <v>18</v>
      </c>
      <c r="C417" t="s">
        <v>19</v>
      </c>
      <c r="D417">
        <v>262.79500000000002</v>
      </c>
      <c r="E417">
        <v>262.70800000000003</v>
      </c>
      <c r="F417">
        <v>262.61200000000002</v>
      </c>
      <c r="G417">
        <v>262.51400000000001</v>
      </c>
      <c r="H417">
        <v>262.41699999999997</v>
      </c>
      <c r="I417">
        <v>262.31900000000002</v>
      </c>
      <c r="J417">
        <v>262.22000000000003</v>
      </c>
      <c r="K417">
        <v>262.12099999999998</v>
      </c>
      <c r="L417">
        <v>262.02199999999999</v>
      </c>
      <c r="M417">
        <v>261.82100000000003</v>
      </c>
      <c r="N417">
        <v>260.79199999999997</v>
      </c>
      <c r="O417">
        <v>259.70800000000003</v>
      </c>
      <c r="P417">
        <v>258.56</v>
      </c>
      <c r="Q417">
        <v>257.33600000000001</v>
      </c>
      <c r="R417">
        <v>253.798</v>
      </c>
      <c r="S417">
        <v>195.32599999999999</v>
      </c>
      <c r="T417">
        <v>193.85900000000001</v>
      </c>
      <c r="U417">
        <v>192.93199999999999</v>
      </c>
      <c r="V417">
        <v>192.304</v>
      </c>
      <c r="W417">
        <v>191.87</v>
      </c>
    </row>
    <row r="418" spans="1:23">
      <c r="A418" t="s">
        <v>20</v>
      </c>
      <c r="C418" t="s">
        <v>21</v>
      </c>
      <c r="D418">
        <v>0.96130000000000004</v>
      </c>
      <c r="E418">
        <v>0.90059999999999996</v>
      </c>
      <c r="F418">
        <v>0.88219999999999998</v>
      </c>
      <c r="G418">
        <v>0.87129999999999996</v>
      </c>
      <c r="H418">
        <v>0.86360000000000003</v>
      </c>
      <c r="I418">
        <v>0.85760000000000003</v>
      </c>
      <c r="J418">
        <v>0.85260000000000002</v>
      </c>
      <c r="K418">
        <v>0.84840000000000004</v>
      </c>
      <c r="L418">
        <v>0.84470000000000001</v>
      </c>
      <c r="M418">
        <v>0.83850000000000002</v>
      </c>
      <c r="N418">
        <v>0.81840000000000002</v>
      </c>
      <c r="O418">
        <v>0.80579999999999996</v>
      </c>
      <c r="P418">
        <v>0.79620000000000002</v>
      </c>
      <c r="Q418">
        <v>0.78810000000000002</v>
      </c>
      <c r="R418">
        <v>0.77070000000000005</v>
      </c>
      <c r="S418">
        <v>0.62229999999999996</v>
      </c>
      <c r="T418">
        <v>0.61660000000000004</v>
      </c>
      <c r="U418">
        <v>0.61229999999999996</v>
      </c>
      <c r="V418">
        <v>0.60880000000000001</v>
      </c>
      <c r="W418">
        <v>0.60580000000000001</v>
      </c>
    </row>
    <row r="419" spans="1:23">
      <c r="A419" t="s">
        <v>22</v>
      </c>
      <c r="C419" t="s">
        <v>21</v>
      </c>
      <c r="D419">
        <v>0.95699999999999996</v>
      </c>
      <c r="E419">
        <v>0.95740000000000003</v>
      </c>
      <c r="F419">
        <v>0.95779999999999998</v>
      </c>
      <c r="G419">
        <v>0.95820000000000005</v>
      </c>
      <c r="H419">
        <v>0.9587</v>
      </c>
      <c r="I419">
        <v>0.95909999999999995</v>
      </c>
      <c r="J419">
        <v>0.95950000000000002</v>
      </c>
      <c r="K419">
        <v>0.96</v>
      </c>
      <c r="L419">
        <v>0.96040000000000003</v>
      </c>
      <c r="M419">
        <v>0.96140000000000003</v>
      </c>
      <c r="N419">
        <v>0.96650000000000003</v>
      </c>
      <c r="O419">
        <v>0.97260000000000002</v>
      </c>
      <c r="P419">
        <v>0.98</v>
      </c>
      <c r="Q419">
        <v>0.98909999999999998</v>
      </c>
      <c r="R419">
        <v>1.0258</v>
      </c>
      <c r="S419">
        <v>1.3638999999999999</v>
      </c>
      <c r="T419">
        <v>1.2877000000000001</v>
      </c>
      <c r="U419">
        <v>1.2472000000000001</v>
      </c>
      <c r="V419">
        <v>1.2212000000000001</v>
      </c>
      <c r="W419">
        <v>1.2028000000000001</v>
      </c>
    </row>
    <row r="420" spans="1:23">
      <c r="A420" t="s">
        <v>23</v>
      </c>
      <c r="D420">
        <v>1.0283</v>
      </c>
      <c r="E420">
        <v>1.0286</v>
      </c>
      <c r="F420">
        <v>1.0289999999999999</v>
      </c>
      <c r="G420">
        <v>1.0294000000000001</v>
      </c>
      <c r="H420">
        <v>1.0297000000000001</v>
      </c>
      <c r="I420">
        <v>1.0301</v>
      </c>
      <c r="J420">
        <v>1.0305</v>
      </c>
      <c r="K420">
        <v>1.0308999999999999</v>
      </c>
      <c r="L420">
        <v>1.0313000000000001</v>
      </c>
      <c r="M420">
        <v>1.0321</v>
      </c>
      <c r="N420">
        <v>1.0367</v>
      </c>
      <c r="O420">
        <v>1.0422</v>
      </c>
      <c r="P420">
        <v>1.0489999999999999</v>
      </c>
      <c r="Q420">
        <v>1.0576000000000001</v>
      </c>
      <c r="R420">
        <v>1.0933999999999999</v>
      </c>
      <c r="S420">
        <v>1.3653</v>
      </c>
      <c r="T420">
        <v>1.2856000000000001</v>
      </c>
      <c r="U420">
        <v>1.2426999999999999</v>
      </c>
      <c r="V420">
        <v>1.2150000000000001</v>
      </c>
      <c r="W420">
        <v>1.1951000000000001</v>
      </c>
    </row>
    <row r="421" spans="1:23">
      <c r="A421" t="s">
        <v>24</v>
      </c>
      <c r="C421" t="s">
        <v>25</v>
      </c>
      <c r="D421">
        <v>104.40260000000001</v>
      </c>
      <c r="E421">
        <v>104.15779999999999</v>
      </c>
      <c r="F421">
        <v>103.8847</v>
      </c>
      <c r="G421">
        <v>103.6103</v>
      </c>
      <c r="H421">
        <v>103.3347</v>
      </c>
      <c r="I421">
        <v>103.0577</v>
      </c>
      <c r="J421">
        <v>102.7795</v>
      </c>
      <c r="K421">
        <v>102.4999</v>
      </c>
      <c r="L421">
        <v>102.2189</v>
      </c>
      <c r="M421">
        <v>101.6529</v>
      </c>
      <c r="N421">
        <v>98.733800000000002</v>
      </c>
      <c r="O421">
        <v>95.647599999999997</v>
      </c>
      <c r="P421">
        <v>92.361599999999996</v>
      </c>
      <c r="Q421">
        <v>88.831599999999995</v>
      </c>
      <c r="R421">
        <v>78.447100000000006</v>
      </c>
      <c r="S421">
        <v>140.47370000000001</v>
      </c>
      <c r="T421">
        <v>162.0728</v>
      </c>
      <c r="U421">
        <v>179.69649999999999</v>
      </c>
      <c r="V421">
        <v>195.04310000000001</v>
      </c>
      <c r="W421">
        <v>208.87729999999999</v>
      </c>
    </row>
    <row r="424" spans="1:23">
      <c r="A424" t="s">
        <v>11</v>
      </c>
      <c r="B424">
        <v>135</v>
      </c>
      <c r="C424" t="s">
        <v>12</v>
      </c>
    </row>
    <row r="425" spans="1:23">
      <c r="A425" t="s">
        <v>13</v>
      </c>
      <c r="C425" t="s">
        <v>14</v>
      </c>
      <c r="D425">
        <v>0.01</v>
      </c>
      <c r="E425">
        <v>0.1</v>
      </c>
      <c r="F425">
        <v>0.2</v>
      </c>
      <c r="G425">
        <v>0.3</v>
      </c>
      <c r="H425">
        <v>0.4</v>
      </c>
      <c r="I425">
        <v>0.5</v>
      </c>
      <c r="J425">
        <v>0.6</v>
      </c>
      <c r="K425">
        <v>0.7</v>
      </c>
      <c r="L425">
        <v>0.8</v>
      </c>
      <c r="M425">
        <v>1</v>
      </c>
      <c r="N425">
        <v>2</v>
      </c>
      <c r="O425">
        <v>3</v>
      </c>
      <c r="P425">
        <v>4</v>
      </c>
      <c r="Q425">
        <v>5</v>
      </c>
      <c r="R425">
        <v>7.5</v>
      </c>
      <c r="S425">
        <v>10</v>
      </c>
      <c r="T425">
        <v>20</v>
      </c>
      <c r="U425">
        <v>30</v>
      </c>
      <c r="V425">
        <v>40</v>
      </c>
      <c r="W425">
        <v>50</v>
      </c>
    </row>
    <row r="426" spans="1:23" ht="14.25">
      <c r="A426" s="34" t="s">
        <v>155</v>
      </c>
      <c r="C426" t="s">
        <v>26</v>
      </c>
      <c r="D426">
        <v>9.2999999999999999E-2</v>
      </c>
      <c r="E426">
        <v>0.93400000000000005</v>
      </c>
      <c r="F426">
        <v>1.873</v>
      </c>
      <c r="G426">
        <v>2.8170000000000002</v>
      </c>
      <c r="H426">
        <v>3.766</v>
      </c>
      <c r="I426">
        <v>4.72</v>
      </c>
      <c r="J426">
        <v>5.6790000000000003</v>
      </c>
      <c r="K426">
        <v>6.6440000000000001</v>
      </c>
      <c r="L426">
        <v>7.6150000000000002</v>
      </c>
      <c r="M426">
        <v>9.5719999999999992</v>
      </c>
      <c r="N426">
        <v>19.71</v>
      </c>
      <c r="O426">
        <v>30.501000000000001</v>
      </c>
      <c r="P426">
        <v>42.057000000000002</v>
      </c>
      <c r="Q426">
        <v>54.524999999999999</v>
      </c>
      <c r="R426">
        <v>91.206000000000003</v>
      </c>
      <c r="S426">
        <v>1158.4490000000001</v>
      </c>
      <c r="T426">
        <v>1206.816</v>
      </c>
      <c r="U426">
        <v>1241.155</v>
      </c>
      <c r="V426">
        <v>1268.518</v>
      </c>
      <c r="W426">
        <v>1291.597</v>
      </c>
    </row>
    <row r="427" spans="1:23" ht="14.25">
      <c r="A427" t="s">
        <v>16</v>
      </c>
      <c r="C427" t="s">
        <v>26</v>
      </c>
      <c r="D427">
        <v>10.734446</v>
      </c>
      <c r="E427">
        <v>1.07087</v>
      </c>
      <c r="F427">
        <v>0.53400099999999995</v>
      </c>
      <c r="G427">
        <v>0.355041</v>
      </c>
      <c r="H427">
        <v>0.26555899999999999</v>
      </c>
      <c r="I427">
        <v>0.211868</v>
      </c>
      <c r="J427">
        <v>0.17607300000000001</v>
      </c>
      <c r="K427">
        <v>0.150503</v>
      </c>
      <c r="L427">
        <v>0.131324</v>
      </c>
      <c r="M427">
        <v>0.104472</v>
      </c>
      <c r="N427">
        <v>5.0736000000000003E-2</v>
      </c>
      <c r="O427">
        <v>3.2785000000000002E-2</v>
      </c>
      <c r="P427">
        <v>2.3777E-2</v>
      </c>
      <c r="Q427">
        <v>1.8339999999999999E-2</v>
      </c>
      <c r="R427">
        <v>1.0964E-2</v>
      </c>
      <c r="S427">
        <v>8.6300000000000005E-4</v>
      </c>
      <c r="T427">
        <v>8.2899999999999998E-4</v>
      </c>
      <c r="U427">
        <v>8.0599999999999997E-4</v>
      </c>
      <c r="V427">
        <v>7.8799999999999996E-4</v>
      </c>
      <c r="W427">
        <v>7.7399999999999995E-4</v>
      </c>
    </row>
    <row r="428" spans="1:23">
      <c r="A428" t="s">
        <v>17</v>
      </c>
      <c r="D428">
        <v>0.99973400000000001</v>
      </c>
      <c r="E428">
        <v>0.997336</v>
      </c>
      <c r="F428">
        <v>0.99466399999999999</v>
      </c>
      <c r="G428">
        <v>0.99198399999999998</v>
      </c>
      <c r="H428">
        <v>0.98929500000000004</v>
      </c>
      <c r="I428">
        <v>0.98659799999999997</v>
      </c>
      <c r="J428">
        <v>0.98389199999999999</v>
      </c>
      <c r="K428">
        <v>0.98117799999999999</v>
      </c>
      <c r="L428">
        <v>0.97845400000000005</v>
      </c>
      <c r="M428">
        <v>0.97297999999999996</v>
      </c>
      <c r="N428">
        <v>0.94503499999999996</v>
      </c>
      <c r="O428">
        <v>0.91602499999999998</v>
      </c>
      <c r="P428">
        <v>0.88577300000000003</v>
      </c>
      <c r="Q428">
        <v>0.85404400000000003</v>
      </c>
      <c r="R428">
        <v>0.76584399999999997</v>
      </c>
      <c r="S428">
        <v>8.4415000000000004E-2</v>
      </c>
      <c r="T428">
        <v>0.158831</v>
      </c>
      <c r="U428">
        <v>0.22864300000000001</v>
      </c>
      <c r="V428">
        <v>0.29546899999999998</v>
      </c>
      <c r="W428">
        <v>0.36011799999999999</v>
      </c>
    </row>
    <row r="429" spans="1:23">
      <c r="A429" t="s">
        <v>18</v>
      </c>
      <c r="C429" t="s">
        <v>19</v>
      </c>
      <c r="D429">
        <v>267.59100000000001</v>
      </c>
      <c r="E429">
        <v>267.50599999999997</v>
      </c>
      <c r="F429">
        <v>267.41199999999998</v>
      </c>
      <c r="G429">
        <v>267.31700000000001</v>
      </c>
      <c r="H429">
        <v>267.221</v>
      </c>
      <c r="I429">
        <v>267.125</v>
      </c>
      <c r="J429">
        <v>267.029</v>
      </c>
      <c r="K429">
        <v>266.93200000000002</v>
      </c>
      <c r="L429">
        <v>266.83499999999998</v>
      </c>
      <c r="M429">
        <v>266.63900000000001</v>
      </c>
      <c r="N429">
        <v>265.63499999999999</v>
      </c>
      <c r="O429">
        <v>264.58100000000002</v>
      </c>
      <c r="P429">
        <v>263.46899999999999</v>
      </c>
      <c r="Q429">
        <v>262.28800000000001</v>
      </c>
      <c r="R429">
        <v>258.923</v>
      </c>
      <c r="S429">
        <v>202.285</v>
      </c>
      <c r="T429">
        <v>200.363</v>
      </c>
      <c r="U429">
        <v>199.209</v>
      </c>
      <c r="V429">
        <v>198.441</v>
      </c>
      <c r="W429">
        <v>197.90899999999999</v>
      </c>
    </row>
    <row r="430" spans="1:23">
      <c r="A430" t="s">
        <v>20</v>
      </c>
      <c r="C430" t="s">
        <v>21</v>
      </c>
      <c r="D430">
        <v>0.97309999999999997</v>
      </c>
      <c r="E430">
        <v>0.91239999999999999</v>
      </c>
      <c r="F430">
        <v>0.89400000000000002</v>
      </c>
      <c r="G430">
        <v>0.88319999999999999</v>
      </c>
      <c r="H430">
        <v>0.87549999999999994</v>
      </c>
      <c r="I430">
        <v>0.86939999999999995</v>
      </c>
      <c r="J430">
        <v>0.86450000000000005</v>
      </c>
      <c r="K430">
        <v>0.86019999999999996</v>
      </c>
      <c r="L430">
        <v>0.85660000000000003</v>
      </c>
      <c r="M430">
        <v>0.85029999999999994</v>
      </c>
      <c r="N430">
        <v>0.83040000000000003</v>
      </c>
      <c r="O430">
        <v>0.81779999999999997</v>
      </c>
      <c r="P430">
        <v>0.80830000000000002</v>
      </c>
      <c r="Q430">
        <v>0.80030000000000001</v>
      </c>
      <c r="R430">
        <v>0.78339999999999999</v>
      </c>
      <c r="S430">
        <v>0.63949999999999996</v>
      </c>
      <c r="T430">
        <v>0.63260000000000005</v>
      </c>
      <c r="U430">
        <v>0.62780000000000002</v>
      </c>
      <c r="V430">
        <v>0.62390000000000001</v>
      </c>
      <c r="W430">
        <v>0.62070000000000003</v>
      </c>
    </row>
    <row r="431" spans="1:23">
      <c r="A431" t="s">
        <v>22</v>
      </c>
      <c r="C431" t="s">
        <v>21</v>
      </c>
      <c r="D431">
        <v>0.96150000000000002</v>
      </c>
      <c r="E431">
        <v>0.96179999999999999</v>
      </c>
      <c r="F431">
        <v>0.96230000000000004</v>
      </c>
      <c r="G431">
        <v>0.9627</v>
      </c>
      <c r="H431">
        <v>0.96309999999999996</v>
      </c>
      <c r="I431">
        <v>0.96350000000000002</v>
      </c>
      <c r="J431">
        <v>0.96389999999999998</v>
      </c>
      <c r="K431">
        <v>0.96440000000000003</v>
      </c>
      <c r="L431">
        <v>0.96479999999999999</v>
      </c>
      <c r="M431">
        <v>0.9657</v>
      </c>
      <c r="N431">
        <v>0.97070000000000001</v>
      </c>
      <c r="O431">
        <v>0.97650000000000003</v>
      </c>
      <c r="P431">
        <v>0.98340000000000005</v>
      </c>
      <c r="Q431">
        <v>0.9919</v>
      </c>
      <c r="R431">
        <v>1.0245</v>
      </c>
      <c r="S431">
        <v>1.4233</v>
      </c>
      <c r="T431">
        <v>1.3148</v>
      </c>
      <c r="U431">
        <v>1.2643</v>
      </c>
      <c r="V431">
        <v>1.2338</v>
      </c>
      <c r="W431">
        <v>1.2129000000000001</v>
      </c>
    </row>
    <row r="432" spans="1:23">
      <c r="A432" t="s">
        <v>23</v>
      </c>
      <c r="D432">
        <v>1.0282</v>
      </c>
      <c r="E432">
        <v>1.0285</v>
      </c>
      <c r="F432">
        <v>1.0287999999999999</v>
      </c>
      <c r="G432">
        <v>1.0291999999999999</v>
      </c>
      <c r="H432">
        <v>1.0295000000000001</v>
      </c>
      <c r="I432">
        <v>1.0299</v>
      </c>
      <c r="J432">
        <v>1.0303</v>
      </c>
      <c r="K432">
        <v>1.0306999999999999</v>
      </c>
      <c r="L432">
        <v>1.0309999999999999</v>
      </c>
      <c r="M432">
        <v>1.0318000000000001</v>
      </c>
      <c r="N432">
        <v>1.0362</v>
      </c>
      <c r="O432">
        <v>1.0414000000000001</v>
      </c>
      <c r="P432">
        <v>1.0478000000000001</v>
      </c>
      <c r="Q432">
        <v>1.0557000000000001</v>
      </c>
      <c r="R432">
        <v>1.0871</v>
      </c>
      <c r="S432">
        <v>1.4222999999999999</v>
      </c>
      <c r="T432">
        <v>1.3096000000000001</v>
      </c>
      <c r="U432">
        <v>1.2565</v>
      </c>
      <c r="V432">
        <v>1.224</v>
      </c>
      <c r="W432">
        <v>1.2016</v>
      </c>
    </row>
    <row r="433" spans="1:23">
      <c r="A433" t="s">
        <v>24</v>
      </c>
      <c r="C433" t="s">
        <v>25</v>
      </c>
      <c r="D433">
        <v>105.04219999999999</v>
      </c>
      <c r="E433">
        <v>104.8058</v>
      </c>
      <c r="F433">
        <v>104.54219999999999</v>
      </c>
      <c r="G433">
        <v>104.2774</v>
      </c>
      <c r="H433">
        <v>104.01139999999999</v>
      </c>
      <c r="I433">
        <v>103.7443</v>
      </c>
      <c r="J433">
        <v>103.476</v>
      </c>
      <c r="K433">
        <v>103.20650000000001</v>
      </c>
      <c r="L433">
        <v>102.9358</v>
      </c>
      <c r="M433">
        <v>102.3907</v>
      </c>
      <c r="N433">
        <v>99.585999999999999</v>
      </c>
      <c r="O433">
        <v>96.633399999999995</v>
      </c>
      <c r="P433">
        <v>93.506500000000003</v>
      </c>
      <c r="Q433">
        <v>90.169600000000003</v>
      </c>
      <c r="R433">
        <v>80.535499999999999</v>
      </c>
      <c r="S433">
        <v>127.77630000000001</v>
      </c>
      <c r="T433">
        <v>151.87370000000001</v>
      </c>
      <c r="U433">
        <v>170.66470000000001</v>
      </c>
      <c r="V433">
        <v>186.69749999999999</v>
      </c>
      <c r="W433">
        <v>200.9836</v>
      </c>
    </row>
    <row r="436" spans="1:23">
      <c r="A436" t="s">
        <v>11</v>
      </c>
      <c r="B436">
        <v>140</v>
      </c>
      <c r="C436" t="s">
        <v>12</v>
      </c>
    </row>
    <row r="437" spans="1:23">
      <c r="A437" t="s">
        <v>13</v>
      </c>
      <c r="C437" t="s">
        <v>14</v>
      </c>
      <c r="D437">
        <v>0.01</v>
      </c>
      <c r="E437">
        <v>0.1</v>
      </c>
      <c r="F437">
        <v>0.2</v>
      </c>
      <c r="G437">
        <v>0.3</v>
      </c>
      <c r="H437">
        <v>0.4</v>
      </c>
      <c r="I437">
        <v>0.5</v>
      </c>
      <c r="J437">
        <v>0.6</v>
      </c>
      <c r="K437">
        <v>0.7</v>
      </c>
      <c r="L437">
        <v>0.8</v>
      </c>
      <c r="M437">
        <v>1</v>
      </c>
      <c r="N437">
        <v>2</v>
      </c>
      <c r="O437">
        <v>3</v>
      </c>
      <c r="P437">
        <v>4</v>
      </c>
      <c r="Q437">
        <v>5</v>
      </c>
      <c r="R437">
        <v>7.5</v>
      </c>
      <c r="S437">
        <v>10</v>
      </c>
      <c r="T437">
        <v>20</v>
      </c>
      <c r="U437">
        <v>30</v>
      </c>
      <c r="V437">
        <v>40</v>
      </c>
      <c r="W437">
        <v>50</v>
      </c>
    </row>
    <row r="438" spans="1:23" ht="14.25">
      <c r="A438" s="34" t="s">
        <v>155</v>
      </c>
      <c r="C438" t="s">
        <v>26</v>
      </c>
      <c r="D438">
        <v>9.1999999999999998E-2</v>
      </c>
      <c r="E438">
        <v>0.92200000000000004</v>
      </c>
      <c r="F438">
        <v>1.85</v>
      </c>
      <c r="G438">
        <v>2.782</v>
      </c>
      <c r="H438">
        <v>3.718</v>
      </c>
      <c r="I438">
        <v>4.66</v>
      </c>
      <c r="J438">
        <v>5.6070000000000002</v>
      </c>
      <c r="K438">
        <v>6.5590000000000002</v>
      </c>
      <c r="L438">
        <v>7.516</v>
      </c>
      <c r="M438">
        <v>9.4450000000000003</v>
      </c>
      <c r="N438">
        <v>19.423999999999999</v>
      </c>
      <c r="O438">
        <v>30.013999999999999</v>
      </c>
      <c r="P438">
        <v>41.311999999999998</v>
      </c>
      <c r="Q438">
        <v>53.442999999999998</v>
      </c>
      <c r="R438">
        <v>88.674999999999997</v>
      </c>
      <c r="S438">
        <v>135.76</v>
      </c>
      <c r="T438">
        <v>1178.8209999999999</v>
      </c>
      <c r="U438">
        <v>1218.2339999999999</v>
      </c>
      <c r="V438">
        <v>1248.4749999999999</v>
      </c>
      <c r="W438">
        <v>1273.453</v>
      </c>
    </row>
    <row r="439" spans="1:23" ht="14.25">
      <c r="A439" t="s">
        <v>16</v>
      </c>
      <c r="C439" t="s">
        <v>26</v>
      </c>
      <c r="D439">
        <v>10.866061999999999</v>
      </c>
      <c r="E439">
        <v>1.084103</v>
      </c>
      <c r="F439">
        <v>0.54065700000000005</v>
      </c>
      <c r="G439">
        <v>0.35950599999999999</v>
      </c>
      <c r="H439">
        <v>0.268928</v>
      </c>
      <c r="I439">
        <v>0.21457999999999999</v>
      </c>
      <c r="J439">
        <v>0.178346</v>
      </c>
      <c r="K439">
        <v>0.15246399999999999</v>
      </c>
      <c r="L439">
        <v>0.133051</v>
      </c>
      <c r="M439">
        <v>0.10587100000000001</v>
      </c>
      <c r="N439">
        <v>5.1482E-2</v>
      </c>
      <c r="O439">
        <v>3.3318E-2</v>
      </c>
      <c r="P439">
        <v>2.4205999999999998E-2</v>
      </c>
      <c r="Q439">
        <v>1.8711999999999999E-2</v>
      </c>
      <c r="R439">
        <v>1.1277000000000001E-2</v>
      </c>
      <c r="S439">
        <v>7.3660000000000002E-3</v>
      </c>
      <c r="T439">
        <v>8.4800000000000001E-4</v>
      </c>
      <c r="U439">
        <v>8.2100000000000001E-4</v>
      </c>
      <c r="V439">
        <v>8.0099999999999995E-4</v>
      </c>
      <c r="W439">
        <v>7.85E-4</v>
      </c>
    </row>
    <row r="440" spans="1:23">
      <c r="A440" t="s">
        <v>17</v>
      </c>
      <c r="D440">
        <v>0.99974499999999999</v>
      </c>
      <c r="E440">
        <v>0.99744200000000005</v>
      </c>
      <c r="F440">
        <v>0.99487599999999998</v>
      </c>
      <c r="G440">
        <v>0.99230300000000005</v>
      </c>
      <c r="H440">
        <v>0.98972199999999999</v>
      </c>
      <c r="I440">
        <v>0.98713399999999996</v>
      </c>
      <c r="J440">
        <v>0.98453800000000002</v>
      </c>
      <c r="K440">
        <v>0.98193399999999997</v>
      </c>
      <c r="L440">
        <v>0.97932200000000003</v>
      </c>
      <c r="M440">
        <v>0.97407500000000002</v>
      </c>
      <c r="N440">
        <v>0.94732300000000003</v>
      </c>
      <c r="O440">
        <v>0.91962999999999995</v>
      </c>
      <c r="P440">
        <v>0.89084700000000006</v>
      </c>
      <c r="Q440">
        <v>0.86078699999999997</v>
      </c>
      <c r="R440">
        <v>0.778173</v>
      </c>
      <c r="S440">
        <v>0.67771199999999998</v>
      </c>
      <c r="T440">
        <v>0.16248899999999999</v>
      </c>
      <c r="U440">
        <v>0.23211399999999999</v>
      </c>
      <c r="V440">
        <v>0.29861700000000002</v>
      </c>
      <c r="W440">
        <v>0.36286800000000002</v>
      </c>
    </row>
    <row r="441" spans="1:23">
      <c r="A441" t="s">
        <v>18</v>
      </c>
      <c r="C441" t="s">
        <v>19</v>
      </c>
      <c r="D441">
        <v>272.41000000000003</v>
      </c>
      <c r="E441">
        <v>272.327</v>
      </c>
      <c r="F441">
        <v>272.23399999999998</v>
      </c>
      <c r="G441">
        <v>272.14100000000002</v>
      </c>
      <c r="H441">
        <v>272.048</v>
      </c>
      <c r="I441">
        <v>271.95400000000001</v>
      </c>
      <c r="J441">
        <v>271.86</v>
      </c>
      <c r="K441">
        <v>271.76499999999999</v>
      </c>
      <c r="L441">
        <v>271.67</v>
      </c>
      <c r="M441">
        <v>271.47899999999998</v>
      </c>
      <c r="N441">
        <v>270.49900000000002</v>
      </c>
      <c r="O441">
        <v>269.47300000000001</v>
      </c>
      <c r="P441">
        <v>268.39499999999998</v>
      </c>
      <c r="Q441">
        <v>267.255</v>
      </c>
      <c r="R441">
        <v>264.04500000000002</v>
      </c>
      <c r="S441">
        <v>259.96899999999999</v>
      </c>
      <c r="T441">
        <v>207.017</v>
      </c>
      <c r="U441">
        <v>205.578</v>
      </c>
      <c r="V441">
        <v>204.643</v>
      </c>
      <c r="W441">
        <v>203.999</v>
      </c>
    </row>
    <row r="442" spans="1:23">
      <c r="A442" t="s">
        <v>20</v>
      </c>
      <c r="C442" t="s">
        <v>21</v>
      </c>
      <c r="D442">
        <v>0.9849</v>
      </c>
      <c r="E442">
        <v>0.92410000000000003</v>
      </c>
      <c r="F442">
        <v>0.90580000000000005</v>
      </c>
      <c r="G442">
        <v>0.89490000000000003</v>
      </c>
      <c r="H442">
        <v>0.88719999999999999</v>
      </c>
      <c r="I442">
        <v>0.88119999999999998</v>
      </c>
      <c r="J442">
        <v>0.87619999999999998</v>
      </c>
      <c r="K442">
        <v>0.872</v>
      </c>
      <c r="L442">
        <v>0.86829999999999996</v>
      </c>
      <c r="M442">
        <v>0.86209999999999998</v>
      </c>
      <c r="N442">
        <v>0.84219999999999995</v>
      </c>
      <c r="O442">
        <v>0.82979999999999998</v>
      </c>
      <c r="P442">
        <v>0.82030000000000003</v>
      </c>
      <c r="Q442">
        <v>0.81240000000000001</v>
      </c>
      <c r="R442">
        <v>0.79579999999999995</v>
      </c>
      <c r="S442">
        <v>0.78039999999999998</v>
      </c>
      <c r="T442">
        <v>0.64880000000000004</v>
      </c>
      <c r="U442">
        <v>0.64329999999999998</v>
      </c>
      <c r="V442">
        <v>0.63900000000000001</v>
      </c>
      <c r="W442">
        <v>0.63549999999999995</v>
      </c>
    </row>
    <row r="443" spans="1:23">
      <c r="A443" t="s">
        <v>22</v>
      </c>
      <c r="C443" t="s">
        <v>21</v>
      </c>
      <c r="D443">
        <v>0.96599999999999997</v>
      </c>
      <c r="E443">
        <v>0.96640000000000004</v>
      </c>
      <c r="F443">
        <v>0.96679999999999999</v>
      </c>
      <c r="G443">
        <v>0.96719999999999995</v>
      </c>
      <c r="H443">
        <v>0.96760000000000002</v>
      </c>
      <c r="I443">
        <v>0.96799999999999997</v>
      </c>
      <c r="J443">
        <v>0.96840000000000004</v>
      </c>
      <c r="K443">
        <v>0.96879999999999999</v>
      </c>
      <c r="L443">
        <v>0.96930000000000005</v>
      </c>
      <c r="M443">
        <v>0.97009999999999996</v>
      </c>
      <c r="N443">
        <v>0.97489999999999999</v>
      </c>
      <c r="O443">
        <v>0.98050000000000004</v>
      </c>
      <c r="P443">
        <v>0.98699999999999999</v>
      </c>
      <c r="Q443">
        <v>0.99490000000000001</v>
      </c>
      <c r="R443">
        <v>1.0242</v>
      </c>
      <c r="S443">
        <v>1.0882000000000001</v>
      </c>
      <c r="T443">
        <v>1.3478000000000001</v>
      </c>
      <c r="U443">
        <v>1.2834000000000001</v>
      </c>
      <c r="V443">
        <v>1.2472000000000001</v>
      </c>
      <c r="W443">
        <v>1.2234</v>
      </c>
    </row>
    <row r="444" spans="1:23">
      <c r="A444" t="s">
        <v>23</v>
      </c>
      <c r="D444">
        <v>1.028</v>
      </c>
      <c r="E444">
        <v>1.0283</v>
      </c>
      <c r="F444">
        <v>1.0286999999999999</v>
      </c>
      <c r="G444">
        <v>1.0289999999999999</v>
      </c>
      <c r="H444">
        <v>1.0294000000000001</v>
      </c>
      <c r="I444">
        <v>1.0297000000000001</v>
      </c>
      <c r="J444">
        <v>1.0301</v>
      </c>
      <c r="K444">
        <v>1.0304</v>
      </c>
      <c r="L444">
        <v>1.0307999999999999</v>
      </c>
      <c r="M444">
        <v>1.0316000000000001</v>
      </c>
      <c r="N444">
        <v>1.0357000000000001</v>
      </c>
      <c r="O444">
        <v>1.0407</v>
      </c>
      <c r="P444">
        <v>1.0466</v>
      </c>
      <c r="Q444">
        <v>1.0539000000000001</v>
      </c>
      <c r="R444">
        <v>1.0818000000000001</v>
      </c>
      <c r="S444">
        <v>1.1451</v>
      </c>
      <c r="T444">
        <v>1.3393999999999999</v>
      </c>
      <c r="U444">
        <v>1.2721</v>
      </c>
      <c r="V444">
        <v>1.2339</v>
      </c>
      <c r="W444">
        <v>1.2084999999999999</v>
      </c>
    </row>
    <row r="445" spans="1:23">
      <c r="A445" t="s">
        <v>24</v>
      </c>
      <c r="C445" t="s">
        <v>25</v>
      </c>
      <c r="D445">
        <v>105.6777</v>
      </c>
      <c r="E445">
        <v>105.4494</v>
      </c>
      <c r="F445">
        <v>105.1948</v>
      </c>
      <c r="G445">
        <v>104.9392</v>
      </c>
      <c r="H445">
        <v>104.68259999999999</v>
      </c>
      <c r="I445">
        <v>104.42489999999999</v>
      </c>
      <c r="J445">
        <v>104.1662</v>
      </c>
      <c r="K445">
        <v>103.9064</v>
      </c>
      <c r="L445">
        <v>103.6455</v>
      </c>
      <c r="M445">
        <v>103.1204</v>
      </c>
      <c r="N445">
        <v>100.42440000000001</v>
      </c>
      <c r="O445">
        <v>97.597800000000007</v>
      </c>
      <c r="P445">
        <v>94.618899999999996</v>
      </c>
      <c r="Q445">
        <v>91.459299999999999</v>
      </c>
      <c r="R445">
        <v>82.483699999999999</v>
      </c>
      <c r="S445">
        <v>70.844399999999993</v>
      </c>
      <c r="T445">
        <v>141.49799999999999</v>
      </c>
      <c r="U445">
        <v>161.69309999999999</v>
      </c>
      <c r="V445">
        <v>178.4974</v>
      </c>
      <c r="W445">
        <v>193.27260000000001</v>
      </c>
    </row>
    <row r="448" spans="1:23">
      <c r="A448" t="s">
        <v>11</v>
      </c>
      <c r="B448">
        <v>145</v>
      </c>
      <c r="C448" t="s">
        <v>12</v>
      </c>
    </row>
    <row r="449" spans="1:23">
      <c r="A449" t="s">
        <v>13</v>
      </c>
      <c r="C449" t="s">
        <v>14</v>
      </c>
      <c r="D449">
        <v>0.01</v>
      </c>
      <c r="E449">
        <v>0.1</v>
      </c>
      <c r="F449">
        <v>0.2</v>
      </c>
      <c r="G449">
        <v>0.3</v>
      </c>
      <c r="H449">
        <v>0.4</v>
      </c>
      <c r="I449">
        <v>0.5</v>
      </c>
      <c r="J449">
        <v>0.6</v>
      </c>
      <c r="K449">
        <v>0.7</v>
      </c>
      <c r="L449">
        <v>0.8</v>
      </c>
      <c r="M449">
        <v>1</v>
      </c>
      <c r="N449">
        <v>2</v>
      </c>
      <c r="O449">
        <v>3</v>
      </c>
      <c r="P449">
        <v>4</v>
      </c>
      <c r="Q449">
        <v>5</v>
      </c>
      <c r="R449">
        <v>7.5</v>
      </c>
      <c r="S449">
        <v>10</v>
      </c>
      <c r="T449">
        <v>20</v>
      </c>
      <c r="U449">
        <v>30</v>
      </c>
      <c r="V449">
        <v>40</v>
      </c>
      <c r="W449">
        <v>50</v>
      </c>
    </row>
    <row r="450" spans="1:23" ht="14.25">
      <c r="A450" s="34" t="s">
        <v>155</v>
      </c>
      <c r="C450" t="s">
        <v>26</v>
      </c>
      <c r="D450">
        <v>9.0999999999999998E-2</v>
      </c>
      <c r="E450">
        <v>0.91100000000000003</v>
      </c>
      <c r="F450">
        <v>1.827</v>
      </c>
      <c r="G450">
        <v>2.7469999999999999</v>
      </c>
      <c r="H450">
        <v>3.6720000000000002</v>
      </c>
      <c r="I450">
        <v>4.6020000000000003</v>
      </c>
      <c r="J450">
        <v>5.5369999999999999</v>
      </c>
      <c r="K450">
        <v>6.476</v>
      </c>
      <c r="L450">
        <v>7.42</v>
      </c>
      <c r="M450">
        <v>9.3230000000000004</v>
      </c>
      <c r="N450">
        <v>19.148</v>
      </c>
      <c r="O450">
        <v>29.545000000000002</v>
      </c>
      <c r="P450">
        <v>40.598999999999997</v>
      </c>
      <c r="Q450">
        <v>52.417999999999999</v>
      </c>
      <c r="R450">
        <v>86.352999999999994</v>
      </c>
      <c r="S450">
        <v>130.27799999999999</v>
      </c>
      <c r="T450">
        <v>1147.8699999999999</v>
      </c>
      <c r="U450">
        <v>1194.0060000000001</v>
      </c>
      <c r="V450">
        <v>1227.7249999999999</v>
      </c>
      <c r="W450">
        <v>1254.8889999999999</v>
      </c>
    </row>
    <row r="451" spans="1:23" ht="14.25">
      <c r="A451" t="s">
        <v>16</v>
      </c>
      <c r="C451" t="s">
        <v>26</v>
      </c>
      <c r="D451">
        <v>10.997674999999999</v>
      </c>
      <c r="E451">
        <v>1.097334</v>
      </c>
      <c r="F451">
        <v>0.54731200000000002</v>
      </c>
      <c r="G451">
        <v>0.36396899999999999</v>
      </c>
      <c r="H451">
        <v>0.27229500000000001</v>
      </c>
      <c r="I451">
        <v>0.21728900000000001</v>
      </c>
      <c r="J451">
        <v>0.180618</v>
      </c>
      <c r="K451">
        <v>0.154423</v>
      </c>
      <c r="L451">
        <v>0.13477500000000001</v>
      </c>
      <c r="M451">
        <v>0.107267</v>
      </c>
      <c r="N451">
        <v>5.2224E-2</v>
      </c>
      <c r="O451">
        <v>3.3846000000000001E-2</v>
      </c>
      <c r="P451">
        <v>2.4631E-2</v>
      </c>
      <c r="Q451">
        <v>1.9078000000000001E-2</v>
      </c>
      <c r="R451">
        <v>1.158E-2</v>
      </c>
      <c r="S451">
        <v>7.6759999999999997E-3</v>
      </c>
      <c r="T451">
        <v>8.7100000000000003E-4</v>
      </c>
      <c r="U451">
        <v>8.3799999999999999E-4</v>
      </c>
      <c r="V451">
        <v>8.1499999999999997E-4</v>
      </c>
      <c r="W451">
        <v>7.9699999999999997E-4</v>
      </c>
    </row>
    <row r="452" spans="1:23">
      <c r="A452" t="s">
        <v>17</v>
      </c>
      <c r="D452">
        <v>0.99975499999999995</v>
      </c>
      <c r="E452">
        <v>0.99754299999999996</v>
      </c>
      <c r="F452">
        <v>0.99507800000000002</v>
      </c>
      <c r="G452">
        <v>0.99260800000000005</v>
      </c>
      <c r="H452">
        <v>0.99012999999999995</v>
      </c>
      <c r="I452">
        <v>0.98764600000000002</v>
      </c>
      <c r="J452">
        <v>0.98515399999999997</v>
      </c>
      <c r="K452">
        <v>0.98265599999999997</v>
      </c>
      <c r="L452">
        <v>0.98015099999999999</v>
      </c>
      <c r="M452">
        <v>0.97511800000000004</v>
      </c>
      <c r="N452">
        <v>0.94950000000000001</v>
      </c>
      <c r="O452">
        <v>0.92304900000000001</v>
      </c>
      <c r="P452">
        <v>0.89564299999999997</v>
      </c>
      <c r="Q452">
        <v>0.86713099999999999</v>
      </c>
      <c r="R452">
        <v>0.789547</v>
      </c>
      <c r="S452">
        <v>0.69778499999999999</v>
      </c>
      <c r="T452">
        <v>0.167075</v>
      </c>
      <c r="U452">
        <v>0.236264</v>
      </c>
      <c r="V452">
        <v>0.30232100000000001</v>
      </c>
      <c r="W452">
        <v>0.36609999999999998</v>
      </c>
    </row>
    <row r="453" spans="1:23">
      <c r="A453" t="s">
        <v>18</v>
      </c>
      <c r="C453" t="s">
        <v>19</v>
      </c>
      <c r="D453">
        <v>277.25200000000001</v>
      </c>
      <c r="E453">
        <v>277.17</v>
      </c>
      <c r="F453">
        <v>277.08</v>
      </c>
      <c r="G453">
        <v>276.98899999999998</v>
      </c>
      <c r="H453">
        <v>276.89699999999999</v>
      </c>
      <c r="I453">
        <v>276.80500000000001</v>
      </c>
      <c r="J453">
        <v>276.71300000000002</v>
      </c>
      <c r="K453">
        <v>276.62099999999998</v>
      </c>
      <c r="L453">
        <v>276.52800000000002</v>
      </c>
      <c r="M453">
        <v>276.34100000000001</v>
      </c>
      <c r="N453">
        <v>275.38400000000001</v>
      </c>
      <c r="O453">
        <v>274.38499999999999</v>
      </c>
      <c r="P453">
        <v>273.339</v>
      </c>
      <c r="Q453">
        <v>272.23700000000002</v>
      </c>
      <c r="R453">
        <v>269.16699999999997</v>
      </c>
      <c r="S453">
        <v>265.38200000000001</v>
      </c>
      <c r="T453">
        <v>213.85499999999999</v>
      </c>
      <c r="U453">
        <v>212.047</v>
      </c>
      <c r="V453">
        <v>210.91499999999999</v>
      </c>
      <c r="W453">
        <v>210.14400000000001</v>
      </c>
    </row>
    <row r="454" spans="1:23">
      <c r="A454" t="s">
        <v>20</v>
      </c>
      <c r="C454" t="s">
        <v>21</v>
      </c>
      <c r="D454">
        <v>0.99650000000000005</v>
      </c>
      <c r="E454">
        <v>0.93579999999999997</v>
      </c>
      <c r="F454">
        <v>0.91739999999999999</v>
      </c>
      <c r="G454">
        <v>0.90659999999999996</v>
      </c>
      <c r="H454">
        <v>0.89890000000000003</v>
      </c>
      <c r="I454">
        <v>0.89280000000000004</v>
      </c>
      <c r="J454">
        <v>0.88790000000000002</v>
      </c>
      <c r="K454">
        <v>0.88370000000000004</v>
      </c>
      <c r="L454">
        <v>0.88</v>
      </c>
      <c r="M454">
        <v>0.87380000000000002</v>
      </c>
      <c r="N454">
        <v>0.85399999999999998</v>
      </c>
      <c r="O454">
        <v>0.84160000000000001</v>
      </c>
      <c r="P454">
        <v>0.83220000000000005</v>
      </c>
      <c r="Q454">
        <v>0.82440000000000002</v>
      </c>
      <c r="R454">
        <v>0.80820000000000003</v>
      </c>
      <c r="S454">
        <v>0.79349999999999998</v>
      </c>
      <c r="T454">
        <v>0.6653</v>
      </c>
      <c r="U454">
        <v>0.65880000000000005</v>
      </c>
      <c r="V454">
        <v>0.65410000000000001</v>
      </c>
      <c r="W454">
        <v>0.65029999999999999</v>
      </c>
    </row>
    <row r="455" spans="1:23">
      <c r="A455" t="s">
        <v>22</v>
      </c>
      <c r="C455" t="s">
        <v>21</v>
      </c>
      <c r="D455">
        <v>0.97070000000000001</v>
      </c>
      <c r="E455">
        <v>0.97099999999999997</v>
      </c>
      <c r="F455">
        <v>0.97140000000000004</v>
      </c>
      <c r="G455">
        <v>0.9718</v>
      </c>
      <c r="H455">
        <v>0.97219999999999995</v>
      </c>
      <c r="I455">
        <v>0.97260000000000002</v>
      </c>
      <c r="J455">
        <v>0.97299999999999998</v>
      </c>
      <c r="K455">
        <v>0.97340000000000004</v>
      </c>
      <c r="L455">
        <v>0.9738</v>
      </c>
      <c r="M455">
        <v>0.97470000000000001</v>
      </c>
      <c r="N455">
        <v>0.97929999999999995</v>
      </c>
      <c r="O455">
        <v>0.98460000000000003</v>
      </c>
      <c r="P455">
        <v>0.99080000000000001</v>
      </c>
      <c r="Q455">
        <v>0.99809999999999999</v>
      </c>
      <c r="R455">
        <v>1.0246999999999999</v>
      </c>
      <c r="S455">
        <v>1.0773999999999999</v>
      </c>
      <c r="T455">
        <v>1.3894</v>
      </c>
      <c r="U455">
        <v>1.3048999999999999</v>
      </c>
      <c r="V455">
        <v>1.2616000000000001</v>
      </c>
      <c r="W455">
        <v>1.2343999999999999</v>
      </c>
    </row>
    <row r="456" spans="1:23">
      <c r="A456" t="s">
        <v>23</v>
      </c>
      <c r="D456">
        <v>1.0279</v>
      </c>
      <c r="E456">
        <v>1.0282</v>
      </c>
      <c r="F456">
        <v>1.0285</v>
      </c>
      <c r="G456">
        <v>1.0287999999999999</v>
      </c>
      <c r="H456">
        <v>1.0291999999999999</v>
      </c>
      <c r="I456">
        <v>1.0295000000000001</v>
      </c>
      <c r="J456">
        <v>1.0299</v>
      </c>
      <c r="K456">
        <v>1.0302</v>
      </c>
      <c r="L456">
        <v>1.0306</v>
      </c>
      <c r="M456">
        <v>1.0313000000000001</v>
      </c>
      <c r="N456">
        <v>1.0353000000000001</v>
      </c>
      <c r="O456">
        <v>1.04</v>
      </c>
      <c r="P456">
        <v>1.0456000000000001</v>
      </c>
      <c r="Q456">
        <v>1.0523</v>
      </c>
      <c r="R456">
        <v>1.0772999999999999</v>
      </c>
      <c r="S456">
        <v>1.1289</v>
      </c>
      <c r="T456">
        <v>1.3777999999999999</v>
      </c>
      <c r="U456">
        <v>1.2901</v>
      </c>
      <c r="V456">
        <v>1.2445999999999999</v>
      </c>
      <c r="W456">
        <v>1.2157</v>
      </c>
    </row>
    <row r="457" spans="1:23">
      <c r="A457" t="s">
        <v>24</v>
      </c>
      <c r="C457" t="s">
        <v>25</v>
      </c>
      <c r="D457">
        <v>106.3091</v>
      </c>
      <c r="E457">
        <v>106.0886</v>
      </c>
      <c r="F457">
        <v>105.8428</v>
      </c>
      <c r="G457">
        <v>105.596</v>
      </c>
      <c r="H457">
        <v>105.3484</v>
      </c>
      <c r="I457">
        <v>105.0997</v>
      </c>
      <c r="J457">
        <v>104.8502</v>
      </c>
      <c r="K457">
        <v>104.5997</v>
      </c>
      <c r="L457">
        <v>104.34820000000001</v>
      </c>
      <c r="M457">
        <v>103.84220000000001</v>
      </c>
      <c r="N457">
        <v>101.24979999999999</v>
      </c>
      <c r="O457">
        <v>98.542100000000005</v>
      </c>
      <c r="P457">
        <v>95.701400000000007</v>
      </c>
      <c r="Q457">
        <v>92.704999999999998</v>
      </c>
      <c r="R457">
        <v>84.313400000000001</v>
      </c>
      <c r="S457">
        <v>73.842299999999994</v>
      </c>
      <c r="T457">
        <v>130.84899999999999</v>
      </c>
      <c r="U457">
        <v>152.768</v>
      </c>
      <c r="V457">
        <v>170.4427</v>
      </c>
      <c r="W457">
        <v>185.74680000000001</v>
      </c>
    </row>
    <row r="460" spans="1:23">
      <c r="A460" t="s">
        <v>11</v>
      </c>
      <c r="B460">
        <v>150</v>
      </c>
      <c r="C460" t="s">
        <v>12</v>
      </c>
    </row>
    <row r="461" spans="1:23">
      <c r="A461" t="s">
        <v>13</v>
      </c>
      <c r="C461" t="s">
        <v>14</v>
      </c>
      <c r="D461">
        <v>0.01</v>
      </c>
      <c r="E461">
        <v>0.1</v>
      </c>
      <c r="F461">
        <v>0.2</v>
      </c>
      <c r="G461">
        <v>0.3</v>
      </c>
      <c r="H461">
        <v>0.4</v>
      </c>
      <c r="I461">
        <v>0.5</v>
      </c>
      <c r="J461">
        <v>0.6</v>
      </c>
      <c r="K461">
        <v>0.7</v>
      </c>
      <c r="L461">
        <v>0.8</v>
      </c>
      <c r="M461">
        <v>1</v>
      </c>
      <c r="N461">
        <v>2</v>
      </c>
      <c r="O461">
        <v>3</v>
      </c>
      <c r="P461">
        <v>4</v>
      </c>
      <c r="Q461">
        <v>5</v>
      </c>
      <c r="R461">
        <v>7.5</v>
      </c>
      <c r="S461">
        <v>10</v>
      </c>
      <c r="T461">
        <v>20</v>
      </c>
      <c r="U461">
        <v>30</v>
      </c>
      <c r="V461">
        <v>40</v>
      </c>
      <c r="W461">
        <v>50</v>
      </c>
    </row>
    <row r="462" spans="1:23" ht="14.25">
      <c r="A462" s="34" t="s">
        <v>155</v>
      </c>
      <c r="C462" t="s">
        <v>26</v>
      </c>
      <c r="D462">
        <v>0.09</v>
      </c>
      <c r="E462">
        <v>0.9</v>
      </c>
      <c r="F462">
        <v>1.8049999999999999</v>
      </c>
      <c r="G462">
        <v>2.714</v>
      </c>
      <c r="H462">
        <v>3.6280000000000001</v>
      </c>
      <c r="I462">
        <v>4.5460000000000003</v>
      </c>
      <c r="J462">
        <v>5.468</v>
      </c>
      <c r="K462">
        <v>6.3949999999999996</v>
      </c>
      <c r="L462">
        <v>7.3259999999999996</v>
      </c>
      <c r="M462">
        <v>9.2029999999999994</v>
      </c>
      <c r="N462">
        <v>18.881</v>
      </c>
      <c r="O462">
        <v>29.094000000000001</v>
      </c>
      <c r="P462">
        <v>39.917000000000002</v>
      </c>
      <c r="Q462">
        <v>51.444000000000003</v>
      </c>
      <c r="R462">
        <v>84.207999999999998</v>
      </c>
      <c r="S462">
        <v>125.52500000000001</v>
      </c>
      <c r="T462">
        <v>1112.752</v>
      </c>
      <c r="U462">
        <v>1168.1569999999999</v>
      </c>
      <c r="V462">
        <v>1206.1500000000001</v>
      </c>
      <c r="W462">
        <v>1235.8530000000001</v>
      </c>
    </row>
    <row r="463" spans="1:23" ht="14.25">
      <c r="A463" t="s">
        <v>16</v>
      </c>
      <c r="C463" t="s">
        <v>26</v>
      </c>
      <c r="D463">
        <v>11.129286</v>
      </c>
      <c r="E463">
        <v>1.110563</v>
      </c>
      <c r="F463">
        <v>0.55396400000000001</v>
      </c>
      <c r="G463">
        <v>0.36842900000000001</v>
      </c>
      <c r="H463">
        <v>0.27565899999999999</v>
      </c>
      <c r="I463">
        <v>0.219997</v>
      </c>
      <c r="J463">
        <v>0.18288699999999999</v>
      </c>
      <c r="K463">
        <v>0.15637899999999999</v>
      </c>
      <c r="L463">
        <v>0.13649700000000001</v>
      </c>
      <c r="M463">
        <v>0.10866000000000001</v>
      </c>
      <c r="N463">
        <v>5.2963999999999997E-2</v>
      </c>
      <c r="O463">
        <v>3.4370999999999999E-2</v>
      </c>
      <c r="P463">
        <v>2.5052000000000001E-2</v>
      </c>
      <c r="Q463">
        <v>1.9439000000000001E-2</v>
      </c>
      <c r="R463">
        <v>1.1875E-2</v>
      </c>
      <c r="S463">
        <v>7.9670000000000001E-3</v>
      </c>
      <c r="T463">
        <v>8.9899999999999995E-4</v>
      </c>
      <c r="U463">
        <v>8.5599999999999999E-4</v>
      </c>
      <c r="V463">
        <v>8.2899999999999998E-4</v>
      </c>
      <c r="W463">
        <v>8.0900000000000004E-4</v>
      </c>
    </row>
    <row r="464" spans="1:23">
      <c r="A464" t="s">
        <v>17</v>
      </c>
      <c r="D464">
        <v>0.99976399999999999</v>
      </c>
      <c r="E464">
        <v>0.99763900000000005</v>
      </c>
      <c r="F464">
        <v>0.99527200000000005</v>
      </c>
      <c r="G464">
        <v>0.99289899999999998</v>
      </c>
      <c r="H464">
        <v>0.99051999999999996</v>
      </c>
      <c r="I464">
        <v>0.98813499999999999</v>
      </c>
      <c r="J464">
        <v>0.98574300000000004</v>
      </c>
      <c r="K464">
        <v>0.98334500000000002</v>
      </c>
      <c r="L464">
        <v>0.98094099999999995</v>
      </c>
      <c r="M464">
        <v>0.97611400000000004</v>
      </c>
      <c r="N464">
        <v>0.951573</v>
      </c>
      <c r="O464">
        <v>0.92629399999999995</v>
      </c>
      <c r="P464">
        <v>0.90017999999999998</v>
      </c>
      <c r="Q464">
        <v>0.873108</v>
      </c>
      <c r="R464">
        <v>0.80008599999999996</v>
      </c>
      <c r="S464">
        <v>0.71564899999999998</v>
      </c>
      <c r="T464">
        <v>0.17295199999999999</v>
      </c>
      <c r="U464">
        <v>0.241232</v>
      </c>
      <c r="V464">
        <v>0.30665300000000001</v>
      </c>
      <c r="W464">
        <v>0.36985600000000002</v>
      </c>
    </row>
    <row r="465" spans="1:23">
      <c r="A465" t="s">
        <v>18</v>
      </c>
      <c r="C465" t="s">
        <v>19</v>
      </c>
      <c r="D465">
        <v>282.11700000000002</v>
      </c>
      <c r="E465">
        <v>282.03699999999998</v>
      </c>
      <c r="F465">
        <v>281.94799999999998</v>
      </c>
      <c r="G465">
        <v>281.85899999999998</v>
      </c>
      <c r="H465">
        <v>281.77</v>
      </c>
      <c r="I465">
        <v>281.68</v>
      </c>
      <c r="J465">
        <v>281.58999999999997</v>
      </c>
      <c r="K465">
        <v>281.49900000000002</v>
      </c>
      <c r="L465">
        <v>281.40800000000002</v>
      </c>
      <c r="M465">
        <v>281.226</v>
      </c>
      <c r="N465">
        <v>280.291</v>
      </c>
      <c r="O465">
        <v>279.31900000000002</v>
      </c>
      <c r="P465">
        <v>278.303</v>
      </c>
      <c r="Q465">
        <v>277.23700000000002</v>
      </c>
      <c r="R465">
        <v>274.29300000000001</v>
      </c>
      <c r="S465">
        <v>270.75</v>
      </c>
      <c r="T465">
        <v>220.93299999999999</v>
      </c>
      <c r="U465">
        <v>218.631</v>
      </c>
      <c r="V465">
        <v>217.261</v>
      </c>
      <c r="W465">
        <v>216.34399999999999</v>
      </c>
    </row>
    <row r="466" spans="1:23">
      <c r="A466" t="s">
        <v>20</v>
      </c>
      <c r="C466" t="s">
        <v>21</v>
      </c>
      <c r="D466">
        <v>1.0081</v>
      </c>
      <c r="E466">
        <v>0.94740000000000002</v>
      </c>
      <c r="F466">
        <v>0.92900000000000005</v>
      </c>
      <c r="G466">
        <v>0.91820000000000002</v>
      </c>
      <c r="H466">
        <v>0.91049999999999998</v>
      </c>
      <c r="I466">
        <v>0.90439999999999998</v>
      </c>
      <c r="J466">
        <v>0.89949999999999997</v>
      </c>
      <c r="K466">
        <v>0.89529999999999998</v>
      </c>
      <c r="L466">
        <v>0.89159999999999995</v>
      </c>
      <c r="M466">
        <v>0.88539999999999996</v>
      </c>
      <c r="N466">
        <v>0.86560000000000004</v>
      </c>
      <c r="O466">
        <v>0.85329999999999995</v>
      </c>
      <c r="P466">
        <v>0.84399999999999997</v>
      </c>
      <c r="Q466">
        <v>0.83630000000000004</v>
      </c>
      <c r="R466">
        <v>0.82030000000000003</v>
      </c>
      <c r="S466">
        <v>0.80620000000000003</v>
      </c>
      <c r="T466">
        <v>0.68210000000000004</v>
      </c>
      <c r="U466">
        <v>0.67449999999999999</v>
      </c>
      <c r="V466">
        <v>0.66920000000000002</v>
      </c>
      <c r="W466">
        <v>0.66500000000000004</v>
      </c>
    </row>
    <row r="467" spans="1:23">
      <c r="A467" t="s">
        <v>22</v>
      </c>
      <c r="C467" t="s">
        <v>21</v>
      </c>
      <c r="D467">
        <v>0.97540000000000004</v>
      </c>
      <c r="E467">
        <v>0.97570000000000001</v>
      </c>
      <c r="F467">
        <v>0.97609999999999997</v>
      </c>
      <c r="G467">
        <v>0.97650000000000003</v>
      </c>
      <c r="H467">
        <v>0.97689999999999999</v>
      </c>
      <c r="I467">
        <v>0.97719999999999996</v>
      </c>
      <c r="J467">
        <v>0.97760000000000002</v>
      </c>
      <c r="K467">
        <v>0.97799999999999998</v>
      </c>
      <c r="L467">
        <v>0.97840000000000005</v>
      </c>
      <c r="M467">
        <v>0.97929999999999995</v>
      </c>
      <c r="N467">
        <v>0.98370000000000002</v>
      </c>
      <c r="O467">
        <v>0.98880000000000001</v>
      </c>
      <c r="P467">
        <v>0.99470000000000003</v>
      </c>
      <c r="Q467">
        <v>1.0016</v>
      </c>
      <c r="R467">
        <v>1.0258</v>
      </c>
      <c r="S467">
        <v>1.0704</v>
      </c>
      <c r="T467">
        <v>1.4446000000000001</v>
      </c>
      <c r="U467">
        <v>1.3293999999999999</v>
      </c>
      <c r="V467">
        <v>1.2770999999999999</v>
      </c>
      <c r="W467">
        <v>1.2459</v>
      </c>
    </row>
    <row r="468" spans="1:23">
      <c r="A468" t="s">
        <v>23</v>
      </c>
      <c r="D468">
        <v>1.0278</v>
      </c>
      <c r="E468">
        <v>1.028</v>
      </c>
      <c r="F468">
        <v>1.0283</v>
      </c>
      <c r="G468">
        <v>1.0286999999999999</v>
      </c>
      <c r="H468">
        <v>1.0289999999999999</v>
      </c>
      <c r="I468">
        <v>1.0293000000000001</v>
      </c>
      <c r="J468">
        <v>1.0296000000000001</v>
      </c>
      <c r="K468">
        <v>1.03</v>
      </c>
      <c r="L468">
        <v>1.0303</v>
      </c>
      <c r="M468">
        <v>1.0309999999999999</v>
      </c>
      <c r="N468">
        <v>1.0347999999999999</v>
      </c>
      <c r="O468">
        <v>1.0392999999999999</v>
      </c>
      <c r="P468">
        <v>1.0445</v>
      </c>
      <c r="Q468">
        <v>1.0508</v>
      </c>
      <c r="R468">
        <v>1.0733999999999999</v>
      </c>
      <c r="S468">
        <v>1.1164000000000001</v>
      </c>
      <c r="T468">
        <v>1.4297</v>
      </c>
      <c r="U468">
        <v>1.3109</v>
      </c>
      <c r="V468">
        <v>1.2563</v>
      </c>
      <c r="W468">
        <v>1.2233000000000001</v>
      </c>
    </row>
    <row r="469" spans="1:23">
      <c r="A469" t="s">
        <v>24</v>
      </c>
      <c r="C469" t="s">
        <v>25</v>
      </c>
      <c r="D469">
        <v>106.9366</v>
      </c>
      <c r="E469">
        <v>106.7236</v>
      </c>
      <c r="F469">
        <v>106.48609999999999</v>
      </c>
      <c r="G469">
        <v>106.2479</v>
      </c>
      <c r="H469">
        <v>106.00879999999999</v>
      </c>
      <c r="I469">
        <v>105.7689</v>
      </c>
      <c r="J469">
        <v>105.52809999999999</v>
      </c>
      <c r="K469">
        <v>105.2865</v>
      </c>
      <c r="L469">
        <v>105.044</v>
      </c>
      <c r="M469">
        <v>104.5564</v>
      </c>
      <c r="N469">
        <v>102.06270000000001</v>
      </c>
      <c r="O469">
        <v>99.467399999999998</v>
      </c>
      <c r="P469">
        <v>96.756</v>
      </c>
      <c r="Q469">
        <v>93.910600000000002</v>
      </c>
      <c r="R469">
        <v>86.0411</v>
      </c>
      <c r="S469">
        <v>76.525300000000001</v>
      </c>
      <c r="T469">
        <v>119.7843</v>
      </c>
      <c r="U469">
        <v>143.87530000000001</v>
      </c>
      <c r="V469">
        <v>162.5359</v>
      </c>
      <c r="W469">
        <v>178.41050000000001</v>
      </c>
    </row>
    <row r="472" spans="1:23">
      <c r="A472" t="s">
        <v>11</v>
      </c>
      <c r="B472">
        <v>155</v>
      </c>
      <c r="C472" t="s">
        <v>12</v>
      </c>
    </row>
    <row r="473" spans="1:23">
      <c r="A473" t="s">
        <v>13</v>
      </c>
      <c r="C473" t="s">
        <v>14</v>
      </c>
      <c r="D473">
        <v>0.01</v>
      </c>
      <c r="E473">
        <v>0.1</v>
      </c>
      <c r="F473">
        <v>0.2</v>
      </c>
      <c r="G473">
        <v>0.3</v>
      </c>
      <c r="H473">
        <v>0.4</v>
      </c>
      <c r="I473">
        <v>0.5</v>
      </c>
      <c r="J473">
        <v>0.6</v>
      </c>
      <c r="K473">
        <v>0.7</v>
      </c>
      <c r="L473">
        <v>0.8</v>
      </c>
      <c r="M473">
        <v>1</v>
      </c>
      <c r="N473">
        <v>2</v>
      </c>
      <c r="O473">
        <v>3</v>
      </c>
      <c r="P473">
        <v>4</v>
      </c>
      <c r="Q473">
        <v>5</v>
      </c>
      <c r="R473">
        <v>7.5</v>
      </c>
      <c r="S473">
        <v>10</v>
      </c>
      <c r="T473">
        <v>20</v>
      </c>
      <c r="U473">
        <v>30</v>
      </c>
      <c r="V473">
        <v>40</v>
      </c>
      <c r="W473">
        <v>50</v>
      </c>
    </row>
    <row r="474" spans="1:23" ht="14.25">
      <c r="A474" s="34" t="s">
        <v>155</v>
      </c>
      <c r="C474" t="s">
        <v>26</v>
      </c>
      <c r="D474">
        <v>8.8999999999999996E-2</v>
      </c>
      <c r="E474">
        <v>0.89</v>
      </c>
      <c r="F474">
        <v>1.784</v>
      </c>
      <c r="G474">
        <v>2.6819999999999999</v>
      </c>
      <c r="H474">
        <v>3.5840000000000001</v>
      </c>
      <c r="I474">
        <v>4.49</v>
      </c>
      <c r="J474">
        <v>5.4009999999999998</v>
      </c>
      <c r="K474">
        <v>6.3159999999999998</v>
      </c>
      <c r="L474">
        <v>7.2350000000000003</v>
      </c>
      <c r="M474">
        <v>9.0869999999999997</v>
      </c>
      <c r="N474">
        <v>18.622</v>
      </c>
      <c r="O474">
        <v>28.658999999999999</v>
      </c>
      <c r="P474">
        <v>39.264000000000003</v>
      </c>
      <c r="Q474">
        <v>50.517000000000003</v>
      </c>
      <c r="R474">
        <v>82.218000000000004</v>
      </c>
      <c r="S474">
        <v>121.33</v>
      </c>
      <c r="T474">
        <v>1071.405</v>
      </c>
      <c r="U474">
        <v>1140.2750000000001</v>
      </c>
      <c r="V474">
        <v>1183.605</v>
      </c>
      <c r="W474">
        <v>1216.2819999999999</v>
      </c>
    </row>
    <row r="475" spans="1:23" ht="14.25">
      <c r="A475" t="s">
        <v>16</v>
      </c>
      <c r="C475" t="s">
        <v>26</v>
      </c>
      <c r="D475">
        <v>11.260894</v>
      </c>
      <c r="E475">
        <v>1.1237889999999999</v>
      </c>
      <c r="F475">
        <v>0.56061399999999995</v>
      </c>
      <c r="G475">
        <v>0.37288700000000002</v>
      </c>
      <c r="H475">
        <v>0.27902199999999999</v>
      </c>
      <c r="I475">
        <v>0.22270100000000001</v>
      </c>
      <c r="J475">
        <v>0.18515300000000001</v>
      </c>
      <c r="K475">
        <v>0.158333</v>
      </c>
      <c r="L475">
        <v>0.13821600000000001</v>
      </c>
      <c r="M475">
        <v>0.110051</v>
      </c>
      <c r="N475">
        <v>5.3700999999999999E-2</v>
      </c>
      <c r="O475">
        <v>3.4893E-2</v>
      </c>
      <c r="P475">
        <v>2.5468999999999999E-2</v>
      </c>
      <c r="Q475">
        <v>1.9795E-2</v>
      </c>
      <c r="R475">
        <v>1.2163E-2</v>
      </c>
      <c r="S475">
        <v>8.2419999999999993E-3</v>
      </c>
      <c r="T475">
        <v>9.3300000000000002E-4</v>
      </c>
      <c r="U475">
        <v>8.7699999999999996E-4</v>
      </c>
      <c r="V475">
        <v>8.4500000000000005E-4</v>
      </c>
      <c r="W475">
        <v>8.2200000000000003E-4</v>
      </c>
    </row>
    <row r="476" spans="1:23">
      <c r="A476" t="s">
        <v>17</v>
      </c>
      <c r="D476">
        <v>0.99977300000000002</v>
      </c>
      <c r="E476">
        <v>0.99773100000000003</v>
      </c>
      <c r="F476">
        <v>0.99545700000000004</v>
      </c>
      <c r="G476">
        <v>0.99317699999999998</v>
      </c>
      <c r="H476">
        <v>0.990892</v>
      </c>
      <c r="I476">
        <v>0.98860199999999998</v>
      </c>
      <c r="J476">
        <v>0.98630600000000002</v>
      </c>
      <c r="K476">
        <v>0.98400399999999999</v>
      </c>
      <c r="L476">
        <v>0.98169700000000004</v>
      </c>
      <c r="M476">
        <v>0.97706499999999996</v>
      </c>
      <c r="N476">
        <v>0.95354700000000003</v>
      </c>
      <c r="O476">
        <v>0.92937899999999996</v>
      </c>
      <c r="P476">
        <v>0.90447900000000003</v>
      </c>
      <c r="Q476">
        <v>0.87874699999999994</v>
      </c>
      <c r="R476">
        <v>0.80988599999999999</v>
      </c>
      <c r="S476">
        <v>0.73174300000000003</v>
      </c>
      <c r="T476">
        <v>0.180754</v>
      </c>
      <c r="U476">
        <v>0.24720600000000001</v>
      </c>
      <c r="V476">
        <v>0.31169999999999998</v>
      </c>
      <c r="W476">
        <v>0.37418600000000002</v>
      </c>
    </row>
    <row r="477" spans="1:23">
      <c r="A477" t="s">
        <v>18</v>
      </c>
      <c r="C477" t="s">
        <v>19</v>
      </c>
      <c r="D477">
        <v>287.00599999999997</v>
      </c>
      <c r="E477">
        <v>286.928</v>
      </c>
      <c r="F477">
        <v>286.84100000000001</v>
      </c>
      <c r="G477">
        <v>286.75299999999999</v>
      </c>
      <c r="H477">
        <v>286.666</v>
      </c>
      <c r="I477">
        <v>286.57799999999997</v>
      </c>
      <c r="J477">
        <v>286.49</v>
      </c>
      <c r="K477">
        <v>286.40100000000001</v>
      </c>
      <c r="L477">
        <v>286.31200000000001</v>
      </c>
      <c r="M477">
        <v>286.13400000000001</v>
      </c>
      <c r="N477">
        <v>285.221</v>
      </c>
      <c r="O477">
        <v>284.27300000000002</v>
      </c>
      <c r="P477">
        <v>283.286</v>
      </c>
      <c r="Q477">
        <v>282.25400000000002</v>
      </c>
      <c r="R477">
        <v>279.42599999999999</v>
      </c>
      <c r="S477">
        <v>276.089</v>
      </c>
      <c r="T477">
        <v>228.34</v>
      </c>
      <c r="U477">
        <v>225.34700000000001</v>
      </c>
      <c r="V477">
        <v>223.68799999999999</v>
      </c>
      <c r="W477">
        <v>222.60400000000001</v>
      </c>
    </row>
    <row r="478" spans="1:23">
      <c r="A478" t="s">
        <v>20</v>
      </c>
      <c r="C478" t="s">
        <v>21</v>
      </c>
      <c r="D478">
        <v>1.0196000000000001</v>
      </c>
      <c r="E478">
        <v>0.95889999999999997</v>
      </c>
      <c r="F478">
        <v>0.9405</v>
      </c>
      <c r="G478">
        <v>0.92969999999999997</v>
      </c>
      <c r="H478">
        <v>0.92200000000000004</v>
      </c>
      <c r="I478">
        <v>0.91590000000000005</v>
      </c>
      <c r="J478">
        <v>0.91100000000000003</v>
      </c>
      <c r="K478">
        <v>0.90680000000000005</v>
      </c>
      <c r="L478">
        <v>0.90310000000000001</v>
      </c>
      <c r="M478">
        <v>0.89700000000000002</v>
      </c>
      <c r="N478">
        <v>0.87719999999999998</v>
      </c>
      <c r="O478">
        <v>0.8649</v>
      </c>
      <c r="P478">
        <v>0.85570000000000002</v>
      </c>
      <c r="Q478">
        <v>0.84799999999999998</v>
      </c>
      <c r="R478">
        <v>0.83240000000000003</v>
      </c>
      <c r="S478">
        <v>0.81879999999999997</v>
      </c>
      <c r="T478">
        <v>0.69950000000000001</v>
      </c>
      <c r="U478">
        <v>0.69030000000000002</v>
      </c>
      <c r="V478">
        <v>0.68430000000000002</v>
      </c>
      <c r="W478">
        <v>0.67969999999999997</v>
      </c>
    </row>
    <row r="479" spans="1:23">
      <c r="A479" t="s">
        <v>22</v>
      </c>
      <c r="C479" t="s">
        <v>21</v>
      </c>
      <c r="D479">
        <v>0.98019999999999996</v>
      </c>
      <c r="E479">
        <v>0.98050000000000004</v>
      </c>
      <c r="F479">
        <v>0.98089999999999999</v>
      </c>
      <c r="G479">
        <v>0.98119999999999996</v>
      </c>
      <c r="H479">
        <v>0.98160000000000003</v>
      </c>
      <c r="I479">
        <v>0.98199999999999998</v>
      </c>
      <c r="J479">
        <v>0.98240000000000005</v>
      </c>
      <c r="K479">
        <v>0.98270000000000002</v>
      </c>
      <c r="L479">
        <v>0.98309999999999997</v>
      </c>
      <c r="M479">
        <v>0.9839</v>
      </c>
      <c r="N479">
        <v>0.98819999999999997</v>
      </c>
      <c r="O479">
        <v>0.99309999999999998</v>
      </c>
      <c r="P479">
        <v>0.99870000000000003</v>
      </c>
      <c r="Q479">
        <v>1.0052000000000001</v>
      </c>
      <c r="R479">
        <v>1.0274000000000001</v>
      </c>
      <c r="S479">
        <v>1.0658000000000001</v>
      </c>
      <c r="T479">
        <v>1.5235000000000001</v>
      </c>
      <c r="U479">
        <v>1.3576999999999999</v>
      </c>
      <c r="V479">
        <v>1.2938000000000001</v>
      </c>
      <c r="W479">
        <v>1.2579</v>
      </c>
    </row>
    <row r="480" spans="1:23">
      <c r="A480" t="s">
        <v>23</v>
      </c>
      <c r="D480">
        <v>1.0276000000000001</v>
      </c>
      <c r="E480">
        <v>1.0279</v>
      </c>
      <c r="F480">
        <v>1.0282</v>
      </c>
      <c r="G480">
        <v>1.0285</v>
      </c>
      <c r="H480">
        <v>1.0287999999999999</v>
      </c>
      <c r="I480">
        <v>1.0290999999999999</v>
      </c>
      <c r="J480">
        <v>1.0294000000000001</v>
      </c>
      <c r="K480">
        <v>1.0298</v>
      </c>
      <c r="L480">
        <v>1.0301</v>
      </c>
      <c r="M480">
        <v>1.0307999999999999</v>
      </c>
      <c r="N480">
        <v>1.0344</v>
      </c>
      <c r="O480">
        <v>1.0386</v>
      </c>
      <c r="P480">
        <v>1.0436000000000001</v>
      </c>
      <c r="Q480">
        <v>1.0494000000000001</v>
      </c>
      <c r="R480">
        <v>1.0699000000000001</v>
      </c>
      <c r="S480">
        <v>1.1066</v>
      </c>
      <c r="T480">
        <v>1.5051000000000001</v>
      </c>
      <c r="U480">
        <v>1.3353999999999999</v>
      </c>
      <c r="V480">
        <v>1.2689999999999999</v>
      </c>
      <c r="W480">
        <v>1.2313000000000001</v>
      </c>
    </row>
    <row r="481" spans="1:23">
      <c r="A481" t="s">
        <v>24</v>
      </c>
      <c r="C481" t="s">
        <v>25</v>
      </c>
      <c r="D481">
        <v>107.56019999999999</v>
      </c>
      <c r="E481">
        <v>107.3544</v>
      </c>
      <c r="F481">
        <v>107.125</v>
      </c>
      <c r="G481">
        <v>106.895</v>
      </c>
      <c r="H481">
        <v>106.6641</v>
      </c>
      <c r="I481">
        <v>106.43259999999999</v>
      </c>
      <c r="J481">
        <v>106.2003</v>
      </c>
      <c r="K481">
        <v>105.96720000000001</v>
      </c>
      <c r="L481">
        <v>105.7333</v>
      </c>
      <c r="M481">
        <v>105.2633</v>
      </c>
      <c r="N481">
        <v>102.8638</v>
      </c>
      <c r="O481">
        <v>100.3749</v>
      </c>
      <c r="P481">
        <v>97.784800000000004</v>
      </c>
      <c r="Q481">
        <v>95.0792</v>
      </c>
      <c r="R481">
        <v>87.680099999999996</v>
      </c>
      <c r="S481">
        <v>78.964399999999998</v>
      </c>
      <c r="T481">
        <v>108.0761</v>
      </c>
      <c r="U481">
        <v>135.0027</v>
      </c>
      <c r="V481">
        <v>154.78290000000001</v>
      </c>
      <c r="W481">
        <v>171.27029999999999</v>
      </c>
    </row>
    <row r="484" spans="1:23">
      <c r="A484" t="s">
        <v>11</v>
      </c>
      <c r="B484">
        <v>160</v>
      </c>
      <c r="C484" t="s">
        <v>12</v>
      </c>
    </row>
    <row r="485" spans="1:23">
      <c r="A485" t="s">
        <v>13</v>
      </c>
      <c r="C485" t="s">
        <v>14</v>
      </c>
      <c r="D485">
        <v>0.01</v>
      </c>
      <c r="E485">
        <v>0.1</v>
      </c>
      <c r="F485">
        <v>0.2</v>
      </c>
      <c r="G485">
        <v>0.3</v>
      </c>
      <c r="H485">
        <v>0.4</v>
      </c>
      <c r="I485">
        <v>0.5</v>
      </c>
      <c r="J485">
        <v>0.6</v>
      </c>
      <c r="K485">
        <v>0.7</v>
      </c>
      <c r="L485">
        <v>0.8</v>
      </c>
      <c r="M485">
        <v>1</v>
      </c>
      <c r="N485">
        <v>2</v>
      </c>
      <c r="O485">
        <v>3</v>
      </c>
      <c r="P485">
        <v>4</v>
      </c>
      <c r="Q485">
        <v>5</v>
      </c>
      <c r="R485">
        <v>7.5</v>
      </c>
      <c r="S485">
        <v>10</v>
      </c>
      <c r="T485">
        <v>20</v>
      </c>
      <c r="U485">
        <v>30</v>
      </c>
      <c r="V485">
        <v>40</v>
      </c>
      <c r="W485">
        <v>50</v>
      </c>
    </row>
    <row r="486" spans="1:23" ht="14.25">
      <c r="A486" s="34" t="s">
        <v>155</v>
      </c>
      <c r="C486" t="s">
        <v>26</v>
      </c>
      <c r="D486">
        <v>8.7999999999999995E-2</v>
      </c>
      <c r="E486">
        <v>0.879</v>
      </c>
      <c r="F486">
        <v>1.7629999999999999</v>
      </c>
      <c r="G486">
        <v>2.65</v>
      </c>
      <c r="H486">
        <v>3.5409999999999999</v>
      </c>
      <c r="I486">
        <v>4.4359999999999999</v>
      </c>
      <c r="J486">
        <v>5.3360000000000003</v>
      </c>
      <c r="K486">
        <v>6.2389999999999999</v>
      </c>
      <c r="L486">
        <v>7.1459999999999999</v>
      </c>
      <c r="M486">
        <v>8.9730000000000008</v>
      </c>
      <c r="N486">
        <v>18.37</v>
      </c>
      <c r="O486">
        <v>28.239000000000001</v>
      </c>
      <c r="P486">
        <v>38.636000000000003</v>
      </c>
      <c r="Q486">
        <v>49.633000000000003</v>
      </c>
      <c r="R486">
        <v>80.361999999999995</v>
      </c>
      <c r="S486">
        <v>117.578</v>
      </c>
      <c r="T486">
        <v>1019.867</v>
      </c>
      <c r="U486">
        <v>1109.8050000000001</v>
      </c>
      <c r="V486">
        <v>1159.915</v>
      </c>
      <c r="W486">
        <v>1196.104</v>
      </c>
    </row>
    <row r="487" spans="1:23" ht="14.25">
      <c r="A487" t="s">
        <v>16</v>
      </c>
      <c r="C487" t="s">
        <v>26</v>
      </c>
      <c r="D487">
        <v>11.392500999999999</v>
      </c>
      <c r="E487">
        <v>1.1370130000000001</v>
      </c>
      <c r="F487">
        <v>0.56726100000000002</v>
      </c>
      <c r="G487">
        <v>0.37734200000000001</v>
      </c>
      <c r="H487">
        <v>0.28238099999999999</v>
      </c>
      <c r="I487">
        <v>0.22540399999999999</v>
      </c>
      <c r="J487">
        <v>0.187418</v>
      </c>
      <c r="K487">
        <v>0.16028400000000001</v>
      </c>
      <c r="L487">
        <v>0.139933</v>
      </c>
      <c r="M487">
        <v>0.11144</v>
      </c>
      <c r="N487">
        <v>5.4435999999999998E-2</v>
      </c>
      <c r="O487">
        <v>3.5411999999999999E-2</v>
      </c>
      <c r="P487">
        <v>2.5881999999999999E-2</v>
      </c>
      <c r="Q487">
        <v>2.0147999999999999E-2</v>
      </c>
      <c r="R487">
        <v>1.2444E-2</v>
      </c>
      <c r="S487">
        <v>8.5050000000000004E-3</v>
      </c>
      <c r="T487">
        <v>9.810000000000001E-4</v>
      </c>
      <c r="U487">
        <v>9.01E-4</v>
      </c>
      <c r="V487">
        <v>8.6200000000000003E-4</v>
      </c>
      <c r="W487">
        <v>8.3600000000000005E-4</v>
      </c>
    </row>
    <row r="488" spans="1:23">
      <c r="A488" t="s">
        <v>17</v>
      </c>
      <c r="D488">
        <v>0.99978199999999995</v>
      </c>
      <c r="E488">
        <v>0.99781900000000001</v>
      </c>
      <c r="F488">
        <v>0.99563400000000002</v>
      </c>
      <c r="G488">
        <v>0.99344299999999996</v>
      </c>
      <c r="H488">
        <v>0.99124800000000002</v>
      </c>
      <c r="I488">
        <v>0.98904800000000004</v>
      </c>
      <c r="J488">
        <v>0.98684300000000003</v>
      </c>
      <c r="K488">
        <v>0.98463299999999998</v>
      </c>
      <c r="L488">
        <v>0.98241900000000004</v>
      </c>
      <c r="M488">
        <v>0.97797299999999998</v>
      </c>
      <c r="N488">
        <v>0.95542899999999997</v>
      </c>
      <c r="O488">
        <v>0.93231200000000003</v>
      </c>
      <c r="P488">
        <v>0.90855399999999997</v>
      </c>
      <c r="Q488">
        <v>0.88407599999999997</v>
      </c>
      <c r="R488">
        <v>0.81902699999999995</v>
      </c>
      <c r="S488">
        <v>0.74637799999999999</v>
      </c>
      <c r="T488">
        <v>0.191747</v>
      </c>
      <c r="U488">
        <v>0.25444</v>
      </c>
      <c r="V488">
        <v>0.31756899999999999</v>
      </c>
      <c r="W488">
        <v>0.37914500000000001</v>
      </c>
    </row>
    <row r="489" spans="1:23">
      <c r="A489" t="s">
        <v>18</v>
      </c>
      <c r="C489" t="s">
        <v>19</v>
      </c>
      <c r="D489">
        <v>291.91899999999998</v>
      </c>
      <c r="E489">
        <v>291.84199999999998</v>
      </c>
      <c r="F489">
        <v>291.75700000000001</v>
      </c>
      <c r="G489">
        <v>291.67200000000003</v>
      </c>
      <c r="H489">
        <v>291.58600000000001</v>
      </c>
      <c r="I489">
        <v>291.5</v>
      </c>
      <c r="J489">
        <v>291.41300000000001</v>
      </c>
      <c r="K489">
        <v>291.327</v>
      </c>
      <c r="L489">
        <v>291.24</v>
      </c>
      <c r="M489">
        <v>291.065</v>
      </c>
      <c r="N489">
        <v>290.17399999999998</v>
      </c>
      <c r="O489">
        <v>289.25</v>
      </c>
      <c r="P489">
        <v>288.29000000000002</v>
      </c>
      <c r="Q489">
        <v>287.28899999999999</v>
      </c>
      <c r="R489">
        <v>284.56799999999998</v>
      </c>
      <c r="S489">
        <v>281.411</v>
      </c>
      <c r="T489">
        <v>236.24600000000001</v>
      </c>
      <c r="U489">
        <v>232.21600000000001</v>
      </c>
      <c r="V489">
        <v>230.20099999999999</v>
      </c>
      <c r="W489">
        <v>228.92400000000001</v>
      </c>
    </row>
    <row r="490" spans="1:23">
      <c r="A490" t="s">
        <v>20</v>
      </c>
      <c r="C490" t="s">
        <v>21</v>
      </c>
      <c r="D490">
        <v>1.0309999999999999</v>
      </c>
      <c r="E490">
        <v>0.97030000000000005</v>
      </c>
      <c r="F490">
        <v>0.95189999999999997</v>
      </c>
      <c r="G490">
        <v>0.94110000000000005</v>
      </c>
      <c r="H490">
        <v>0.93340000000000001</v>
      </c>
      <c r="I490">
        <v>0.9274</v>
      </c>
      <c r="J490">
        <v>0.9224</v>
      </c>
      <c r="K490">
        <v>0.91820000000000002</v>
      </c>
      <c r="L490">
        <v>0.91459999999999997</v>
      </c>
      <c r="M490">
        <v>0.90839999999999999</v>
      </c>
      <c r="N490">
        <v>0.88870000000000005</v>
      </c>
      <c r="O490">
        <v>0.87649999999999995</v>
      </c>
      <c r="P490">
        <v>0.86729999999999996</v>
      </c>
      <c r="Q490">
        <v>0.85970000000000002</v>
      </c>
      <c r="R490">
        <v>0.84430000000000005</v>
      </c>
      <c r="S490">
        <v>0.83109999999999995</v>
      </c>
      <c r="T490">
        <v>0.71789999999999998</v>
      </c>
      <c r="U490">
        <v>0.70620000000000005</v>
      </c>
      <c r="V490">
        <v>0.69940000000000002</v>
      </c>
      <c r="W490">
        <v>0.69440000000000002</v>
      </c>
    </row>
    <row r="491" spans="1:23">
      <c r="A491" t="s">
        <v>22</v>
      </c>
      <c r="C491" t="s">
        <v>21</v>
      </c>
      <c r="D491">
        <v>0.98499999999999999</v>
      </c>
      <c r="E491">
        <v>0.98540000000000005</v>
      </c>
      <c r="F491">
        <v>0.98570000000000002</v>
      </c>
      <c r="G491">
        <v>0.98609999999999998</v>
      </c>
      <c r="H491">
        <v>0.98640000000000005</v>
      </c>
      <c r="I491">
        <v>0.98680000000000001</v>
      </c>
      <c r="J491">
        <v>0.98719999999999997</v>
      </c>
      <c r="K491">
        <v>0.98750000000000004</v>
      </c>
      <c r="L491">
        <v>0.9879</v>
      </c>
      <c r="M491">
        <v>0.98870000000000002</v>
      </c>
      <c r="N491">
        <v>0.99280000000000002</v>
      </c>
      <c r="O491">
        <v>0.99750000000000005</v>
      </c>
      <c r="P491">
        <v>1.0027999999999999</v>
      </c>
      <c r="Q491">
        <v>1.0089999999999999</v>
      </c>
      <c r="R491">
        <v>1.0295000000000001</v>
      </c>
      <c r="S491">
        <v>1.0630999999999999</v>
      </c>
      <c r="T491">
        <v>1.6504000000000001</v>
      </c>
      <c r="U491">
        <v>1.3907</v>
      </c>
      <c r="V491">
        <v>1.3117000000000001</v>
      </c>
      <c r="W491">
        <v>1.2703</v>
      </c>
    </row>
    <row r="492" spans="1:23">
      <c r="A492" t="s">
        <v>23</v>
      </c>
      <c r="D492">
        <v>1.0275000000000001</v>
      </c>
      <c r="E492">
        <v>1.0277000000000001</v>
      </c>
      <c r="F492">
        <v>1.028</v>
      </c>
      <c r="G492">
        <v>1.0283</v>
      </c>
      <c r="H492">
        <v>1.0286</v>
      </c>
      <c r="I492">
        <v>1.0288999999999999</v>
      </c>
      <c r="J492">
        <v>1.0291999999999999</v>
      </c>
      <c r="K492">
        <v>1.0295000000000001</v>
      </c>
      <c r="L492">
        <v>1.0299</v>
      </c>
      <c r="M492">
        <v>1.0305</v>
      </c>
      <c r="N492">
        <v>1.034</v>
      </c>
      <c r="O492">
        <v>1.038</v>
      </c>
      <c r="P492">
        <v>1.0427</v>
      </c>
      <c r="Q492">
        <v>1.0482</v>
      </c>
      <c r="R492">
        <v>1.0668</v>
      </c>
      <c r="S492">
        <v>1.0986</v>
      </c>
      <c r="T492">
        <v>1.6282000000000001</v>
      </c>
      <c r="U492">
        <v>1.3645</v>
      </c>
      <c r="V492">
        <v>1.2828999999999999</v>
      </c>
      <c r="W492">
        <v>1.2396</v>
      </c>
    </row>
    <row r="493" spans="1:23">
      <c r="A493" t="s">
        <v>24</v>
      </c>
      <c r="C493" t="s">
        <v>25</v>
      </c>
      <c r="D493">
        <v>108.1799</v>
      </c>
      <c r="E493">
        <v>107.9811</v>
      </c>
      <c r="F493">
        <v>107.7595</v>
      </c>
      <c r="G493">
        <v>107.5373</v>
      </c>
      <c r="H493">
        <v>107.3145</v>
      </c>
      <c r="I493">
        <v>107.0909</v>
      </c>
      <c r="J493">
        <v>106.86669999999999</v>
      </c>
      <c r="K493">
        <v>106.64190000000001</v>
      </c>
      <c r="L493">
        <v>106.41630000000001</v>
      </c>
      <c r="M493">
        <v>105.9631</v>
      </c>
      <c r="N493">
        <v>103.65349999999999</v>
      </c>
      <c r="O493">
        <v>101.2654</v>
      </c>
      <c r="P493">
        <v>98.789299999999997</v>
      </c>
      <c r="Q493">
        <v>96.213999999999999</v>
      </c>
      <c r="R493">
        <v>89.241</v>
      </c>
      <c r="S493">
        <v>81.208100000000002</v>
      </c>
      <c r="T493">
        <v>95.317099999999996</v>
      </c>
      <c r="U493">
        <v>126.14149999999999</v>
      </c>
      <c r="V493">
        <v>147.19390000000001</v>
      </c>
      <c r="W493">
        <v>164.33539999999999</v>
      </c>
    </row>
    <row r="496" spans="1:23">
      <c r="A496" t="s">
        <v>11</v>
      </c>
      <c r="B496">
        <v>165</v>
      </c>
      <c r="C496" t="s">
        <v>12</v>
      </c>
    </row>
    <row r="497" spans="1:23">
      <c r="A497" t="s">
        <v>13</v>
      </c>
      <c r="C497" t="s">
        <v>14</v>
      </c>
      <c r="D497">
        <v>0.01</v>
      </c>
      <c r="E497">
        <v>0.1</v>
      </c>
      <c r="F497">
        <v>0.2</v>
      </c>
      <c r="G497">
        <v>0.3</v>
      </c>
      <c r="H497">
        <v>0.4</v>
      </c>
      <c r="I497">
        <v>0.5</v>
      </c>
      <c r="J497">
        <v>0.6</v>
      </c>
      <c r="K497">
        <v>0.7</v>
      </c>
      <c r="L497">
        <v>0.8</v>
      </c>
      <c r="M497">
        <v>1</v>
      </c>
      <c r="N497">
        <v>2</v>
      </c>
      <c r="O497">
        <v>3</v>
      </c>
      <c r="P497">
        <v>4</v>
      </c>
      <c r="Q497">
        <v>5</v>
      </c>
      <c r="R497">
        <v>7.5</v>
      </c>
      <c r="S497">
        <v>10</v>
      </c>
      <c r="T497">
        <v>20</v>
      </c>
      <c r="U497">
        <v>30</v>
      </c>
      <c r="V497">
        <v>40</v>
      </c>
      <c r="W497">
        <v>50</v>
      </c>
    </row>
    <row r="498" spans="1:23" ht="14.25">
      <c r="A498" s="34" t="s">
        <v>155</v>
      </c>
      <c r="C498" t="s">
        <v>26</v>
      </c>
      <c r="D498">
        <v>8.6999999999999994E-2</v>
      </c>
      <c r="E498">
        <v>0.86899999999999999</v>
      </c>
      <c r="F498">
        <v>1.742</v>
      </c>
      <c r="G498">
        <v>2.6190000000000002</v>
      </c>
      <c r="H498">
        <v>3.5</v>
      </c>
      <c r="I498">
        <v>4.3840000000000003</v>
      </c>
      <c r="J498">
        <v>5.2720000000000002</v>
      </c>
      <c r="K498">
        <v>6.1639999999999997</v>
      </c>
      <c r="L498">
        <v>7.06</v>
      </c>
      <c r="M498">
        <v>8.8629999999999995</v>
      </c>
      <c r="N498">
        <v>18.126999999999999</v>
      </c>
      <c r="O498">
        <v>27.832999999999998</v>
      </c>
      <c r="P498">
        <v>38.033000000000001</v>
      </c>
      <c r="Q498">
        <v>48.787999999999997</v>
      </c>
      <c r="R498">
        <v>78.623999999999995</v>
      </c>
      <c r="S498">
        <v>114.18600000000001</v>
      </c>
      <c r="T498">
        <v>948.75699999999995</v>
      </c>
      <c r="U498">
        <v>1076</v>
      </c>
      <c r="V498">
        <v>1134.874</v>
      </c>
      <c r="W498">
        <v>1175.2360000000001</v>
      </c>
    </row>
    <row r="499" spans="1:23" ht="14.25">
      <c r="A499" t="s">
        <v>16</v>
      </c>
      <c r="C499" t="s">
        <v>26</v>
      </c>
      <c r="D499">
        <v>11.524106</v>
      </c>
      <c r="E499">
        <v>1.150236</v>
      </c>
      <c r="F499">
        <v>0.57390699999999994</v>
      </c>
      <c r="G499">
        <v>0.38179600000000002</v>
      </c>
      <c r="H499">
        <v>0.28573900000000002</v>
      </c>
      <c r="I499">
        <v>0.228104</v>
      </c>
      <c r="J499">
        <v>0.18967999999999999</v>
      </c>
      <c r="K499">
        <v>0.16223299999999999</v>
      </c>
      <c r="L499">
        <v>0.141648</v>
      </c>
      <c r="M499">
        <v>0.112826</v>
      </c>
      <c r="N499">
        <v>5.5167000000000001E-2</v>
      </c>
      <c r="O499">
        <v>3.5928000000000002E-2</v>
      </c>
      <c r="P499">
        <v>2.6293E-2</v>
      </c>
      <c r="Q499">
        <v>2.0497000000000001E-2</v>
      </c>
      <c r="R499">
        <v>1.2718999999999999E-2</v>
      </c>
      <c r="S499">
        <v>8.7580000000000002E-3</v>
      </c>
      <c r="T499">
        <v>1.054E-3</v>
      </c>
      <c r="U499">
        <v>9.2900000000000003E-4</v>
      </c>
      <c r="V499">
        <v>8.8099999999999995E-4</v>
      </c>
      <c r="W499">
        <v>8.5099999999999998E-4</v>
      </c>
    </row>
    <row r="500" spans="1:23">
      <c r="A500" t="s">
        <v>17</v>
      </c>
      <c r="D500">
        <v>0.99979099999999999</v>
      </c>
      <c r="E500">
        <v>0.99790400000000001</v>
      </c>
      <c r="F500">
        <v>0.99580299999999999</v>
      </c>
      <c r="G500">
        <v>0.99369799999999997</v>
      </c>
      <c r="H500">
        <v>0.99158900000000005</v>
      </c>
      <c r="I500">
        <v>0.98947499999999999</v>
      </c>
      <c r="J500">
        <v>0.98735799999999996</v>
      </c>
      <c r="K500">
        <v>0.98523499999999997</v>
      </c>
      <c r="L500">
        <v>0.98310900000000001</v>
      </c>
      <c r="M500">
        <v>0.97884199999999999</v>
      </c>
      <c r="N500">
        <v>0.95722399999999996</v>
      </c>
      <c r="O500">
        <v>0.93510300000000002</v>
      </c>
      <c r="P500">
        <v>0.91242199999999996</v>
      </c>
      <c r="Q500">
        <v>0.88911799999999996</v>
      </c>
      <c r="R500">
        <v>0.82757700000000001</v>
      </c>
      <c r="S500">
        <v>0.75978199999999996</v>
      </c>
      <c r="T500">
        <v>0.20912800000000001</v>
      </c>
      <c r="U500">
        <v>0.263291</v>
      </c>
      <c r="V500">
        <v>0.32438299999999998</v>
      </c>
      <c r="W500">
        <v>0.384793</v>
      </c>
    </row>
    <row r="501" spans="1:23">
      <c r="A501" t="s">
        <v>18</v>
      </c>
      <c r="C501" t="s">
        <v>19</v>
      </c>
      <c r="D501">
        <v>296.85599999999999</v>
      </c>
      <c r="E501">
        <v>296.78199999999998</v>
      </c>
      <c r="F501">
        <v>296.69799999999998</v>
      </c>
      <c r="G501">
        <v>296.61399999999998</v>
      </c>
      <c r="H501">
        <v>296.52999999999997</v>
      </c>
      <c r="I501">
        <v>296.44600000000003</v>
      </c>
      <c r="J501">
        <v>296.36099999999999</v>
      </c>
      <c r="K501">
        <v>296.27699999999999</v>
      </c>
      <c r="L501">
        <v>296.19099999999997</v>
      </c>
      <c r="M501">
        <v>296.02100000000002</v>
      </c>
      <c r="N501">
        <v>295.149</v>
      </c>
      <c r="O501">
        <v>294.24799999999999</v>
      </c>
      <c r="P501">
        <v>293.31400000000002</v>
      </c>
      <c r="Q501">
        <v>292.34300000000002</v>
      </c>
      <c r="R501">
        <v>289.721</v>
      </c>
      <c r="S501">
        <v>286.72199999999998</v>
      </c>
      <c r="T501">
        <v>245.04599999999999</v>
      </c>
      <c r="U501">
        <v>239.26400000000001</v>
      </c>
      <c r="V501">
        <v>236.80699999999999</v>
      </c>
      <c r="W501">
        <v>235.30699999999999</v>
      </c>
    </row>
    <row r="502" spans="1:23">
      <c r="A502" t="s">
        <v>20</v>
      </c>
      <c r="C502" t="s">
        <v>21</v>
      </c>
      <c r="D502">
        <v>1.0423</v>
      </c>
      <c r="E502">
        <v>0.98160000000000003</v>
      </c>
      <c r="F502">
        <v>0.96319999999999995</v>
      </c>
      <c r="G502">
        <v>0.95240000000000002</v>
      </c>
      <c r="H502">
        <v>0.94469999999999998</v>
      </c>
      <c r="I502">
        <v>0.93869999999999998</v>
      </c>
      <c r="J502">
        <v>0.93379999999999996</v>
      </c>
      <c r="K502">
        <v>0.92959999999999998</v>
      </c>
      <c r="L502">
        <v>0.92589999999999995</v>
      </c>
      <c r="M502">
        <v>0.91979999999999995</v>
      </c>
      <c r="N502">
        <v>0.90010000000000001</v>
      </c>
      <c r="O502">
        <v>0.88800000000000001</v>
      </c>
      <c r="P502">
        <v>0.87880000000000003</v>
      </c>
      <c r="Q502">
        <v>0.87129999999999996</v>
      </c>
      <c r="R502">
        <v>0.85619999999999996</v>
      </c>
      <c r="S502">
        <v>0.84330000000000005</v>
      </c>
      <c r="T502">
        <v>0.73809999999999998</v>
      </c>
      <c r="U502">
        <v>0.72240000000000004</v>
      </c>
      <c r="V502">
        <v>0.71460000000000001</v>
      </c>
      <c r="W502">
        <v>0.70909999999999995</v>
      </c>
    </row>
    <row r="503" spans="1:23">
      <c r="A503" t="s">
        <v>22</v>
      </c>
      <c r="C503" t="s">
        <v>21</v>
      </c>
      <c r="D503">
        <v>0.99</v>
      </c>
      <c r="E503">
        <v>0.99029999999999996</v>
      </c>
      <c r="F503">
        <v>0.99060000000000004</v>
      </c>
      <c r="G503">
        <v>0.99099999999999999</v>
      </c>
      <c r="H503">
        <v>0.99129999999999996</v>
      </c>
      <c r="I503">
        <v>0.99170000000000003</v>
      </c>
      <c r="J503">
        <v>0.99199999999999999</v>
      </c>
      <c r="K503">
        <v>0.99239999999999995</v>
      </c>
      <c r="L503">
        <v>0.99280000000000002</v>
      </c>
      <c r="M503">
        <v>0.99350000000000005</v>
      </c>
      <c r="N503">
        <v>0.99750000000000005</v>
      </c>
      <c r="O503">
        <v>1.002</v>
      </c>
      <c r="P503">
        <v>1.0071000000000001</v>
      </c>
      <c r="Q503">
        <v>1.0128999999999999</v>
      </c>
      <c r="R503">
        <v>1.0319</v>
      </c>
      <c r="S503">
        <v>1.0617000000000001</v>
      </c>
      <c r="T503">
        <v>1.9059999999999999</v>
      </c>
      <c r="U503">
        <v>1.4298</v>
      </c>
      <c r="V503">
        <v>1.3309</v>
      </c>
      <c r="W503">
        <v>1.2830999999999999</v>
      </c>
    </row>
    <row r="504" spans="1:23">
      <c r="A504" t="s">
        <v>23</v>
      </c>
      <c r="D504">
        <v>1.0273000000000001</v>
      </c>
      <c r="E504">
        <v>1.0276000000000001</v>
      </c>
      <c r="F504">
        <v>1.0279</v>
      </c>
      <c r="G504">
        <v>1.0281</v>
      </c>
      <c r="H504">
        <v>1.0284</v>
      </c>
      <c r="I504">
        <v>1.0286999999999999</v>
      </c>
      <c r="J504">
        <v>1.0289999999999999</v>
      </c>
      <c r="K504">
        <v>1.0293000000000001</v>
      </c>
      <c r="L504">
        <v>1.0296000000000001</v>
      </c>
      <c r="M504">
        <v>1.0303</v>
      </c>
      <c r="N504">
        <v>1.0336000000000001</v>
      </c>
      <c r="O504">
        <v>1.0374000000000001</v>
      </c>
      <c r="P504">
        <v>1.0418000000000001</v>
      </c>
      <c r="Q504">
        <v>1.0469999999999999</v>
      </c>
      <c r="R504">
        <v>1.0641</v>
      </c>
      <c r="S504">
        <v>1.0919000000000001</v>
      </c>
      <c r="T504">
        <v>1.8794999999999999</v>
      </c>
      <c r="U504">
        <v>1.3995</v>
      </c>
      <c r="V504">
        <v>1.2979000000000001</v>
      </c>
      <c r="W504">
        <v>1.2482</v>
      </c>
    </row>
    <row r="505" spans="1:23">
      <c r="A505" t="s">
        <v>24</v>
      </c>
      <c r="C505" t="s">
        <v>25</v>
      </c>
      <c r="D505">
        <v>108.7959</v>
      </c>
      <c r="E505">
        <v>108.60380000000001</v>
      </c>
      <c r="F505">
        <v>108.3897</v>
      </c>
      <c r="G505">
        <v>108.1751</v>
      </c>
      <c r="H505">
        <v>107.9599</v>
      </c>
      <c r="I505">
        <v>107.7441</v>
      </c>
      <c r="J505">
        <v>107.5277</v>
      </c>
      <c r="K505">
        <v>107.3107</v>
      </c>
      <c r="L505">
        <v>107.09310000000001</v>
      </c>
      <c r="M505">
        <v>106.65600000000001</v>
      </c>
      <c r="N505">
        <v>104.4324</v>
      </c>
      <c r="O505">
        <v>102.14</v>
      </c>
      <c r="P505">
        <v>99.771299999999997</v>
      </c>
      <c r="Q505">
        <v>97.317300000000003</v>
      </c>
      <c r="R505">
        <v>90.732799999999997</v>
      </c>
      <c r="S505">
        <v>83.2911</v>
      </c>
      <c r="T505">
        <v>80.629199999999997</v>
      </c>
      <c r="U505">
        <v>117.2929</v>
      </c>
      <c r="V505">
        <v>139.786</v>
      </c>
      <c r="W505">
        <v>157.6183</v>
      </c>
    </row>
    <row r="508" spans="1:23">
      <c r="A508" t="s">
        <v>11</v>
      </c>
      <c r="B508">
        <v>170</v>
      </c>
      <c r="C508" t="s">
        <v>12</v>
      </c>
    </row>
    <row r="509" spans="1:23">
      <c r="A509" t="s">
        <v>13</v>
      </c>
      <c r="C509" t="s">
        <v>14</v>
      </c>
      <c r="D509">
        <v>0.01</v>
      </c>
      <c r="E509">
        <v>0.1</v>
      </c>
      <c r="F509">
        <v>0.2</v>
      </c>
      <c r="G509">
        <v>0.3</v>
      </c>
      <c r="H509">
        <v>0.4</v>
      </c>
      <c r="I509">
        <v>0.5</v>
      </c>
      <c r="J509">
        <v>0.6</v>
      </c>
      <c r="K509">
        <v>0.7</v>
      </c>
      <c r="L509">
        <v>0.8</v>
      </c>
      <c r="M509">
        <v>1</v>
      </c>
      <c r="N509">
        <v>2</v>
      </c>
      <c r="O509">
        <v>3</v>
      </c>
      <c r="P509">
        <v>4</v>
      </c>
      <c r="Q509">
        <v>5</v>
      </c>
      <c r="R509">
        <v>7.5</v>
      </c>
      <c r="S509">
        <v>10</v>
      </c>
      <c r="T509">
        <v>20</v>
      </c>
      <c r="U509">
        <v>30</v>
      </c>
      <c r="V509">
        <v>40</v>
      </c>
      <c r="W509">
        <v>50</v>
      </c>
    </row>
    <row r="510" spans="1:23" ht="14.25">
      <c r="A510" s="34" t="s">
        <v>155</v>
      </c>
      <c r="C510" t="s">
        <v>26</v>
      </c>
      <c r="D510">
        <v>8.5999999999999993E-2</v>
      </c>
      <c r="E510">
        <v>0.86</v>
      </c>
      <c r="F510">
        <v>1.7230000000000001</v>
      </c>
      <c r="G510">
        <v>2.589</v>
      </c>
      <c r="H510">
        <v>3.4590000000000001</v>
      </c>
      <c r="I510">
        <v>4.3330000000000002</v>
      </c>
      <c r="J510">
        <v>5.21</v>
      </c>
      <c r="K510">
        <v>6.0910000000000002</v>
      </c>
      <c r="L510">
        <v>6.9749999999999996</v>
      </c>
      <c r="M510">
        <v>8.7560000000000002</v>
      </c>
      <c r="N510">
        <v>17.89</v>
      </c>
      <c r="O510">
        <v>27.440999999999999</v>
      </c>
      <c r="P510">
        <v>37.454000000000001</v>
      </c>
      <c r="Q510">
        <v>47.98</v>
      </c>
      <c r="R510">
        <v>76.991</v>
      </c>
      <c r="S510">
        <v>111.092</v>
      </c>
      <c r="T510">
        <v>821.89200000000005</v>
      </c>
      <c r="U510">
        <v>1037.8589999999999</v>
      </c>
      <c r="V510">
        <v>1108.242</v>
      </c>
      <c r="W510">
        <v>1153.588</v>
      </c>
    </row>
    <row r="511" spans="1:23" ht="14.25">
      <c r="A511" t="s">
        <v>16</v>
      </c>
      <c r="C511" t="s">
        <v>26</v>
      </c>
      <c r="D511">
        <v>11.655708000000001</v>
      </c>
      <c r="E511">
        <v>1.163456</v>
      </c>
      <c r="F511">
        <v>0.58055100000000004</v>
      </c>
      <c r="G511">
        <v>0.38624799999999998</v>
      </c>
      <c r="H511">
        <v>0.28909499999999999</v>
      </c>
      <c r="I511">
        <v>0.23080300000000001</v>
      </c>
      <c r="J511">
        <v>0.19194</v>
      </c>
      <c r="K511">
        <v>0.16418099999999999</v>
      </c>
      <c r="L511">
        <v>0.14335999999999999</v>
      </c>
      <c r="M511">
        <v>0.11421099999999999</v>
      </c>
      <c r="N511">
        <v>5.5897000000000002E-2</v>
      </c>
      <c r="O511">
        <v>3.6442000000000002E-2</v>
      </c>
      <c r="P511">
        <v>2.6700000000000002E-2</v>
      </c>
      <c r="Q511">
        <v>2.0841999999999999E-2</v>
      </c>
      <c r="R511">
        <v>1.2989000000000001E-2</v>
      </c>
      <c r="S511">
        <v>9.0019999999999996E-3</v>
      </c>
      <c r="T511">
        <v>1.217E-3</v>
      </c>
      <c r="U511">
        <v>9.6400000000000001E-4</v>
      </c>
      <c r="V511">
        <v>9.0200000000000002E-4</v>
      </c>
      <c r="W511">
        <v>8.6700000000000004E-4</v>
      </c>
    </row>
    <row r="512" spans="1:23">
      <c r="A512" t="s">
        <v>17</v>
      </c>
      <c r="D512">
        <v>0.99979899999999999</v>
      </c>
      <c r="E512">
        <v>0.99798399999999998</v>
      </c>
      <c r="F512">
        <v>0.99596499999999999</v>
      </c>
      <c r="G512">
        <v>0.99394199999999999</v>
      </c>
      <c r="H512">
        <v>0.99191499999999999</v>
      </c>
      <c r="I512">
        <v>0.98988399999999999</v>
      </c>
      <c r="J512">
        <v>0.98785000000000001</v>
      </c>
      <c r="K512">
        <v>0.98581099999999999</v>
      </c>
      <c r="L512">
        <v>0.983769</v>
      </c>
      <c r="M512">
        <v>0.97967199999999999</v>
      </c>
      <c r="N512">
        <v>0.95893799999999996</v>
      </c>
      <c r="O512">
        <v>0.93776099999999996</v>
      </c>
      <c r="P512">
        <v>0.91609600000000002</v>
      </c>
      <c r="Q512">
        <v>0.89389300000000005</v>
      </c>
      <c r="R512">
        <v>0.83559399999999995</v>
      </c>
      <c r="S512">
        <v>0.77212899999999995</v>
      </c>
      <c r="T512">
        <v>0.246785</v>
      </c>
      <c r="U512">
        <v>0.27425899999999998</v>
      </c>
      <c r="V512">
        <v>0.33229399999999998</v>
      </c>
      <c r="W512">
        <v>0.39119799999999999</v>
      </c>
    </row>
    <row r="513" spans="1:23">
      <c r="A513" t="s">
        <v>18</v>
      </c>
      <c r="C513" t="s">
        <v>19</v>
      </c>
      <c r="D513">
        <v>301.81900000000002</v>
      </c>
      <c r="E513">
        <v>301.745</v>
      </c>
      <c r="F513">
        <v>301.66399999999999</v>
      </c>
      <c r="G513">
        <v>301.58100000000002</v>
      </c>
      <c r="H513">
        <v>301.49900000000002</v>
      </c>
      <c r="I513">
        <v>301.41699999999997</v>
      </c>
      <c r="J513">
        <v>301.334</v>
      </c>
      <c r="K513">
        <v>301.25099999999998</v>
      </c>
      <c r="L513">
        <v>301.16800000000001</v>
      </c>
      <c r="M513">
        <v>301</v>
      </c>
      <c r="N513">
        <v>300.149</v>
      </c>
      <c r="O513">
        <v>299.27</v>
      </c>
      <c r="P513">
        <v>298.36099999999999</v>
      </c>
      <c r="Q513">
        <v>297.41800000000001</v>
      </c>
      <c r="R513">
        <v>294.887</v>
      </c>
      <c r="S513">
        <v>292.02999999999997</v>
      </c>
      <c r="T513">
        <v>256.274</v>
      </c>
      <c r="U513">
        <v>246.52699999999999</v>
      </c>
      <c r="V513">
        <v>243.512</v>
      </c>
      <c r="W513">
        <v>241.756</v>
      </c>
    </row>
    <row r="514" spans="1:23">
      <c r="A514" t="s">
        <v>20</v>
      </c>
      <c r="C514" t="s">
        <v>21</v>
      </c>
      <c r="D514">
        <v>1.0536000000000001</v>
      </c>
      <c r="E514">
        <v>0.9929</v>
      </c>
      <c r="F514">
        <v>0.97450000000000003</v>
      </c>
      <c r="G514">
        <v>0.9637</v>
      </c>
      <c r="H514">
        <v>0.95599999999999996</v>
      </c>
      <c r="I514">
        <v>0.95</v>
      </c>
      <c r="J514">
        <v>0.94510000000000005</v>
      </c>
      <c r="K514">
        <v>0.94089999999999996</v>
      </c>
      <c r="L514">
        <v>0.93720000000000003</v>
      </c>
      <c r="M514">
        <v>0.93110000000000004</v>
      </c>
      <c r="N514">
        <v>0.91149999999999998</v>
      </c>
      <c r="O514">
        <v>0.89939999999999998</v>
      </c>
      <c r="P514">
        <v>0.89029999999999998</v>
      </c>
      <c r="Q514">
        <v>0.88290000000000002</v>
      </c>
      <c r="R514">
        <v>0.8679</v>
      </c>
      <c r="S514">
        <v>0.85540000000000005</v>
      </c>
      <c r="T514">
        <v>0.76349999999999996</v>
      </c>
      <c r="U514">
        <v>0.7389</v>
      </c>
      <c r="V514">
        <v>0.7298</v>
      </c>
      <c r="W514">
        <v>0.72370000000000001</v>
      </c>
    </row>
    <row r="515" spans="1:23">
      <c r="A515" t="s">
        <v>22</v>
      </c>
      <c r="C515" t="s">
        <v>21</v>
      </c>
      <c r="D515">
        <v>0.995</v>
      </c>
      <c r="E515">
        <v>0.99529999999999996</v>
      </c>
      <c r="F515">
        <v>0.99560000000000004</v>
      </c>
      <c r="G515">
        <v>0.99590000000000001</v>
      </c>
      <c r="H515">
        <v>0.99629999999999996</v>
      </c>
      <c r="I515">
        <v>0.99660000000000004</v>
      </c>
      <c r="J515">
        <v>0.997</v>
      </c>
      <c r="K515">
        <v>0.99729999999999996</v>
      </c>
      <c r="L515">
        <v>0.99770000000000003</v>
      </c>
      <c r="M515">
        <v>0.99839999999999995</v>
      </c>
      <c r="N515">
        <v>1.0023</v>
      </c>
      <c r="O515">
        <v>1.0065999999999999</v>
      </c>
      <c r="P515">
        <v>1.0115000000000001</v>
      </c>
      <c r="Q515">
        <v>1.0169999999999999</v>
      </c>
      <c r="R515">
        <v>1.0346</v>
      </c>
      <c r="S515">
        <v>1.0612999999999999</v>
      </c>
      <c r="T515">
        <v>2.8687</v>
      </c>
      <c r="U515">
        <v>1.4764999999999999</v>
      </c>
      <c r="V515">
        <v>1.3513999999999999</v>
      </c>
      <c r="W515">
        <v>1.2963</v>
      </c>
    </row>
    <row r="516" spans="1:23">
      <c r="A516" t="s">
        <v>23</v>
      </c>
      <c r="D516" s="13">
        <v>1.0271999999999999</v>
      </c>
      <c r="E516" s="13">
        <v>1.0274000000000001</v>
      </c>
      <c r="F516" s="13">
        <v>1.0277000000000001</v>
      </c>
      <c r="G516" s="13">
        <v>1.028</v>
      </c>
      <c r="H516" s="13">
        <v>1.0283</v>
      </c>
      <c r="I516" s="13">
        <v>1.0285</v>
      </c>
      <c r="J516" s="13">
        <v>1.0287999999999999</v>
      </c>
      <c r="K516" s="13">
        <v>1.0290999999999999</v>
      </c>
      <c r="L516" s="13">
        <v>1.0294000000000001</v>
      </c>
      <c r="M516" s="13">
        <v>1.03</v>
      </c>
      <c r="N516">
        <v>1.0331999999999999</v>
      </c>
      <c r="O516">
        <v>1.0368999999999999</v>
      </c>
      <c r="P516">
        <v>1.0409999999999999</v>
      </c>
      <c r="Q516">
        <v>1.0458000000000001</v>
      </c>
      <c r="R516">
        <v>1.0616000000000001</v>
      </c>
      <c r="S516">
        <v>1.0862000000000001</v>
      </c>
      <c r="T516">
        <v>2.8344</v>
      </c>
      <c r="U516">
        <v>1.4419</v>
      </c>
      <c r="V516">
        <v>1.3141</v>
      </c>
      <c r="W516">
        <v>1.2569999999999999</v>
      </c>
    </row>
    <row r="517" spans="1:23">
      <c r="A517" t="s">
        <v>24</v>
      </c>
      <c r="C517" t="s">
        <v>25</v>
      </c>
      <c r="D517">
        <v>109.4083</v>
      </c>
      <c r="E517">
        <v>109.2226</v>
      </c>
      <c r="F517">
        <v>109.0157</v>
      </c>
      <c r="G517">
        <v>108.80840000000001</v>
      </c>
      <c r="H517">
        <v>108.6005</v>
      </c>
      <c r="I517">
        <v>108.3922</v>
      </c>
      <c r="J517">
        <v>108.1833</v>
      </c>
      <c r="K517">
        <v>107.9738</v>
      </c>
      <c r="L517">
        <v>107.76390000000001</v>
      </c>
      <c r="M517">
        <v>107.34229999999999</v>
      </c>
      <c r="N517">
        <v>105.2009</v>
      </c>
      <c r="O517">
        <v>102.99939999999999</v>
      </c>
      <c r="P517">
        <v>100.7319</v>
      </c>
      <c r="Q517">
        <v>98.391400000000004</v>
      </c>
      <c r="R517">
        <v>92.162800000000004</v>
      </c>
      <c r="S517">
        <v>85.239400000000003</v>
      </c>
      <c r="T517">
        <v>61.250599999999999</v>
      </c>
      <c r="U517">
        <v>108.479</v>
      </c>
      <c r="V517">
        <v>132.58459999999999</v>
      </c>
      <c r="W517">
        <v>151.1354</v>
      </c>
    </row>
    <row r="520" spans="1:23">
      <c r="A520" t="s">
        <v>11</v>
      </c>
      <c r="B520">
        <v>175</v>
      </c>
      <c r="C520" t="s">
        <v>12</v>
      </c>
    </row>
    <row r="521" spans="1:23">
      <c r="A521" t="s">
        <v>13</v>
      </c>
      <c r="C521" t="s">
        <v>14</v>
      </c>
      <c r="D521">
        <v>0.01</v>
      </c>
      <c r="E521">
        <v>0.1</v>
      </c>
      <c r="F521">
        <v>0.2</v>
      </c>
      <c r="G521">
        <v>0.3</v>
      </c>
      <c r="H521">
        <v>0.4</v>
      </c>
      <c r="I521">
        <v>0.5</v>
      </c>
      <c r="J521">
        <v>0.6</v>
      </c>
      <c r="K521">
        <v>0.7</v>
      </c>
      <c r="L521">
        <v>0.8</v>
      </c>
      <c r="M521">
        <v>1</v>
      </c>
      <c r="N521">
        <v>2</v>
      </c>
      <c r="O521">
        <v>3</v>
      </c>
      <c r="P521">
        <v>4</v>
      </c>
      <c r="Q521">
        <v>5</v>
      </c>
      <c r="R521">
        <v>7.5</v>
      </c>
      <c r="S521">
        <v>10</v>
      </c>
      <c r="T521">
        <v>20</v>
      </c>
      <c r="U521">
        <v>30</v>
      </c>
      <c r="V521">
        <v>40</v>
      </c>
      <c r="W521">
        <v>50</v>
      </c>
    </row>
    <row r="522" spans="1:23" ht="14.25">
      <c r="A522" s="34" t="s">
        <v>155</v>
      </c>
      <c r="C522" t="s">
        <v>26</v>
      </c>
      <c r="D522">
        <v>8.5000000000000006E-2</v>
      </c>
      <c r="E522">
        <v>0.85</v>
      </c>
      <c r="F522">
        <v>1.7030000000000001</v>
      </c>
      <c r="G522">
        <v>2.56</v>
      </c>
      <c r="H522">
        <v>3.419</v>
      </c>
      <c r="I522">
        <v>4.2830000000000004</v>
      </c>
      <c r="J522">
        <v>5.149</v>
      </c>
      <c r="K522">
        <v>6.02</v>
      </c>
      <c r="L522">
        <v>6.8929999999999998</v>
      </c>
      <c r="M522">
        <v>8.6509999999999998</v>
      </c>
      <c r="N522">
        <v>17.66</v>
      </c>
      <c r="O522">
        <v>27.062000000000001</v>
      </c>
      <c r="P522">
        <v>36.895000000000003</v>
      </c>
      <c r="Q522">
        <v>47.204999999999998</v>
      </c>
      <c r="R522">
        <v>75.451999999999998</v>
      </c>
      <c r="S522">
        <v>108.251</v>
      </c>
      <c r="T522">
        <v>416.20800000000003</v>
      </c>
      <c r="U522">
        <v>994.06600000000003</v>
      </c>
      <c r="V522">
        <v>1079.752</v>
      </c>
      <c r="W522">
        <v>1131.0650000000001</v>
      </c>
    </row>
    <row r="523" spans="1:23" ht="14.25">
      <c r="A523" t="s">
        <v>16</v>
      </c>
      <c r="C523" t="s">
        <v>26</v>
      </c>
      <c r="D523">
        <v>11.787309</v>
      </c>
      <c r="E523">
        <v>1.176674</v>
      </c>
      <c r="F523">
        <v>0.58719299999999996</v>
      </c>
      <c r="G523">
        <v>0.39069700000000002</v>
      </c>
      <c r="H523">
        <v>0.29244900000000001</v>
      </c>
      <c r="I523">
        <v>0.23349900000000001</v>
      </c>
      <c r="J523">
        <v>0.19419800000000001</v>
      </c>
      <c r="K523">
        <v>0.166126</v>
      </c>
      <c r="L523">
        <v>0.14507100000000001</v>
      </c>
      <c r="M523">
        <v>0.115593</v>
      </c>
      <c r="N523">
        <v>5.6624000000000001E-2</v>
      </c>
      <c r="O523">
        <v>3.6951999999999999E-2</v>
      </c>
      <c r="P523">
        <v>2.7104E-2</v>
      </c>
      <c r="Q523">
        <v>2.1184000000000001E-2</v>
      </c>
      <c r="R523">
        <v>1.3252999999999999E-2</v>
      </c>
      <c r="S523">
        <v>9.2379999999999997E-3</v>
      </c>
      <c r="T523">
        <v>2.4030000000000002E-3</v>
      </c>
      <c r="U523">
        <v>1.0059999999999999E-3</v>
      </c>
      <c r="V523">
        <v>9.2599999999999996E-4</v>
      </c>
      <c r="W523">
        <v>8.8400000000000002E-4</v>
      </c>
    </row>
    <row r="524" spans="1:23">
      <c r="A524" t="s">
        <v>17</v>
      </c>
      <c r="D524">
        <v>0.99980599999999997</v>
      </c>
      <c r="E524">
        <v>0.998062</v>
      </c>
      <c r="F524">
        <v>0.99612000000000001</v>
      </c>
      <c r="G524">
        <v>0.99417599999999995</v>
      </c>
      <c r="H524">
        <v>0.99222699999999997</v>
      </c>
      <c r="I524">
        <v>0.99027600000000005</v>
      </c>
      <c r="J524">
        <v>0.98832100000000001</v>
      </c>
      <c r="K524">
        <v>0.98636199999999996</v>
      </c>
      <c r="L524">
        <v>0.98440000000000005</v>
      </c>
      <c r="M524">
        <v>0.98046599999999995</v>
      </c>
      <c r="N524">
        <v>0.96057400000000004</v>
      </c>
      <c r="O524">
        <v>0.94029399999999996</v>
      </c>
      <c r="P524">
        <v>0.91959000000000002</v>
      </c>
      <c r="Q524">
        <v>0.89842100000000003</v>
      </c>
      <c r="R524">
        <v>0.84312600000000004</v>
      </c>
      <c r="S524">
        <v>0.78355699999999995</v>
      </c>
      <c r="T524">
        <v>0.40758800000000001</v>
      </c>
      <c r="U524">
        <v>0.28806500000000002</v>
      </c>
      <c r="V524">
        <v>0.34147499999999997</v>
      </c>
      <c r="W524">
        <v>0.39843099999999998</v>
      </c>
    </row>
    <row r="525" spans="1:23">
      <c r="A525" t="s">
        <v>18</v>
      </c>
      <c r="C525" t="s">
        <v>19</v>
      </c>
      <c r="D525">
        <v>306.80599999999998</v>
      </c>
      <c r="E525">
        <v>306.73399999999998</v>
      </c>
      <c r="F525">
        <v>306.654</v>
      </c>
      <c r="G525">
        <v>306.57400000000001</v>
      </c>
      <c r="H525">
        <v>306.49299999999999</v>
      </c>
      <c r="I525">
        <v>306.41199999999998</v>
      </c>
      <c r="J525">
        <v>306.33100000000002</v>
      </c>
      <c r="K525">
        <v>306.25</v>
      </c>
      <c r="L525">
        <v>306.16899999999998</v>
      </c>
      <c r="M525">
        <v>306.005</v>
      </c>
      <c r="N525">
        <v>305.17200000000003</v>
      </c>
      <c r="O525">
        <v>304.315</v>
      </c>
      <c r="P525">
        <v>303.42899999999997</v>
      </c>
      <c r="Q525">
        <v>302.51299999999998</v>
      </c>
      <c r="R525">
        <v>300.06799999999998</v>
      </c>
      <c r="S525">
        <v>297.33699999999999</v>
      </c>
      <c r="T525">
        <v>276.096</v>
      </c>
      <c r="U525">
        <v>254.04499999999999</v>
      </c>
      <c r="V525">
        <v>250.32300000000001</v>
      </c>
      <c r="W525">
        <v>248.27</v>
      </c>
    </row>
    <row r="526" spans="1:23">
      <c r="A526" t="s">
        <v>20</v>
      </c>
      <c r="C526" t="s">
        <v>21</v>
      </c>
      <c r="D526">
        <v>1.0648</v>
      </c>
      <c r="E526">
        <v>1.0041</v>
      </c>
      <c r="F526">
        <v>0.98570000000000002</v>
      </c>
      <c r="G526">
        <v>0.97489999999999999</v>
      </c>
      <c r="H526">
        <v>0.96719999999999995</v>
      </c>
      <c r="I526">
        <v>0.96120000000000005</v>
      </c>
      <c r="J526">
        <v>0.95630000000000004</v>
      </c>
      <c r="K526">
        <v>0.95209999999999995</v>
      </c>
      <c r="L526">
        <v>0.94850000000000001</v>
      </c>
      <c r="M526">
        <v>0.94230000000000003</v>
      </c>
      <c r="N526">
        <v>0.92279999999999995</v>
      </c>
      <c r="O526">
        <v>0.91069999999999995</v>
      </c>
      <c r="P526">
        <v>0.90169999999999995</v>
      </c>
      <c r="Q526">
        <v>0.89429999999999998</v>
      </c>
      <c r="R526">
        <v>0.87949999999999995</v>
      </c>
      <c r="S526">
        <v>0.86729999999999996</v>
      </c>
      <c r="T526">
        <v>0.80800000000000005</v>
      </c>
      <c r="U526">
        <v>0.75570000000000004</v>
      </c>
      <c r="V526">
        <v>0.74509999999999998</v>
      </c>
      <c r="W526">
        <v>0.73829999999999996</v>
      </c>
    </row>
    <row r="527" spans="1:23">
      <c r="A527" t="s">
        <v>22</v>
      </c>
      <c r="C527" t="s">
        <v>21</v>
      </c>
      <c r="D527">
        <v>1</v>
      </c>
      <c r="E527">
        <v>1.0003</v>
      </c>
      <c r="F527">
        <v>1.0006999999999999</v>
      </c>
      <c r="G527">
        <v>1.0009999999999999</v>
      </c>
      <c r="H527">
        <v>1.0013000000000001</v>
      </c>
      <c r="I527">
        <v>1.0017</v>
      </c>
      <c r="J527">
        <v>1.002</v>
      </c>
      <c r="K527">
        <v>1.0023</v>
      </c>
      <c r="L527">
        <v>1.0026999999999999</v>
      </c>
      <c r="M527">
        <v>1.0034000000000001</v>
      </c>
      <c r="N527">
        <v>1.0071000000000001</v>
      </c>
      <c r="O527">
        <v>1.0113000000000001</v>
      </c>
      <c r="P527">
        <v>1.0159</v>
      </c>
      <c r="Q527">
        <v>1.0212000000000001</v>
      </c>
      <c r="R527">
        <v>1.0377000000000001</v>
      </c>
      <c r="S527">
        <v>1.0617000000000001</v>
      </c>
      <c r="T527">
        <v>2.5406</v>
      </c>
      <c r="U527">
        <v>1.5324</v>
      </c>
      <c r="V527">
        <v>1.3729</v>
      </c>
      <c r="W527">
        <v>1.3096000000000001</v>
      </c>
    </row>
    <row r="528" spans="1:23">
      <c r="A528" t="s">
        <v>23</v>
      </c>
      <c r="D528">
        <v>1.0269999999999999</v>
      </c>
      <c r="E528">
        <v>1.0273000000000001</v>
      </c>
      <c r="F528">
        <v>1.0275000000000001</v>
      </c>
      <c r="G528">
        <v>1.0278</v>
      </c>
      <c r="H528">
        <v>1.0281</v>
      </c>
      <c r="I528">
        <v>1.0284</v>
      </c>
      <c r="J528">
        <v>1.0286</v>
      </c>
      <c r="K528">
        <v>1.0288999999999999</v>
      </c>
      <c r="L528">
        <v>1.0291999999999999</v>
      </c>
      <c r="M528">
        <v>1.0298</v>
      </c>
      <c r="N528">
        <v>1.0328999999999999</v>
      </c>
      <c r="O528">
        <v>1.0363</v>
      </c>
      <c r="P528">
        <v>1.0403</v>
      </c>
      <c r="Q528">
        <v>1.0448</v>
      </c>
      <c r="R528">
        <v>1.0593999999999999</v>
      </c>
      <c r="S528">
        <v>1.0812999999999999</v>
      </c>
      <c r="T528">
        <v>2.5360999999999998</v>
      </c>
      <c r="U528">
        <v>1.4933000000000001</v>
      </c>
      <c r="V528">
        <v>1.3311999999999999</v>
      </c>
      <c r="W528">
        <v>1.2659</v>
      </c>
    </row>
    <row r="529" spans="1:23">
      <c r="A529" t="s">
        <v>24</v>
      </c>
      <c r="C529" t="s">
        <v>25</v>
      </c>
      <c r="D529">
        <v>110.017</v>
      </c>
      <c r="E529">
        <v>109.83750000000001</v>
      </c>
      <c r="F529">
        <v>109.63760000000001</v>
      </c>
      <c r="G529">
        <v>109.43729999999999</v>
      </c>
      <c r="H529">
        <v>109.2366</v>
      </c>
      <c r="I529">
        <v>109.0354</v>
      </c>
      <c r="J529">
        <v>108.83369999999999</v>
      </c>
      <c r="K529">
        <v>108.6315</v>
      </c>
      <c r="L529">
        <v>108.4289</v>
      </c>
      <c r="M529">
        <v>108.0222</v>
      </c>
      <c r="N529">
        <v>105.95950000000001</v>
      </c>
      <c r="O529">
        <v>103.8445</v>
      </c>
      <c r="P529">
        <v>101.6726</v>
      </c>
      <c r="Q529">
        <v>99.438500000000005</v>
      </c>
      <c r="R529">
        <v>93.537000000000006</v>
      </c>
      <c r="S529">
        <v>87.072800000000001</v>
      </c>
      <c r="T529">
        <v>48.583199999999998</v>
      </c>
      <c r="U529">
        <v>99.768900000000002</v>
      </c>
      <c r="V529">
        <v>125.6276</v>
      </c>
      <c r="W529">
        <v>144.90729999999999</v>
      </c>
    </row>
    <row r="532" spans="1:23">
      <c r="A532" t="s">
        <v>11</v>
      </c>
      <c r="B532">
        <v>180</v>
      </c>
      <c r="C532" t="s">
        <v>12</v>
      </c>
    </row>
    <row r="533" spans="1:23">
      <c r="A533" t="s">
        <v>13</v>
      </c>
      <c r="C533" t="s">
        <v>14</v>
      </c>
      <c r="D533">
        <v>0.01</v>
      </c>
      <c r="E533">
        <v>0.1</v>
      </c>
      <c r="F533">
        <v>0.2</v>
      </c>
      <c r="G533">
        <v>0.3</v>
      </c>
      <c r="H533">
        <v>0.4</v>
      </c>
      <c r="I533">
        <v>0.5</v>
      </c>
      <c r="J533">
        <v>0.6</v>
      </c>
      <c r="K533">
        <v>0.7</v>
      </c>
      <c r="L533">
        <v>0.8</v>
      </c>
      <c r="M533">
        <v>1</v>
      </c>
      <c r="N533">
        <v>2</v>
      </c>
      <c r="O533">
        <v>3</v>
      </c>
      <c r="P533">
        <v>4</v>
      </c>
      <c r="Q533">
        <v>5</v>
      </c>
      <c r="R533">
        <v>7.5</v>
      </c>
      <c r="S533">
        <v>10</v>
      </c>
      <c r="T533">
        <v>20</v>
      </c>
      <c r="U533">
        <v>30</v>
      </c>
      <c r="V533">
        <v>40</v>
      </c>
      <c r="W533">
        <v>50</v>
      </c>
    </row>
    <row r="534" spans="1:23" ht="14.25">
      <c r="A534" s="34" t="s">
        <v>155</v>
      </c>
      <c r="C534" t="s">
        <v>26</v>
      </c>
      <c r="D534">
        <v>8.4000000000000005E-2</v>
      </c>
      <c r="E534">
        <v>0.84</v>
      </c>
      <c r="F534">
        <v>1.6839999999999999</v>
      </c>
      <c r="G534">
        <v>2.5310000000000001</v>
      </c>
      <c r="H534">
        <v>3.3809999999999998</v>
      </c>
      <c r="I534">
        <v>4.234</v>
      </c>
      <c r="J534">
        <v>5.09</v>
      </c>
      <c r="K534">
        <v>5.95</v>
      </c>
      <c r="L534">
        <v>6.8129999999999997</v>
      </c>
      <c r="M534">
        <v>8.5489999999999995</v>
      </c>
      <c r="N534">
        <v>17.437000000000001</v>
      </c>
      <c r="O534">
        <v>26.695</v>
      </c>
      <c r="P534">
        <v>36.356000000000002</v>
      </c>
      <c r="Q534">
        <v>46.462000000000003</v>
      </c>
      <c r="R534">
        <v>73.997</v>
      </c>
      <c r="S534">
        <v>105.625</v>
      </c>
      <c r="T534">
        <v>344.32299999999998</v>
      </c>
      <c r="U534">
        <v>943.03499999999997</v>
      </c>
      <c r="V534">
        <v>1049.124</v>
      </c>
      <c r="W534">
        <v>1107.57</v>
      </c>
    </row>
    <row r="535" spans="1:23" ht="14.25">
      <c r="A535" t="s">
        <v>16</v>
      </c>
      <c r="C535" t="s">
        <v>26</v>
      </c>
      <c r="D535">
        <v>11.918908</v>
      </c>
      <c r="E535">
        <v>1.189891</v>
      </c>
      <c r="F535">
        <v>0.59383300000000006</v>
      </c>
      <c r="G535">
        <v>0.39514500000000002</v>
      </c>
      <c r="H535">
        <v>0.29580099999999998</v>
      </c>
      <c r="I535">
        <v>0.23619299999999999</v>
      </c>
      <c r="J535">
        <v>0.19645499999999999</v>
      </c>
      <c r="K535">
        <v>0.168069</v>
      </c>
      <c r="L535">
        <v>0.14677999999999999</v>
      </c>
      <c r="M535">
        <v>0.11697299999999999</v>
      </c>
      <c r="N535">
        <v>5.7348999999999997E-2</v>
      </c>
      <c r="O535">
        <v>3.7461000000000001E-2</v>
      </c>
      <c r="P535">
        <v>2.7505000000000002E-2</v>
      </c>
      <c r="Q535">
        <v>2.1523E-2</v>
      </c>
      <c r="R535">
        <v>1.3514E-2</v>
      </c>
      <c r="S535">
        <v>9.4669999999999997E-3</v>
      </c>
      <c r="T535">
        <v>2.9039999999999999E-3</v>
      </c>
      <c r="U535">
        <v>1.06E-3</v>
      </c>
      <c r="V535">
        <v>9.5299999999999996E-4</v>
      </c>
      <c r="W535">
        <v>9.0300000000000005E-4</v>
      </c>
    </row>
    <row r="536" spans="1:23">
      <c r="A536" t="s">
        <v>17</v>
      </c>
      <c r="D536">
        <v>0.99981399999999998</v>
      </c>
      <c r="E536">
        <v>0.99813600000000002</v>
      </c>
      <c r="F536">
        <v>0.99626899999999996</v>
      </c>
      <c r="G536">
        <v>0.99439900000000003</v>
      </c>
      <c r="H536">
        <v>0.99252600000000002</v>
      </c>
      <c r="I536">
        <v>0.99065099999999995</v>
      </c>
      <c r="J536">
        <v>0.98877199999999998</v>
      </c>
      <c r="K536">
        <v>0.98689000000000004</v>
      </c>
      <c r="L536">
        <v>0.98500500000000002</v>
      </c>
      <c r="M536">
        <v>0.98122500000000001</v>
      </c>
      <c r="N536">
        <v>0.96213700000000002</v>
      </c>
      <c r="O536">
        <v>0.94271000000000005</v>
      </c>
      <c r="P536">
        <v>0.92291400000000001</v>
      </c>
      <c r="Q536">
        <v>0.90271900000000005</v>
      </c>
      <c r="R536">
        <v>0.85021800000000003</v>
      </c>
      <c r="S536">
        <v>0.79417700000000002</v>
      </c>
      <c r="T536">
        <v>0.48724400000000001</v>
      </c>
      <c r="U536">
        <v>0.30572100000000002</v>
      </c>
      <c r="V536">
        <v>0.35212399999999999</v>
      </c>
      <c r="W536">
        <v>0.40656799999999998</v>
      </c>
    </row>
    <row r="537" spans="1:23">
      <c r="A537" t="s">
        <v>18</v>
      </c>
      <c r="C537" t="s">
        <v>19</v>
      </c>
      <c r="D537">
        <v>311.81900000000002</v>
      </c>
      <c r="E537">
        <v>311.74900000000002</v>
      </c>
      <c r="F537">
        <v>311.67</v>
      </c>
      <c r="G537">
        <v>311.59100000000001</v>
      </c>
      <c r="H537">
        <v>311.512</v>
      </c>
      <c r="I537">
        <v>311.43299999999999</v>
      </c>
      <c r="J537">
        <v>311.35399999999998</v>
      </c>
      <c r="K537">
        <v>311.274</v>
      </c>
      <c r="L537">
        <v>311.19499999999999</v>
      </c>
      <c r="M537">
        <v>311.03399999999999</v>
      </c>
      <c r="N537">
        <v>310.22000000000003</v>
      </c>
      <c r="O537">
        <v>309.38299999999998</v>
      </c>
      <c r="P537">
        <v>308.52</v>
      </c>
      <c r="Q537">
        <v>307.63</v>
      </c>
      <c r="R537">
        <v>305.26400000000001</v>
      </c>
      <c r="S537">
        <v>302.64800000000002</v>
      </c>
      <c r="T537">
        <v>285.72000000000003</v>
      </c>
      <c r="U537">
        <v>261.86500000000001</v>
      </c>
      <c r="V537">
        <v>257.24299999999999</v>
      </c>
      <c r="W537">
        <v>254.852</v>
      </c>
    </row>
    <row r="538" spans="1:23">
      <c r="A538" t="s">
        <v>20</v>
      </c>
      <c r="C538" t="s">
        <v>21</v>
      </c>
      <c r="D538">
        <v>1.0759000000000001</v>
      </c>
      <c r="E538">
        <v>1.0152000000000001</v>
      </c>
      <c r="F538">
        <v>0.99680000000000002</v>
      </c>
      <c r="G538">
        <v>0.98599999999999999</v>
      </c>
      <c r="H538">
        <v>0.97840000000000005</v>
      </c>
      <c r="I538">
        <v>0.97240000000000004</v>
      </c>
      <c r="J538">
        <v>0.96740000000000004</v>
      </c>
      <c r="K538">
        <v>0.96330000000000005</v>
      </c>
      <c r="L538">
        <v>0.95960000000000001</v>
      </c>
      <c r="M538">
        <v>0.95350000000000001</v>
      </c>
      <c r="N538">
        <v>0.93400000000000005</v>
      </c>
      <c r="O538">
        <v>0.92190000000000005</v>
      </c>
      <c r="P538">
        <v>0.91300000000000003</v>
      </c>
      <c r="Q538">
        <v>0.90559999999999996</v>
      </c>
      <c r="R538">
        <v>0.8911</v>
      </c>
      <c r="S538">
        <v>0.879</v>
      </c>
      <c r="T538">
        <v>0.82940000000000003</v>
      </c>
      <c r="U538">
        <v>0.77310000000000001</v>
      </c>
      <c r="V538">
        <v>0.76039999999999996</v>
      </c>
      <c r="W538">
        <v>0.75290000000000001</v>
      </c>
    </row>
    <row r="539" spans="1:23">
      <c r="A539" t="s">
        <v>22</v>
      </c>
      <c r="C539" t="s">
        <v>21</v>
      </c>
      <c r="D539">
        <v>1.0052000000000001</v>
      </c>
      <c r="E539">
        <v>1.0054000000000001</v>
      </c>
      <c r="F539">
        <v>1.0058</v>
      </c>
      <c r="G539">
        <v>1.0061</v>
      </c>
      <c r="H539">
        <v>1.0064</v>
      </c>
      <c r="I539">
        <v>1.0066999999999999</v>
      </c>
      <c r="J539">
        <v>1.0071000000000001</v>
      </c>
      <c r="K539">
        <v>1.0074000000000001</v>
      </c>
      <c r="L539">
        <v>1.0077</v>
      </c>
      <c r="M539">
        <v>1.0084</v>
      </c>
      <c r="N539">
        <v>1.012</v>
      </c>
      <c r="O539">
        <v>1.016</v>
      </c>
      <c r="P539">
        <v>1.0205</v>
      </c>
      <c r="Q539">
        <v>1.0255000000000001</v>
      </c>
      <c r="R539">
        <v>1.0408999999999999</v>
      </c>
      <c r="S539">
        <v>1.0628</v>
      </c>
      <c r="T539">
        <v>1.6124000000000001</v>
      </c>
      <c r="U539">
        <v>1.5971</v>
      </c>
      <c r="V539">
        <v>1.3952</v>
      </c>
      <c r="W539">
        <v>1.3229</v>
      </c>
    </row>
    <row r="540" spans="1:23">
      <c r="A540" t="s">
        <v>23</v>
      </c>
      <c r="D540">
        <v>1.0268999999999999</v>
      </c>
      <c r="E540">
        <v>1.0270999999999999</v>
      </c>
      <c r="F540">
        <v>1.0274000000000001</v>
      </c>
      <c r="G540">
        <v>1.0276000000000001</v>
      </c>
      <c r="H540">
        <v>1.0279</v>
      </c>
      <c r="I540">
        <v>1.0282</v>
      </c>
      <c r="J540">
        <v>1.0284</v>
      </c>
      <c r="K540">
        <v>1.0286999999999999</v>
      </c>
      <c r="L540">
        <v>1.0289999999999999</v>
      </c>
      <c r="M540">
        <v>1.0295000000000001</v>
      </c>
      <c r="N540">
        <v>1.0325</v>
      </c>
      <c r="O540">
        <v>1.0358000000000001</v>
      </c>
      <c r="P540">
        <v>1.0396000000000001</v>
      </c>
      <c r="Q540">
        <v>1.0438000000000001</v>
      </c>
      <c r="R540">
        <v>1.0572999999999999</v>
      </c>
      <c r="S540">
        <v>1.0770999999999999</v>
      </c>
      <c r="T540">
        <v>1.6084000000000001</v>
      </c>
      <c r="U540">
        <v>1.5532999999999999</v>
      </c>
      <c r="V540">
        <v>1.3489</v>
      </c>
      <c r="W540">
        <v>1.2746</v>
      </c>
    </row>
    <row r="541" spans="1:23">
      <c r="A541" t="s">
        <v>24</v>
      </c>
      <c r="C541" t="s">
        <v>25</v>
      </c>
      <c r="D541">
        <v>110.62220000000001</v>
      </c>
      <c r="E541">
        <v>110.4487</v>
      </c>
      <c r="F541">
        <v>110.2555</v>
      </c>
      <c r="G541">
        <v>110.062</v>
      </c>
      <c r="H541">
        <v>109.8681</v>
      </c>
      <c r="I541">
        <v>109.6737</v>
      </c>
      <c r="J541">
        <v>109.479</v>
      </c>
      <c r="K541">
        <v>109.2838</v>
      </c>
      <c r="L541">
        <v>109.0883</v>
      </c>
      <c r="M541">
        <v>108.69589999999999</v>
      </c>
      <c r="N541">
        <v>106.7085</v>
      </c>
      <c r="O541">
        <v>104.6759</v>
      </c>
      <c r="P541">
        <v>102.5945</v>
      </c>
      <c r="Q541">
        <v>100.4602</v>
      </c>
      <c r="R541">
        <v>94.860900000000001</v>
      </c>
      <c r="S541">
        <v>88.806799999999996</v>
      </c>
      <c r="T541">
        <v>56.514099999999999</v>
      </c>
      <c r="U541">
        <v>91.330600000000004</v>
      </c>
      <c r="V541">
        <v>118.9689</v>
      </c>
      <c r="W541">
        <v>138.9599</v>
      </c>
    </row>
    <row r="544" spans="1:23">
      <c r="A544" t="s">
        <v>11</v>
      </c>
      <c r="B544">
        <v>185</v>
      </c>
      <c r="C544" t="s">
        <v>12</v>
      </c>
    </row>
    <row r="545" spans="1:23">
      <c r="A545" t="s">
        <v>13</v>
      </c>
      <c r="C545" t="s">
        <v>14</v>
      </c>
      <c r="D545">
        <v>0.01</v>
      </c>
      <c r="E545">
        <v>0.1</v>
      </c>
      <c r="F545">
        <v>0.2</v>
      </c>
      <c r="G545">
        <v>0.3</v>
      </c>
      <c r="H545">
        <v>0.4</v>
      </c>
      <c r="I545">
        <v>0.5</v>
      </c>
      <c r="J545">
        <v>0.6</v>
      </c>
      <c r="K545">
        <v>0.7</v>
      </c>
      <c r="L545">
        <v>0.8</v>
      </c>
      <c r="M545">
        <v>1</v>
      </c>
      <c r="N545">
        <v>2</v>
      </c>
      <c r="O545">
        <v>3</v>
      </c>
      <c r="P545">
        <v>4</v>
      </c>
      <c r="Q545">
        <v>5</v>
      </c>
      <c r="R545">
        <v>7.5</v>
      </c>
      <c r="S545">
        <v>10</v>
      </c>
      <c r="T545">
        <v>20</v>
      </c>
      <c r="U545">
        <v>30</v>
      </c>
      <c r="V545">
        <v>40</v>
      </c>
      <c r="W545">
        <v>50</v>
      </c>
    </row>
    <row r="546" spans="1:23" ht="14.25">
      <c r="A546" s="34" t="s">
        <v>155</v>
      </c>
      <c r="C546" t="s">
        <v>26</v>
      </c>
      <c r="D546">
        <v>8.3000000000000004E-2</v>
      </c>
      <c r="E546">
        <v>0.83099999999999996</v>
      </c>
      <c r="F546">
        <v>1.665</v>
      </c>
      <c r="G546">
        <v>2.5030000000000001</v>
      </c>
      <c r="H546">
        <v>3.343</v>
      </c>
      <c r="I546">
        <v>4.1859999999999999</v>
      </c>
      <c r="J546">
        <v>5.032</v>
      </c>
      <c r="K546">
        <v>5.8819999999999997</v>
      </c>
      <c r="L546">
        <v>6.7350000000000003</v>
      </c>
      <c r="M546">
        <v>8.4489999999999998</v>
      </c>
      <c r="N546">
        <v>17.22</v>
      </c>
      <c r="O546">
        <v>26.338999999999999</v>
      </c>
      <c r="P546">
        <v>35.837000000000003</v>
      </c>
      <c r="Q546">
        <v>45.747999999999998</v>
      </c>
      <c r="R546">
        <v>72.617999999999995</v>
      </c>
      <c r="S546">
        <v>103.185</v>
      </c>
      <c r="T546">
        <v>309.649</v>
      </c>
      <c r="U546">
        <v>883.32500000000005</v>
      </c>
      <c r="V546">
        <v>1016.102</v>
      </c>
      <c r="W546">
        <v>1083.0139999999999</v>
      </c>
    </row>
    <row r="547" spans="1:23" ht="14.25">
      <c r="A547" t="s">
        <v>16</v>
      </c>
      <c r="C547" t="s">
        <v>26</v>
      </c>
      <c r="D547">
        <v>12.050504999999999</v>
      </c>
      <c r="E547">
        <v>1.203106</v>
      </c>
      <c r="F547">
        <v>0.60047099999999998</v>
      </c>
      <c r="G547">
        <v>0.39959099999999997</v>
      </c>
      <c r="H547">
        <v>0.299151</v>
      </c>
      <c r="I547">
        <v>0.23888599999999999</v>
      </c>
      <c r="J547">
        <v>0.198709</v>
      </c>
      <c r="K547">
        <v>0.170011</v>
      </c>
      <c r="L547">
        <v>0.14848600000000001</v>
      </c>
      <c r="M547">
        <v>0.118352</v>
      </c>
      <c r="N547">
        <v>5.8071999999999999E-2</v>
      </c>
      <c r="O547">
        <v>3.7966E-2</v>
      </c>
      <c r="P547">
        <v>2.7904000000000002E-2</v>
      </c>
      <c r="Q547">
        <v>2.1859E-2</v>
      </c>
      <c r="R547">
        <v>1.3771E-2</v>
      </c>
      <c r="S547">
        <v>9.691E-3</v>
      </c>
      <c r="T547">
        <v>3.2290000000000001E-3</v>
      </c>
      <c r="U547">
        <v>1.132E-3</v>
      </c>
      <c r="V547">
        <v>9.8400000000000007E-4</v>
      </c>
      <c r="W547">
        <v>9.2299999999999999E-4</v>
      </c>
    </row>
    <row r="548" spans="1:23">
      <c r="A548" t="s">
        <v>17</v>
      </c>
      <c r="D548">
        <v>0.99982099999999996</v>
      </c>
      <c r="E548">
        <v>0.99820699999999996</v>
      </c>
      <c r="F548">
        <v>0.99641199999999996</v>
      </c>
      <c r="G548">
        <v>0.994614</v>
      </c>
      <c r="H548">
        <v>0.99281299999999995</v>
      </c>
      <c r="I548">
        <v>0.99100999999999995</v>
      </c>
      <c r="J548">
        <v>0.98920399999999997</v>
      </c>
      <c r="K548">
        <v>0.98739500000000002</v>
      </c>
      <c r="L548">
        <v>0.98558400000000002</v>
      </c>
      <c r="M548">
        <v>0.98195299999999996</v>
      </c>
      <c r="N548">
        <v>0.96363100000000002</v>
      </c>
      <c r="O548">
        <v>0.94501500000000005</v>
      </c>
      <c r="P548">
        <v>0.92608000000000001</v>
      </c>
      <c r="Q548">
        <v>0.906802</v>
      </c>
      <c r="R548">
        <v>0.85690500000000003</v>
      </c>
      <c r="S548">
        <v>0.80408000000000002</v>
      </c>
      <c r="T548">
        <v>0.53589100000000001</v>
      </c>
      <c r="U548">
        <v>0.32852700000000001</v>
      </c>
      <c r="V548">
        <v>0.364454</v>
      </c>
      <c r="W548">
        <v>0.415682</v>
      </c>
    </row>
    <row r="549" spans="1:23">
      <c r="A549" t="s">
        <v>18</v>
      </c>
      <c r="C549" t="s">
        <v>19</v>
      </c>
      <c r="D549">
        <v>316.858</v>
      </c>
      <c r="E549">
        <v>316.78899999999999</v>
      </c>
      <c r="F549">
        <v>316.71199999999999</v>
      </c>
      <c r="G549">
        <v>316.63499999999999</v>
      </c>
      <c r="H549">
        <v>316.55700000000002</v>
      </c>
      <c r="I549">
        <v>316.48</v>
      </c>
      <c r="J549">
        <v>316.40199999999999</v>
      </c>
      <c r="K549">
        <v>316.32400000000001</v>
      </c>
      <c r="L549">
        <v>316.24599999999998</v>
      </c>
      <c r="M549">
        <v>316.089</v>
      </c>
      <c r="N549">
        <v>315.29300000000001</v>
      </c>
      <c r="O549">
        <v>314.47500000000002</v>
      </c>
      <c r="P549">
        <v>313.63400000000001</v>
      </c>
      <c r="Q549">
        <v>312.76799999999997</v>
      </c>
      <c r="R549">
        <v>310.47699999999998</v>
      </c>
      <c r="S549">
        <v>307.96600000000001</v>
      </c>
      <c r="T549">
        <v>293.17899999999997</v>
      </c>
      <c r="U549">
        <v>270.02</v>
      </c>
      <c r="V549">
        <v>264.274</v>
      </c>
      <c r="W549">
        <v>261.49900000000002</v>
      </c>
    </row>
    <row r="550" spans="1:23">
      <c r="A550" t="s">
        <v>20</v>
      </c>
      <c r="C550" t="s">
        <v>21</v>
      </c>
      <c r="D550">
        <v>1.0869</v>
      </c>
      <c r="E550">
        <v>1.0263</v>
      </c>
      <c r="F550">
        <v>1.0079</v>
      </c>
      <c r="G550">
        <v>0.99709999999999999</v>
      </c>
      <c r="H550">
        <v>0.98939999999999995</v>
      </c>
      <c r="I550">
        <v>0.98340000000000005</v>
      </c>
      <c r="J550">
        <v>0.97850000000000004</v>
      </c>
      <c r="K550">
        <v>0.97430000000000005</v>
      </c>
      <c r="L550">
        <v>0.97070000000000001</v>
      </c>
      <c r="M550">
        <v>0.96460000000000001</v>
      </c>
      <c r="N550">
        <v>0.94510000000000005</v>
      </c>
      <c r="O550">
        <v>0.93310000000000004</v>
      </c>
      <c r="P550">
        <v>0.92420000000000002</v>
      </c>
      <c r="Q550">
        <v>0.91690000000000005</v>
      </c>
      <c r="R550">
        <v>0.90249999999999997</v>
      </c>
      <c r="S550">
        <v>0.89070000000000005</v>
      </c>
      <c r="T550">
        <v>0.8458</v>
      </c>
      <c r="U550">
        <v>0.79100000000000004</v>
      </c>
      <c r="V550">
        <v>0.77590000000000003</v>
      </c>
      <c r="W550">
        <v>0.76749999999999996</v>
      </c>
    </row>
    <row r="551" spans="1:23">
      <c r="A551" t="s">
        <v>22</v>
      </c>
      <c r="C551" t="s">
        <v>21</v>
      </c>
      <c r="D551">
        <v>1.0103</v>
      </c>
      <c r="E551">
        <v>1.0105999999999999</v>
      </c>
      <c r="F551">
        <v>1.0108999999999999</v>
      </c>
      <c r="G551">
        <v>1.0112000000000001</v>
      </c>
      <c r="H551">
        <v>1.0116000000000001</v>
      </c>
      <c r="I551">
        <v>1.0119</v>
      </c>
      <c r="J551">
        <v>1.0122</v>
      </c>
      <c r="K551">
        <v>1.0125</v>
      </c>
      <c r="L551">
        <v>1.0128999999999999</v>
      </c>
      <c r="M551">
        <v>1.0135000000000001</v>
      </c>
      <c r="N551">
        <v>1.0169999999999999</v>
      </c>
      <c r="O551">
        <v>1.0208999999999999</v>
      </c>
      <c r="P551">
        <v>1.0251999999999999</v>
      </c>
      <c r="Q551">
        <v>1.0299</v>
      </c>
      <c r="R551">
        <v>1.0444</v>
      </c>
      <c r="S551">
        <v>1.0645</v>
      </c>
      <c r="T551">
        <v>1.4044000000000001</v>
      </c>
      <c r="U551">
        <v>1.6640999999999999</v>
      </c>
      <c r="V551">
        <v>1.4173</v>
      </c>
      <c r="W551">
        <v>1.3359000000000001</v>
      </c>
    </row>
    <row r="552" spans="1:23">
      <c r="A552" t="s">
        <v>23</v>
      </c>
      <c r="D552">
        <v>1.0267999999999999</v>
      </c>
      <c r="E552">
        <v>1.0269999999999999</v>
      </c>
      <c r="F552">
        <v>1.0271999999999999</v>
      </c>
      <c r="G552">
        <v>1.0275000000000001</v>
      </c>
      <c r="H552">
        <v>1.0277000000000001</v>
      </c>
      <c r="I552">
        <v>1.028</v>
      </c>
      <c r="J552">
        <v>1.0282</v>
      </c>
      <c r="K552">
        <v>1.0285</v>
      </c>
      <c r="L552">
        <v>1.0287999999999999</v>
      </c>
      <c r="M552">
        <v>1.0293000000000001</v>
      </c>
      <c r="N552">
        <v>1.0321</v>
      </c>
      <c r="O552">
        <v>1.0353000000000001</v>
      </c>
      <c r="P552">
        <v>1.0388999999999999</v>
      </c>
      <c r="Q552">
        <v>1.0428999999999999</v>
      </c>
      <c r="R552">
        <v>1.0555000000000001</v>
      </c>
      <c r="S552">
        <v>1.0732999999999999</v>
      </c>
      <c r="T552">
        <v>1.3968</v>
      </c>
      <c r="U552">
        <v>1.6158999999999999</v>
      </c>
      <c r="V552">
        <v>1.3665</v>
      </c>
      <c r="W552">
        <v>1.2830999999999999</v>
      </c>
    </row>
    <row r="553" spans="1:23">
      <c r="A553" t="s">
        <v>24</v>
      </c>
      <c r="C553" t="s">
        <v>25</v>
      </c>
      <c r="D553">
        <v>111.2239</v>
      </c>
      <c r="E553">
        <v>111.0562</v>
      </c>
      <c r="F553">
        <v>110.8695</v>
      </c>
      <c r="G553">
        <v>110.6825</v>
      </c>
      <c r="H553">
        <v>110.49509999999999</v>
      </c>
      <c r="I553">
        <v>110.3074</v>
      </c>
      <c r="J553">
        <v>110.1194</v>
      </c>
      <c r="K553">
        <v>109.931</v>
      </c>
      <c r="L553">
        <v>109.7422</v>
      </c>
      <c r="M553">
        <v>109.36360000000001</v>
      </c>
      <c r="N553">
        <v>107.4483</v>
      </c>
      <c r="O553">
        <v>105.4943</v>
      </c>
      <c r="P553">
        <v>103.4986</v>
      </c>
      <c r="Q553">
        <v>101.45829999999999</v>
      </c>
      <c r="R553">
        <v>96.138999999999996</v>
      </c>
      <c r="S553">
        <v>90.453900000000004</v>
      </c>
      <c r="T553">
        <v>62.360599999999998</v>
      </c>
      <c r="U553">
        <v>83.527600000000007</v>
      </c>
      <c r="V553">
        <v>112.6827</v>
      </c>
      <c r="W553">
        <v>133.32409999999999</v>
      </c>
    </row>
    <row r="556" spans="1:23">
      <c r="A556" t="s">
        <v>11</v>
      </c>
      <c r="B556">
        <v>190</v>
      </c>
      <c r="C556" t="s">
        <v>12</v>
      </c>
    </row>
    <row r="557" spans="1:23">
      <c r="A557" t="s">
        <v>13</v>
      </c>
      <c r="C557" t="s">
        <v>14</v>
      </c>
      <c r="D557">
        <v>0.01</v>
      </c>
      <c r="E557">
        <v>0.1</v>
      </c>
      <c r="F557">
        <v>0.2</v>
      </c>
      <c r="G557">
        <v>0.3</v>
      </c>
      <c r="H557">
        <v>0.4</v>
      </c>
      <c r="I557">
        <v>0.5</v>
      </c>
      <c r="J557">
        <v>0.6</v>
      </c>
      <c r="K557">
        <v>0.7</v>
      </c>
      <c r="L557">
        <v>0.8</v>
      </c>
      <c r="M557">
        <v>1</v>
      </c>
      <c r="N557">
        <v>2</v>
      </c>
      <c r="O557">
        <v>3</v>
      </c>
      <c r="P557">
        <v>4</v>
      </c>
      <c r="Q557">
        <v>5</v>
      </c>
      <c r="R557">
        <v>7.5</v>
      </c>
      <c r="S557">
        <v>10</v>
      </c>
      <c r="T557">
        <v>20</v>
      </c>
      <c r="U557">
        <v>30</v>
      </c>
      <c r="V557">
        <v>40</v>
      </c>
      <c r="W557">
        <v>50</v>
      </c>
    </row>
    <row r="558" spans="1:23" ht="14.25">
      <c r="A558" s="34" t="s">
        <v>155</v>
      </c>
      <c r="C558" t="s">
        <v>26</v>
      </c>
      <c r="D558">
        <v>8.2000000000000003E-2</v>
      </c>
      <c r="E558">
        <v>0.82199999999999995</v>
      </c>
      <c r="F558">
        <v>1.647</v>
      </c>
      <c r="G558">
        <v>2.4750000000000001</v>
      </c>
      <c r="H558">
        <v>3.306</v>
      </c>
      <c r="I558">
        <v>4.1390000000000002</v>
      </c>
      <c r="J558">
        <v>4.976</v>
      </c>
      <c r="K558">
        <v>5.8159999999999998</v>
      </c>
      <c r="L558">
        <v>6.6580000000000004</v>
      </c>
      <c r="M558">
        <v>8.3520000000000003</v>
      </c>
      <c r="N558">
        <v>17.009</v>
      </c>
      <c r="O558">
        <v>25.994</v>
      </c>
      <c r="P558">
        <v>35.335000000000001</v>
      </c>
      <c r="Q558">
        <v>45.061</v>
      </c>
      <c r="R558">
        <v>71.308999999999997</v>
      </c>
      <c r="S558">
        <v>100.90900000000001</v>
      </c>
      <c r="T558">
        <v>286.524</v>
      </c>
      <c r="U558">
        <v>815.01499999999999</v>
      </c>
      <c r="V558">
        <v>980.50900000000001</v>
      </c>
      <c r="W558">
        <v>1057.326</v>
      </c>
    </row>
    <row r="559" spans="1:23" ht="14.25">
      <c r="A559" t="s">
        <v>16</v>
      </c>
      <c r="C559" t="s">
        <v>26</v>
      </c>
      <c r="D559">
        <v>12.182100999999999</v>
      </c>
      <c r="E559">
        <v>1.2163189999999999</v>
      </c>
      <c r="F559">
        <v>0.60710699999999995</v>
      </c>
      <c r="G559">
        <v>0.40403600000000001</v>
      </c>
      <c r="H559">
        <v>0.30249999999999999</v>
      </c>
      <c r="I559">
        <v>0.24157699999999999</v>
      </c>
      <c r="J559">
        <v>0.200962</v>
      </c>
      <c r="K559">
        <v>0.17194999999999999</v>
      </c>
      <c r="L559">
        <v>0.15019099999999999</v>
      </c>
      <c r="M559">
        <v>0.119728</v>
      </c>
      <c r="N559">
        <v>5.8791999999999997E-2</v>
      </c>
      <c r="O559">
        <v>3.8469999999999997E-2</v>
      </c>
      <c r="P559">
        <v>2.8301E-2</v>
      </c>
      <c r="Q559">
        <v>2.2192E-2</v>
      </c>
      <c r="R559">
        <v>1.4024E-2</v>
      </c>
      <c r="S559">
        <v>9.9100000000000004E-3</v>
      </c>
      <c r="T559">
        <v>3.49E-3</v>
      </c>
      <c r="U559">
        <v>1.227E-3</v>
      </c>
      <c r="V559">
        <v>1.0200000000000001E-3</v>
      </c>
      <c r="W559">
        <v>9.4600000000000001E-4</v>
      </c>
    </row>
    <row r="560" spans="1:23">
      <c r="A560" t="s">
        <v>17</v>
      </c>
      <c r="D560">
        <v>0.99982800000000005</v>
      </c>
      <c r="E560">
        <v>0.99827500000000002</v>
      </c>
      <c r="F560">
        <v>0.99654799999999999</v>
      </c>
      <c r="G560">
        <v>0.99481900000000001</v>
      </c>
      <c r="H560">
        <v>0.99308799999999997</v>
      </c>
      <c r="I560">
        <v>0.99135399999999996</v>
      </c>
      <c r="J560">
        <v>0.989618</v>
      </c>
      <c r="K560">
        <v>0.98787899999999995</v>
      </c>
      <c r="L560">
        <v>0.98613899999999999</v>
      </c>
      <c r="M560">
        <v>0.98265000000000002</v>
      </c>
      <c r="N560">
        <v>0.96506000000000003</v>
      </c>
      <c r="O560">
        <v>0.94721500000000003</v>
      </c>
      <c r="P560">
        <v>0.92909699999999995</v>
      </c>
      <c r="Q560">
        <v>0.91068499999999997</v>
      </c>
      <c r="R560">
        <v>0.86322100000000002</v>
      </c>
      <c r="S560">
        <v>0.81334200000000001</v>
      </c>
      <c r="T560">
        <v>0.57289000000000001</v>
      </c>
      <c r="U560">
        <v>0.357651</v>
      </c>
      <c r="V560">
        <v>0.37867299999999998</v>
      </c>
      <c r="W560">
        <v>0.42584300000000003</v>
      </c>
    </row>
    <row r="561" spans="1:23">
      <c r="A561" t="s">
        <v>18</v>
      </c>
      <c r="C561" t="s">
        <v>19</v>
      </c>
      <c r="D561">
        <v>321.923</v>
      </c>
      <c r="E561">
        <v>321.85500000000002</v>
      </c>
      <c r="F561">
        <v>321.77999999999997</v>
      </c>
      <c r="G561">
        <v>321.70400000000001</v>
      </c>
      <c r="H561">
        <v>321.62799999999999</v>
      </c>
      <c r="I561">
        <v>321.55200000000002</v>
      </c>
      <c r="J561">
        <v>321.476</v>
      </c>
      <c r="K561">
        <v>321.39999999999998</v>
      </c>
      <c r="L561">
        <v>321.32299999999998</v>
      </c>
      <c r="M561">
        <v>321.17</v>
      </c>
      <c r="N561">
        <v>320.39</v>
      </c>
      <c r="O561">
        <v>319.59199999999998</v>
      </c>
      <c r="P561">
        <v>318.77199999999999</v>
      </c>
      <c r="Q561">
        <v>317.92899999999997</v>
      </c>
      <c r="R561">
        <v>315.70800000000003</v>
      </c>
      <c r="S561">
        <v>313.29399999999998</v>
      </c>
      <c r="T561">
        <v>299.94400000000002</v>
      </c>
      <c r="U561">
        <v>278.47699999999998</v>
      </c>
      <c r="V561">
        <v>271.41300000000001</v>
      </c>
      <c r="W561">
        <v>268.20999999999998</v>
      </c>
    </row>
    <row r="562" spans="1:23">
      <c r="A562" t="s">
        <v>20</v>
      </c>
      <c r="C562" t="s">
        <v>21</v>
      </c>
      <c r="D562">
        <v>1.0979000000000001</v>
      </c>
      <c r="E562">
        <v>1.0373000000000001</v>
      </c>
      <c r="F562">
        <v>1.0188999999999999</v>
      </c>
      <c r="G562">
        <v>1.0081</v>
      </c>
      <c r="H562">
        <v>1.0004</v>
      </c>
      <c r="I562">
        <v>0.99439999999999995</v>
      </c>
      <c r="J562">
        <v>0.98950000000000005</v>
      </c>
      <c r="K562">
        <v>0.98540000000000005</v>
      </c>
      <c r="L562">
        <v>0.98170000000000002</v>
      </c>
      <c r="M562">
        <v>0.97560000000000002</v>
      </c>
      <c r="N562">
        <v>0.95620000000000005</v>
      </c>
      <c r="O562">
        <v>0.94420000000000004</v>
      </c>
      <c r="P562">
        <v>0.93530000000000002</v>
      </c>
      <c r="Q562">
        <v>0.92810000000000004</v>
      </c>
      <c r="R562">
        <v>0.91390000000000005</v>
      </c>
      <c r="S562">
        <v>0.90229999999999999</v>
      </c>
      <c r="T562">
        <v>0.86040000000000005</v>
      </c>
      <c r="U562">
        <v>0.80930000000000002</v>
      </c>
      <c r="V562">
        <v>0.79139999999999999</v>
      </c>
      <c r="W562">
        <v>0.78210000000000002</v>
      </c>
    </row>
    <row r="563" spans="1:23">
      <c r="A563" t="s">
        <v>22</v>
      </c>
      <c r="C563" t="s">
        <v>21</v>
      </c>
      <c r="D563">
        <v>1.0156000000000001</v>
      </c>
      <c r="E563">
        <v>1.0159</v>
      </c>
      <c r="F563">
        <v>1.0162</v>
      </c>
      <c r="G563">
        <v>1.0165</v>
      </c>
      <c r="H563">
        <v>1.0167999999999999</v>
      </c>
      <c r="I563">
        <v>1.0170999999999999</v>
      </c>
      <c r="J563">
        <v>1.0174000000000001</v>
      </c>
      <c r="K563">
        <v>1.0177</v>
      </c>
      <c r="L563">
        <v>1.018</v>
      </c>
      <c r="M563">
        <v>1.0186999999999999</v>
      </c>
      <c r="N563">
        <v>1.0221</v>
      </c>
      <c r="O563">
        <v>1.0258</v>
      </c>
      <c r="P563">
        <v>1.0299</v>
      </c>
      <c r="Q563">
        <v>1.0344</v>
      </c>
      <c r="R563">
        <v>1.0481</v>
      </c>
      <c r="S563">
        <v>1.0666</v>
      </c>
      <c r="T563">
        <v>1.3119000000000001</v>
      </c>
      <c r="U563">
        <v>1.7124999999999999</v>
      </c>
      <c r="V563">
        <v>1.4380999999999999</v>
      </c>
      <c r="W563">
        <v>1.3484</v>
      </c>
    </row>
    <row r="564" spans="1:23">
      <c r="A564" t="s">
        <v>23</v>
      </c>
      <c r="D564">
        <v>1.0266</v>
      </c>
      <c r="E564">
        <v>1.0267999999999999</v>
      </c>
      <c r="F564">
        <v>1.0270999999999999</v>
      </c>
      <c r="G564">
        <v>1.0273000000000001</v>
      </c>
      <c r="H564">
        <v>1.0276000000000001</v>
      </c>
      <c r="I564">
        <v>1.0278</v>
      </c>
      <c r="J564">
        <v>1.028</v>
      </c>
      <c r="K564">
        <v>1.0283</v>
      </c>
      <c r="L564">
        <v>1.0285</v>
      </c>
      <c r="M564">
        <v>1.0290999999999999</v>
      </c>
      <c r="N564">
        <v>1.0318000000000001</v>
      </c>
      <c r="O564">
        <v>1.0347999999999999</v>
      </c>
      <c r="P564">
        <v>1.0382</v>
      </c>
      <c r="Q564">
        <v>1.042</v>
      </c>
      <c r="R564">
        <v>1.0538000000000001</v>
      </c>
      <c r="S564">
        <v>1.07</v>
      </c>
      <c r="T564">
        <v>1.3</v>
      </c>
      <c r="U564">
        <v>1.6603000000000001</v>
      </c>
      <c r="V564">
        <v>1.3827</v>
      </c>
      <c r="W564">
        <v>1.2907999999999999</v>
      </c>
    </row>
    <row r="565" spans="1:23">
      <c r="A565" t="s">
        <v>24</v>
      </c>
      <c r="C565" t="s">
        <v>25</v>
      </c>
      <c r="D565">
        <v>111.82210000000001</v>
      </c>
      <c r="E565">
        <v>111.66</v>
      </c>
      <c r="F565">
        <v>111.4796</v>
      </c>
      <c r="G565">
        <v>111.2989</v>
      </c>
      <c r="H565">
        <v>111.11790000000001</v>
      </c>
      <c r="I565">
        <v>110.9366</v>
      </c>
      <c r="J565">
        <v>110.755</v>
      </c>
      <c r="K565">
        <v>110.57299999999999</v>
      </c>
      <c r="L565">
        <v>110.3908</v>
      </c>
      <c r="M565">
        <v>110.0254</v>
      </c>
      <c r="N565">
        <v>108.1794</v>
      </c>
      <c r="O565">
        <v>106.3002</v>
      </c>
      <c r="P565">
        <v>104.38590000000001</v>
      </c>
      <c r="Q565">
        <v>102.4341</v>
      </c>
      <c r="R565">
        <v>97.375100000000003</v>
      </c>
      <c r="S565">
        <v>92.024199999999993</v>
      </c>
      <c r="T565">
        <v>67.034499999999994</v>
      </c>
      <c r="U565">
        <v>77.025000000000006</v>
      </c>
      <c r="V565">
        <v>106.8668</v>
      </c>
      <c r="W565">
        <v>128.0361</v>
      </c>
    </row>
    <row r="568" spans="1:23">
      <c r="A568" t="s">
        <v>11</v>
      </c>
      <c r="B568">
        <v>195</v>
      </c>
      <c r="C568" t="s">
        <v>12</v>
      </c>
    </row>
    <row r="569" spans="1:23">
      <c r="A569" t="s">
        <v>13</v>
      </c>
      <c r="C569" t="s">
        <v>14</v>
      </c>
      <c r="D569">
        <v>0.01</v>
      </c>
      <c r="E569">
        <v>0.1</v>
      </c>
      <c r="F569">
        <v>0.2</v>
      </c>
      <c r="G569">
        <v>0.3</v>
      </c>
      <c r="H569">
        <v>0.4</v>
      </c>
      <c r="I569">
        <v>0.5</v>
      </c>
      <c r="J569">
        <v>0.6</v>
      </c>
      <c r="K569">
        <v>0.7</v>
      </c>
      <c r="L569">
        <v>0.8</v>
      </c>
      <c r="M569">
        <v>1</v>
      </c>
      <c r="N569">
        <v>2</v>
      </c>
      <c r="O569">
        <v>3</v>
      </c>
      <c r="P569">
        <v>4</v>
      </c>
      <c r="Q569">
        <v>5</v>
      </c>
      <c r="R569">
        <v>7.5</v>
      </c>
      <c r="S569">
        <v>10</v>
      </c>
      <c r="T569">
        <v>20</v>
      </c>
      <c r="U569">
        <v>30</v>
      </c>
      <c r="V569">
        <v>40</v>
      </c>
      <c r="W569">
        <v>50</v>
      </c>
    </row>
    <row r="570" spans="1:23" ht="14.25">
      <c r="A570" s="34" t="s">
        <v>155</v>
      </c>
      <c r="C570" t="s">
        <v>26</v>
      </c>
      <c r="D570">
        <v>8.1000000000000003E-2</v>
      </c>
      <c r="E570">
        <v>0.81299999999999994</v>
      </c>
      <c r="F570">
        <v>1.629</v>
      </c>
      <c r="G570">
        <v>2.448</v>
      </c>
      <c r="H570">
        <v>3.27</v>
      </c>
      <c r="I570">
        <v>4.0940000000000003</v>
      </c>
      <c r="J570">
        <v>4.9210000000000003</v>
      </c>
      <c r="K570">
        <v>5.7510000000000003</v>
      </c>
      <c r="L570">
        <v>6.5839999999999996</v>
      </c>
      <c r="M570">
        <v>8.2569999999999997</v>
      </c>
      <c r="N570">
        <v>16.803999999999998</v>
      </c>
      <c r="O570">
        <v>25.66</v>
      </c>
      <c r="P570">
        <v>34.848999999999997</v>
      </c>
      <c r="Q570">
        <v>44.4</v>
      </c>
      <c r="R570">
        <v>70.061999999999998</v>
      </c>
      <c r="S570">
        <v>98.777000000000001</v>
      </c>
      <c r="T570">
        <v>269.173</v>
      </c>
      <c r="U570">
        <v>742.04</v>
      </c>
      <c r="V570">
        <v>942.346</v>
      </c>
      <c r="W570">
        <v>1030.4680000000001</v>
      </c>
    </row>
    <row r="571" spans="1:23" ht="14.25">
      <c r="A571" t="s">
        <v>16</v>
      </c>
      <c r="C571" t="s">
        <v>26</v>
      </c>
      <c r="D571">
        <v>12.313694999999999</v>
      </c>
      <c r="E571">
        <v>1.22953</v>
      </c>
      <c r="F571">
        <v>0.61374200000000001</v>
      </c>
      <c r="G571">
        <v>0.40847899999999998</v>
      </c>
      <c r="H571">
        <v>0.30584600000000001</v>
      </c>
      <c r="I571">
        <v>0.24426600000000001</v>
      </c>
      <c r="J571">
        <v>0.203213</v>
      </c>
      <c r="K571">
        <v>0.17388799999999999</v>
      </c>
      <c r="L571">
        <v>0.151895</v>
      </c>
      <c r="M571">
        <v>0.121103</v>
      </c>
      <c r="N571">
        <v>5.9511000000000001E-2</v>
      </c>
      <c r="O571">
        <v>3.8972E-2</v>
      </c>
      <c r="P571">
        <v>2.8694999999999998E-2</v>
      </c>
      <c r="Q571">
        <v>2.2523000000000001E-2</v>
      </c>
      <c r="R571">
        <v>1.4272999999999999E-2</v>
      </c>
      <c r="S571">
        <v>1.0123999999999999E-2</v>
      </c>
      <c r="T571">
        <v>3.715E-3</v>
      </c>
      <c r="U571">
        <v>1.348E-3</v>
      </c>
      <c r="V571">
        <v>1.0610000000000001E-3</v>
      </c>
      <c r="W571">
        <v>9.7000000000000005E-4</v>
      </c>
    </row>
    <row r="572" spans="1:23">
      <c r="A572" t="s">
        <v>17</v>
      </c>
      <c r="D572">
        <v>0.999834</v>
      </c>
      <c r="E572">
        <v>0.99834100000000003</v>
      </c>
      <c r="F572">
        <v>0.99668000000000001</v>
      </c>
      <c r="G572">
        <v>0.99501600000000001</v>
      </c>
      <c r="H572">
        <v>0.99335099999999998</v>
      </c>
      <c r="I572">
        <v>0.99168400000000001</v>
      </c>
      <c r="J572">
        <v>0.99001499999999998</v>
      </c>
      <c r="K572">
        <v>0.98834299999999997</v>
      </c>
      <c r="L572">
        <v>0.98667000000000005</v>
      </c>
      <c r="M572">
        <v>0.98331800000000003</v>
      </c>
      <c r="N572">
        <v>0.96642799999999995</v>
      </c>
      <c r="O572">
        <v>0.949318</v>
      </c>
      <c r="P572">
        <v>0.93197399999999997</v>
      </c>
      <c r="Q572">
        <v>0.914381</v>
      </c>
      <c r="R572">
        <v>0.86919500000000005</v>
      </c>
      <c r="S572">
        <v>0.82202600000000003</v>
      </c>
      <c r="T572">
        <v>0.60330600000000001</v>
      </c>
      <c r="U572">
        <v>0.39288400000000001</v>
      </c>
      <c r="V572">
        <v>0.39494400000000002</v>
      </c>
      <c r="W572">
        <v>0.43710599999999999</v>
      </c>
    </row>
    <row r="573" spans="1:23">
      <c r="A573" t="s">
        <v>18</v>
      </c>
      <c r="C573" t="s">
        <v>19</v>
      </c>
      <c r="D573">
        <v>327.01400000000001</v>
      </c>
      <c r="E573">
        <v>326.94799999999998</v>
      </c>
      <c r="F573">
        <v>326.87400000000002</v>
      </c>
      <c r="G573">
        <v>326.79899999999998</v>
      </c>
      <c r="H573">
        <v>326.72500000000002</v>
      </c>
      <c r="I573">
        <v>326.65100000000001</v>
      </c>
      <c r="J573">
        <v>326.57600000000002</v>
      </c>
      <c r="K573">
        <v>326.50099999999998</v>
      </c>
      <c r="L573">
        <v>326.42599999999999</v>
      </c>
      <c r="M573">
        <v>326.27600000000001</v>
      </c>
      <c r="N573">
        <v>325.51400000000001</v>
      </c>
      <c r="O573">
        <v>324.733</v>
      </c>
      <c r="P573">
        <v>323.93299999999999</v>
      </c>
      <c r="Q573">
        <v>323.113</v>
      </c>
      <c r="R573">
        <v>320.959</v>
      </c>
      <c r="S573">
        <v>318.63200000000001</v>
      </c>
      <c r="T573">
        <v>306.363</v>
      </c>
      <c r="U573">
        <v>287.05700000000002</v>
      </c>
      <c r="V573">
        <v>278.64999999999998</v>
      </c>
      <c r="W573">
        <v>274.98099999999999</v>
      </c>
    </row>
    <row r="574" spans="1:23">
      <c r="A574" t="s">
        <v>20</v>
      </c>
      <c r="C574" t="s">
        <v>21</v>
      </c>
      <c r="D574">
        <v>1.1089</v>
      </c>
      <c r="E574">
        <v>1.0482</v>
      </c>
      <c r="F574">
        <v>1.0298</v>
      </c>
      <c r="G574">
        <v>1.0190999999999999</v>
      </c>
      <c r="H574">
        <v>1.0114000000000001</v>
      </c>
      <c r="I574">
        <v>1.0054000000000001</v>
      </c>
      <c r="J574">
        <v>1.0004999999999999</v>
      </c>
      <c r="K574">
        <v>0.99629999999999996</v>
      </c>
      <c r="L574">
        <v>0.99270000000000003</v>
      </c>
      <c r="M574">
        <v>0.98660000000000003</v>
      </c>
      <c r="N574">
        <v>0.96719999999999995</v>
      </c>
      <c r="O574">
        <v>0.95530000000000004</v>
      </c>
      <c r="P574">
        <v>0.94640000000000002</v>
      </c>
      <c r="Q574">
        <v>0.93930000000000002</v>
      </c>
      <c r="R574">
        <v>0.92510000000000003</v>
      </c>
      <c r="S574">
        <v>0.91369999999999996</v>
      </c>
      <c r="T574">
        <v>0.87419999999999998</v>
      </c>
      <c r="U574">
        <v>0.82779999999999998</v>
      </c>
      <c r="V574">
        <v>0.80689999999999995</v>
      </c>
      <c r="W574">
        <v>0.79659999999999997</v>
      </c>
    </row>
    <row r="575" spans="1:23">
      <c r="A575" t="s">
        <v>22</v>
      </c>
      <c r="C575" t="s">
        <v>21</v>
      </c>
      <c r="D575">
        <v>1.0208999999999999</v>
      </c>
      <c r="E575">
        <v>1.0210999999999999</v>
      </c>
      <c r="F575">
        <v>1.0214000000000001</v>
      </c>
      <c r="G575">
        <v>1.0217000000000001</v>
      </c>
      <c r="H575">
        <v>1.022</v>
      </c>
      <c r="I575">
        <v>1.0223</v>
      </c>
      <c r="J575">
        <v>1.0226</v>
      </c>
      <c r="K575">
        <v>1.0229999999999999</v>
      </c>
      <c r="L575">
        <v>1.0233000000000001</v>
      </c>
      <c r="M575">
        <v>1.0239</v>
      </c>
      <c r="N575">
        <v>1.0271999999999999</v>
      </c>
      <c r="O575">
        <v>1.0307999999999999</v>
      </c>
      <c r="P575">
        <v>1.0347</v>
      </c>
      <c r="Q575">
        <v>1.0389999999999999</v>
      </c>
      <c r="R575">
        <v>1.052</v>
      </c>
      <c r="S575">
        <v>1.0690999999999999</v>
      </c>
      <c r="T575">
        <v>1.2601</v>
      </c>
      <c r="U575">
        <v>1.7087000000000001</v>
      </c>
      <c r="V575">
        <v>1.4556</v>
      </c>
      <c r="W575">
        <v>1.3596999999999999</v>
      </c>
    </row>
    <row r="576" spans="1:23">
      <c r="A576" t="s">
        <v>23</v>
      </c>
      <c r="D576">
        <v>1.0265</v>
      </c>
      <c r="E576">
        <v>1.0266999999999999</v>
      </c>
      <c r="F576">
        <v>1.0268999999999999</v>
      </c>
      <c r="G576">
        <v>1.0270999999999999</v>
      </c>
      <c r="H576">
        <v>1.0274000000000001</v>
      </c>
      <c r="I576">
        <v>1.0276000000000001</v>
      </c>
      <c r="J576">
        <v>1.0279</v>
      </c>
      <c r="K576">
        <v>1.0281</v>
      </c>
      <c r="L576">
        <v>1.0283</v>
      </c>
      <c r="M576">
        <v>1.0287999999999999</v>
      </c>
      <c r="N576">
        <v>1.0315000000000001</v>
      </c>
      <c r="O576">
        <v>1.0344</v>
      </c>
      <c r="P576">
        <v>1.0376000000000001</v>
      </c>
      <c r="Q576">
        <v>1.0411999999999999</v>
      </c>
      <c r="R576">
        <v>1.0522</v>
      </c>
      <c r="S576">
        <v>1.0669999999999999</v>
      </c>
      <c r="T576">
        <v>1.2436</v>
      </c>
      <c r="U576">
        <v>1.6540999999999999</v>
      </c>
      <c r="V576">
        <v>1.3956</v>
      </c>
      <c r="W576">
        <v>1.2974000000000001</v>
      </c>
    </row>
    <row r="577" spans="1:23">
      <c r="A577" t="s">
        <v>24</v>
      </c>
      <c r="C577" t="s">
        <v>25</v>
      </c>
      <c r="D577">
        <v>112.4171</v>
      </c>
      <c r="E577">
        <v>112.2603</v>
      </c>
      <c r="F577">
        <v>112.0859</v>
      </c>
      <c r="G577">
        <v>111.9113</v>
      </c>
      <c r="H577">
        <v>111.7364</v>
      </c>
      <c r="I577">
        <v>111.5613</v>
      </c>
      <c r="J577">
        <v>111.3858</v>
      </c>
      <c r="K577">
        <v>111.2102</v>
      </c>
      <c r="L577">
        <v>111.0342</v>
      </c>
      <c r="M577">
        <v>110.6816</v>
      </c>
      <c r="N577">
        <v>108.902</v>
      </c>
      <c r="O577">
        <v>107.09439999999999</v>
      </c>
      <c r="P577">
        <v>105.2572</v>
      </c>
      <c r="Q577">
        <v>103.3891</v>
      </c>
      <c r="R577">
        <v>98.572699999999998</v>
      </c>
      <c r="S577">
        <v>93.526300000000006</v>
      </c>
      <c r="T577">
        <v>70.977099999999993</v>
      </c>
      <c r="U577">
        <v>72.669799999999995</v>
      </c>
      <c r="V577">
        <v>101.64060000000001</v>
      </c>
      <c r="W577">
        <v>123.13639999999999</v>
      </c>
    </row>
    <row r="580" spans="1:23">
      <c r="A580" t="s">
        <v>11</v>
      </c>
      <c r="B580">
        <v>200</v>
      </c>
      <c r="C580" t="s">
        <v>12</v>
      </c>
    </row>
    <row r="581" spans="1:23">
      <c r="A581" t="s">
        <v>13</v>
      </c>
      <c r="C581" t="s">
        <v>14</v>
      </c>
      <c r="D581">
        <v>0.01</v>
      </c>
      <c r="E581">
        <v>0.1</v>
      </c>
      <c r="F581">
        <v>0.2</v>
      </c>
      <c r="G581">
        <v>0.3</v>
      </c>
      <c r="H581">
        <v>0.4</v>
      </c>
      <c r="I581">
        <v>0.5</v>
      </c>
      <c r="J581">
        <v>0.6</v>
      </c>
      <c r="K581">
        <v>0.7</v>
      </c>
      <c r="L581">
        <v>0.8</v>
      </c>
      <c r="M581">
        <v>1</v>
      </c>
      <c r="N581">
        <v>2</v>
      </c>
      <c r="O581">
        <v>3</v>
      </c>
      <c r="P581">
        <v>4</v>
      </c>
      <c r="Q581">
        <v>5</v>
      </c>
      <c r="R581">
        <v>7.5</v>
      </c>
      <c r="S581">
        <v>10</v>
      </c>
      <c r="T581">
        <v>20</v>
      </c>
      <c r="U581">
        <v>30</v>
      </c>
      <c r="V581">
        <v>40</v>
      </c>
      <c r="W581">
        <v>50</v>
      </c>
    </row>
    <row r="582" spans="1:23" ht="14.25">
      <c r="A582" s="34" t="s">
        <v>155</v>
      </c>
      <c r="C582" t="s">
        <v>26</v>
      </c>
      <c r="D582">
        <v>0.08</v>
      </c>
      <c r="E582">
        <v>0.80500000000000005</v>
      </c>
      <c r="F582">
        <v>1.6120000000000001</v>
      </c>
      <c r="G582">
        <v>2.4220000000000002</v>
      </c>
      <c r="H582">
        <v>3.234</v>
      </c>
      <c r="I582">
        <v>4.0490000000000004</v>
      </c>
      <c r="J582">
        <v>4.867</v>
      </c>
      <c r="K582">
        <v>5.6870000000000003</v>
      </c>
      <c r="L582">
        <v>6.5110000000000001</v>
      </c>
      <c r="M582">
        <v>8.1649999999999991</v>
      </c>
      <c r="N582">
        <v>16.603000000000002</v>
      </c>
      <c r="O582">
        <v>25.335000000000001</v>
      </c>
      <c r="P582">
        <v>34.380000000000003</v>
      </c>
      <c r="Q582">
        <v>43.762</v>
      </c>
      <c r="R582">
        <v>68.873000000000005</v>
      </c>
      <c r="S582">
        <v>96.772000000000006</v>
      </c>
      <c r="T582">
        <v>255.31100000000001</v>
      </c>
      <c r="U582">
        <v>672.08699999999999</v>
      </c>
      <c r="V582">
        <v>901.899</v>
      </c>
      <c r="W582">
        <v>1002.455</v>
      </c>
    </row>
    <row r="583" spans="1:23" ht="14.25">
      <c r="A583" t="s">
        <v>16</v>
      </c>
      <c r="C583" t="s">
        <v>26</v>
      </c>
      <c r="D583">
        <v>12.445287</v>
      </c>
      <c r="E583">
        <v>1.24274</v>
      </c>
      <c r="F583">
        <v>0.62037500000000001</v>
      </c>
      <c r="G583">
        <v>0.41292000000000001</v>
      </c>
      <c r="H583">
        <v>0.30919099999999999</v>
      </c>
      <c r="I583">
        <v>0.24695400000000001</v>
      </c>
      <c r="J583">
        <v>0.20546200000000001</v>
      </c>
      <c r="K583">
        <v>0.17582500000000001</v>
      </c>
      <c r="L583">
        <v>0.15359600000000001</v>
      </c>
      <c r="M583">
        <v>0.122476</v>
      </c>
      <c r="N583">
        <v>6.0227999999999997E-2</v>
      </c>
      <c r="O583">
        <v>3.9470999999999999E-2</v>
      </c>
      <c r="P583">
        <v>2.9086999999999998E-2</v>
      </c>
      <c r="Q583">
        <v>2.2851E-2</v>
      </c>
      <c r="R583">
        <v>1.4519000000000001E-2</v>
      </c>
      <c r="S583">
        <v>1.0333999999999999E-2</v>
      </c>
      <c r="T583">
        <v>3.9170000000000003E-3</v>
      </c>
      <c r="U583">
        <v>1.488E-3</v>
      </c>
      <c r="V583">
        <v>1.109E-3</v>
      </c>
      <c r="W583">
        <v>9.9799999999999997E-4</v>
      </c>
    </row>
    <row r="584" spans="1:23">
      <c r="A584" t="s">
        <v>17</v>
      </c>
      <c r="D584">
        <v>0.99983999999999995</v>
      </c>
      <c r="E584">
        <v>0.99840399999999996</v>
      </c>
      <c r="F584">
        <v>0.99680500000000005</v>
      </c>
      <c r="G584">
        <v>0.99520500000000001</v>
      </c>
      <c r="H584">
        <v>0.99360400000000004</v>
      </c>
      <c r="I584">
        <v>0.99200100000000002</v>
      </c>
      <c r="J584">
        <v>0.99039500000000003</v>
      </c>
      <c r="K584">
        <v>0.98878900000000003</v>
      </c>
      <c r="L584">
        <v>0.98717999999999995</v>
      </c>
      <c r="M584">
        <v>0.983958</v>
      </c>
      <c r="N584">
        <v>0.96773699999999996</v>
      </c>
      <c r="O584">
        <v>0.95132700000000003</v>
      </c>
      <c r="P584">
        <v>0.93471899999999997</v>
      </c>
      <c r="Q584">
        <v>0.91790099999999997</v>
      </c>
      <c r="R584">
        <v>0.87485299999999999</v>
      </c>
      <c r="S584">
        <v>0.83018700000000001</v>
      </c>
      <c r="T584">
        <v>0.62934000000000001</v>
      </c>
      <c r="U584">
        <v>0.43151600000000001</v>
      </c>
      <c r="V584">
        <v>0.413327</v>
      </c>
      <c r="W584">
        <v>0.44950499999999999</v>
      </c>
    </row>
    <row r="585" spans="1:23">
      <c r="A585" t="s">
        <v>18</v>
      </c>
      <c r="C585" t="s">
        <v>19</v>
      </c>
      <c r="D585">
        <v>332.13200000000001</v>
      </c>
      <c r="E585">
        <v>332.06700000000001</v>
      </c>
      <c r="F585">
        <v>331.99400000000003</v>
      </c>
      <c r="G585">
        <v>331.92099999999999</v>
      </c>
      <c r="H585">
        <v>331.84899999999999</v>
      </c>
      <c r="I585">
        <v>331.77600000000001</v>
      </c>
      <c r="J585">
        <v>331.70299999999997</v>
      </c>
      <c r="K585">
        <v>331.62900000000002</v>
      </c>
      <c r="L585">
        <v>331.55599999999998</v>
      </c>
      <c r="M585">
        <v>331.40899999999999</v>
      </c>
      <c r="N585">
        <v>330.66199999999998</v>
      </c>
      <c r="O585">
        <v>329.9</v>
      </c>
      <c r="P585">
        <v>329.11900000000003</v>
      </c>
      <c r="Q585">
        <v>328.32</v>
      </c>
      <c r="R585">
        <v>326.22899999999998</v>
      </c>
      <c r="S585">
        <v>323.98500000000001</v>
      </c>
      <c r="T585">
        <v>312.577</v>
      </c>
      <c r="U585">
        <v>295.45999999999998</v>
      </c>
      <c r="V585">
        <v>285.95999999999998</v>
      </c>
      <c r="W585">
        <v>281.80399999999997</v>
      </c>
    </row>
    <row r="586" spans="1:23">
      <c r="A586" t="s">
        <v>20</v>
      </c>
      <c r="C586" t="s">
        <v>21</v>
      </c>
      <c r="D586">
        <v>1.1196999999999999</v>
      </c>
      <c r="E586">
        <v>1.0590999999999999</v>
      </c>
      <c r="F586">
        <v>1.0407</v>
      </c>
      <c r="G586">
        <v>1.0299</v>
      </c>
      <c r="H586">
        <v>1.0223</v>
      </c>
      <c r="I586">
        <v>1.0163</v>
      </c>
      <c r="J586">
        <v>1.0114000000000001</v>
      </c>
      <c r="K586">
        <v>1.0072000000000001</v>
      </c>
      <c r="L586">
        <v>1.0036</v>
      </c>
      <c r="M586">
        <v>0.99750000000000005</v>
      </c>
      <c r="N586">
        <v>0.97809999999999997</v>
      </c>
      <c r="O586">
        <v>0.96619999999999995</v>
      </c>
      <c r="P586">
        <v>0.95750000000000002</v>
      </c>
      <c r="Q586">
        <v>0.95030000000000003</v>
      </c>
      <c r="R586">
        <v>0.93630000000000002</v>
      </c>
      <c r="S586">
        <v>0.92510000000000003</v>
      </c>
      <c r="T586">
        <v>0.88739999999999997</v>
      </c>
      <c r="U586">
        <v>0.84560000000000002</v>
      </c>
      <c r="V586">
        <v>0.82240000000000002</v>
      </c>
      <c r="W586">
        <v>0.81110000000000004</v>
      </c>
    </row>
    <row r="587" spans="1:23">
      <c r="A587" t="s">
        <v>22</v>
      </c>
      <c r="C587" t="s">
        <v>21</v>
      </c>
      <c r="D587">
        <v>1.0262</v>
      </c>
      <c r="E587">
        <v>1.0265</v>
      </c>
      <c r="F587">
        <v>1.0267999999999999</v>
      </c>
      <c r="G587">
        <v>1.0270999999999999</v>
      </c>
      <c r="H587">
        <v>1.0274000000000001</v>
      </c>
      <c r="I587">
        <v>1.0277000000000001</v>
      </c>
      <c r="J587">
        <v>1.0279</v>
      </c>
      <c r="K587">
        <v>1.0282</v>
      </c>
      <c r="L587">
        <v>1.0285</v>
      </c>
      <c r="M587">
        <v>1.0291999999999999</v>
      </c>
      <c r="N587">
        <v>1.0324</v>
      </c>
      <c r="O587">
        <v>1.0358000000000001</v>
      </c>
      <c r="P587">
        <v>1.0396000000000001</v>
      </c>
      <c r="Q587">
        <v>1.0438000000000001</v>
      </c>
      <c r="R587">
        <v>1.056</v>
      </c>
      <c r="S587">
        <v>1.0719000000000001</v>
      </c>
      <c r="T587">
        <v>1.2276</v>
      </c>
      <c r="U587">
        <v>1.6449</v>
      </c>
      <c r="V587">
        <v>1.4675</v>
      </c>
      <c r="W587">
        <v>1.3694</v>
      </c>
    </row>
    <row r="588" spans="1:23">
      <c r="A588" t="s">
        <v>23</v>
      </c>
      <c r="D588">
        <v>1.0263</v>
      </c>
      <c r="E588">
        <v>1.0265</v>
      </c>
      <c r="F588">
        <v>1.0267999999999999</v>
      </c>
      <c r="G588">
        <v>1.0269999999999999</v>
      </c>
      <c r="H588">
        <v>1.0271999999999999</v>
      </c>
      <c r="I588">
        <v>1.0274000000000001</v>
      </c>
      <c r="J588">
        <v>1.0277000000000001</v>
      </c>
      <c r="K588">
        <v>1.0279</v>
      </c>
      <c r="L588">
        <v>1.0281</v>
      </c>
      <c r="M588">
        <v>1.0286</v>
      </c>
      <c r="N588">
        <v>1.0310999999999999</v>
      </c>
      <c r="O588">
        <v>1.0339</v>
      </c>
      <c r="P588">
        <v>1.0369999999999999</v>
      </c>
      <c r="Q588">
        <v>1.0404</v>
      </c>
      <c r="R588">
        <v>1.0507</v>
      </c>
      <c r="S588">
        <v>1.0644</v>
      </c>
      <c r="T588">
        <v>1.2062999999999999</v>
      </c>
      <c r="U588">
        <v>1.5892999999999999</v>
      </c>
      <c r="V588">
        <v>1.403</v>
      </c>
      <c r="W588">
        <v>1.3024</v>
      </c>
    </row>
    <row r="589" spans="1:23">
      <c r="A589" t="s">
        <v>24</v>
      </c>
      <c r="C589" t="s">
        <v>25</v>
      </c>
      <c r="D589">
        <v>113.0087</v>
      </c>
      <c r="E589">
        <v>112.8571</v>
      </c>
      <c r="F589">
        <v>112.68859999999999</v>
      </c>
      <c r="G589">
        <v>112.5198</v>
      </c>
      <c r="H589">
        <v>112.35080000000001</v>
      </c>
      <c r="I589">
        <v>112.1816</v>
      </c>
      <c r="J589">
        <v>112.01220000000001</v>
      </c>
      <c r="K589">
        <v>111.8425</v>
      </c>
      <c r="L589">
        <v>111.6726</v>
      </c>
      <c r="M589">
        <v>111.3322</v>
      </c>
      <c r="N589">
        <v>109.6164</v>
      </c>
      <c r="O589">
        <v>107.8772</v>
      </c>
      <c r="P589">
        <v>106.1135</v>
      </c>
      <c r="Q589">
        <v>104.3245</v>
      </c>
      <c r="R589">
        <v>99.734800000000007</v>
      </c>
      <c r="S589">
        <v>94.967100000000002</v>
      </c>
      <c r="T589">
        <v>74.414599999999993</v>
      </c>
      <c r="U589">
        <v>70.865399999999994</v>
      </c>
      <c r="V589">
        <v>97.135499999999993</v>
      </c>
      <c r="W589">
        <v>118.6678</v>
      </c>
    </row>
  </sheetData>
  <phoneticPr fontId="0" type="noConversion"/>
  <pageMargins left="0.75" right="0.75" top="1" bottom="1" header="0.5" footer="0.5"/>
  <pageSetup orientation="landscape" horizontalDpi="4294967293" verticalDpi="0" r:id="rId1"/>
  <headerFooter alignWithMargins="0"/>
</worksheet>
</file>

<file path=xl/worksheets/sheet19.xml><?xml version="1.0" encoding="utf-8"?>
<worksheet xmlns="http://schemas.openxmlformats.org/spreadsheetml/2006/main" xmlns:r="http://schemas.openxmlformats.org/officeDocument/2006/relationships">
  <dimension ref="A1:A3"/>
  <sheetViews>
    <sheetView workbookViewId="0"/>
  </sheetViews>
  <sheetFormatPr defaultRowHeight="12.75"/>
  <sheetData>
    <row r="1" spans="1:1" ht="18.75">
      <c r="A1" s="16" t="s">
        <v>183</v>
      </c>
    </row>
    <row r="3" spans="1:1">
      <c r="A3" t="s">
        <v>190</v>
      </c>
    </row>
  </sheetData>
  <phoneticPr fontId="0" type="noConversion"/>
  <pageMargins left="0.75" right="0.75" top="1" bottom="1" header="0.5" footer="0.5"/>
  <pageSetup orientation="portrait" horizontalDpi="4294967293" verticalDpi="0" r:id="rId1"/>
  <headerFooter alignWithMargins="0"/>
  <legacyDrawing r:id="rId2"/>
  <oleObjects>
    <oleObject progId="AcroExch.Document" dvAspect="DVASPECT_ICON" shapeId="6146" r:id="rId3"/>
  </oleObjects>
</worksheet>
</file>

<file path=xl/worksheets/sheet2.xml><?xml version="1.0" encoding="utf-8"?>
<worksheet xmlns="http://schemas.openxmlformats.org/spreadsheetml/2006/main" xmlns:r="http://schemas.openxmlformats.org/officeDocument/2006/relationships">
  <dimension ref="A1:C18"/>
  <sheetViews>
    <sheetView workbookViewId="0"/>
  </sheetViews>
  <sheetFormatPr defaultRowHeight="12.75"/>
  <cols>
    <col min="1" max="1" width="19.7109375" customWidth="1"/>
    <col min="2" max="2" width="16.7109375" customWidth="1"/>
    <col min="3" max="3" width="15.7109375" customWidth="1"/>
  </cols>
  <sheetData>
    <row r="1" spans="1:3" ht="15.75">
      <c r="A1" s="28" t="s">
        <v>134</v>
      </c>
    </row>
    <row r="2" spans="1:3" ht="15.75">
      <c r="A2" s="14"/>
    </row>
    <row r="3" spans="1:3" ht="19.5" customHeight="1">
      <c r="A3" s="50" t="s">
        <v>65</v>
      </c>
      <c r="B3" s="50" t="s">
        <v>149</v>
      </c>
      <c r="C3" s="50" t="s">
        <v>135</v>
      </c>
    </row>
    <row r="4" spans="1:3" ht="19.5" customHeight="1">
      <c r="A4" s="43" t="s">
        <v>136</v>
      </c>
      <c r="B4" s="43" t="s">
        <v>11</v>
      </c>
      <c r="C4" s="44" t="s">
        <v>197</v>
      </c>
    </row>
    <row r="5" spans="1:3" ht="15.75">
      <c r="A5" s="43" t="s">
        <v>137</v>
      </c>
      <c r="B5" s="43" t="s">
        <v>13</v>
      </c>
      <c r="C5" s="43" t="s">
        <v>198</v>
      </c>
    </row>
    <row r="6" spans="1:3" ht="18.75">
      <c r="A6" s="43" t="s">
        <v>139</v>
      </c>
      <c r="B6" s="43" t="s">
        <v>16</v>
      </c>
      <c r="C6" s="43" t="s">
        <v>140</v>
      </c>
    </row>
    <row r="7" spans="1:3" ht="15.75">
      <c r="A7" s="43" t="s">
        <v>141</v>
      </c>
      <c r="B7" s="43" t="s">
        <v>17</v>
      </c>
      <c r="C7" s="43" t="s">
        <v>142</v>
      </c>
    </row>
    <row r="8" spans="1:3" ht="15.75">
      <c r="A8" s="43" t="s">
        <v>143</v>
      </c>
      <c r="B8" s="43" t="s">
        <v>18</v>
      </c>
      <c r="C8" s="43" t="s">
        <v>19</v>
      </c>
    </row>
    <row r="9" spans="1:3" ht="15.75">
      <c r="A9" s="43" t="s">
        <v>144</v>
      </c>
      <c r="B9" s="43" t="s">
        <v>20</v>
      </c>
      <c r="C9" s="43" t="s">
        <v>145</v>
      </c>
    </row>
    <row r="10" spans="1:3" ht="18.75">
      <c r="A10" s="43" t="s">
        <v>146</v>
      </c>
      <c r="B10" s="43" t="s">
        <v>147</v>
      </c>
      <c r="C10" s="43" t="s">
        <v>145</v>
      </c>
    </row>
    <row r="11" spans="1:3" ht="18.75">
      <c r="A11" s="43" t="s">
        <v>150</v>
      </c>
      <c r="B11" s="43" t="s">
        <v>151</v>
      </c>
      <c r="C11" s="43" t="s">
        <v>142</v>
      </c>
    </row>
    <row r="12" spans="1:3" ht="15.75">
      <c r="A12" s="43" t="s">
        <v>148</v>
      </c>
      <c r="B12" s="43" t="s">
        <v>24</v>
      </c>
      <c r="C12" s="43" t="s">
        <v>25</v>
      </c>
    </row>
    <row r="13" spans="1:3" ht="18.75">
      <c r="A13" s="51" t="s">
        <v>138</v>
      </c>
      <c r="B13" s="52" t="s">
        <v>155</v>
      </c>
      <c r="C13" s="51" t="s">
        <v>201</v>
      </c>
    </row>
    <row r="14" spans="1:3" ht="15.75">
      <c r="A14" s="51" t="s">
        <v>153</v>
      </c>
      <c r="B14" s="52" t="s">
        <v>199</v>
      </c>
      <c r="C14" s="51" t="s">
        <v>158</v>
      </c>
    </row>
    <row r="15" spans="1:3" ht="15.75">
      <c r="A15" s="51" t="s">
        <v>154</v>
      </c>
      <c r="B15" s="52" t="s">
        <v>156</v>
      </c>
      <c r="C15" s="51" t="s">
        <v>157</v>
      </c>
    </row>
    <row r="16" spans="1:3" ht="15.75">
      <c r="A16" s="51" t="s">
        <v>208</v>
      </c>
      <c r="B16" s="68" t="s">
        <v>209</v>
      </c>
      <c r="C16" s="27" t="s">
        <v>210</v>
      </c>
    </row>
    <row r="17" spans="1:3" ht="15.75">
      <c r="A17" s="51" t="s">
        <v>193</v>
      </c>
      <c r="B17" s="51" t="s">
        <v>194</v>
      </c>
      <c r="C17" s="51" t="s">
        <v>142</v>
      </c>
    </row>
    <row r="18" spans="1:3" ht="15.75">
      <c r="A18" s="51" t="s">
        <v>195</v>
      </c>
      <c r="B18" s="51" t="s">
        <v>196</v>
      </c>
      <c r="C18" s="51" t="s">
        <v>142</v>
      </c>
    </row>
  </sheetData>
  <phoneticPr fontId="0" type="noConversion"/>
  <pageMargins left="0.75" right="0.75" top="1" bottom="1" header="0.5" footer="0.5"/>
  <pageSetup orientation="portrait" horizontalDpi="4294967293" verticalDpi="0" r:id="rId1"/>
  <headerFooter alignWithMargins="0"/>
</worksheet>
</file>

<file path=xl/worksheets/sheet20.xml><?xml version="1.0" encoding="utf-8"?>
<worksheet xmlns="http://schemas.openxmlformats.org/spreadsheetml/2006/main" xmlns:r="http://schemas.openxmlformats.org/officeDocument/2006/relationships">
  <sheetPr>
    <pageSetUpPr fitToPage="1"/>
  </sheetPr>
  <dimension ref="A1:L47"/>
  <sheetViews>
    <sheetView showGridLines="0" workbookViewId="0">
      <selection activeCell="B1" sqref="B1"/>
    </sheetView>
  </sheetViews>
  <sheetFormatPr defaultRowHeight="12.75"/>
  <cols>
    <col min="1" max="16384" width="9.140625" style="69"/>
  </cols>
  <sheetData>
    <row r="1" spans="1:11" ht="13.5" thickBot="1">
      <c r="B1" s="70" t="s">
        <v>215</v>
      </c>
    </row>
    <row r="2" spans="1:11">
      <c r="B2" s="71" t="s">
        <v>216</v>
      </c>
      <c r="C2" s="72">
        <v>6.6400000000000001E-2</v>
      </c>
      <c r="D2" s="71" t="s">
        <v>217</v>
      </c>
      <c r="E2" s="73">
        <v>2.743E-4</v>
      </c>
    </row>
    <row r="3" spans="1:11">
      <c r="B3" s="71"/>
      <c r="D3" s="71"/>
    </row>
    <row r="4" spans="1:11" ht="13.5" thickBot="1">
      <c r="A4" s="95" t="s">
        <v>218</v>
      </c>
      <c r="B4" s="95"/>
      <c r="C4" s="95"/>
      <c r="D4" s="95"/>
      <c r="E4" s="95"/>
      <c r="F4" s="95"/>
      <c r="G4" s="95"/>
      <c r="H4" s="95"/>
      <c r="I4" s="95"/>
      <c r="J4" s="95"/>
    </row>
    <row r="5" spans="1:11" ht="13.5" thickTop="1">
      <c r="A5" s="74" t="s">
        <v>219</v>
      </c>
      <c r="B5" s="75" t="s">
        <v>220</v>
      </c>
      <c r="C5" s="96" t="s">
        <v>233</v>
      </c>
      <c r="D5" s="96"/>
      <c r="E5" s="96"/>
      <c r="F5" s="96"/>
      <c r="G5" s="96"/>
      <c r="H5" s="96"/>
      <c r="I5" s="96"/>
      <c r="J5" s="96"/>
    </row>
    <row r="6" spans="1:11">
      <c r="A6" s="74" t="s">
        <v>221</v>
      </c>
      <c r="B6" s="74" t="s">
        <v>222</v>
      </c>
      <c r="C6" s="96"/>
      <c r="D6" s="96"/>
      <c r="E6" s="96"/>
      <c r="F6" s="96"/>
      <c r="G6" s="96"/>
      <c r="H6" s="96"/>
      <c r="I6" s="96"/>
      <c r="J6" s="96"/>
    </row>
    <row r="7" spans="1:11" ht="18" customHeight="1">
      <c r="A7" s="74" t="s">
        <v>234</v>
      </c>
      <c r="B7" s="74" t="s">
        <v>139</v>
      </c>
      <c r="C7" s="94" t="s">
        <v>235</v>
      </c>
      <c r="D7" s="94"/>
      <c r="E7" s="94"/>
      <c r="F7" s="94"/>
      <c r="G7" s="94"/>
      <c r="H7" s="94"/>
      <c r="I7" s="94"/>
      <c r="J7" s="94"/>
    </row>
    <row r="8" spans="1:11">
      <c r="A8" s="76"/>
      <c r="B8" s="74" t="s">
        <v>156</v>
      </c>
      <c r="C8" s="97">
        <v>3</v>
      </c>
      <c r="D8" s="97">
        <v>4</v>
      </c>
      <c r="E8" s="97">
        <v>5</v>
      </c>
      <c r="F8" s="97">
        <v>6</v>
      </c>
      <c r="G8" s="97">
        <v>7</v>
      </c>
      <c r="H8" s="97">
        <v>8</v>
      </c>
      <c r="I8" s="97">
        <v>9</v>
      </c>
      <c r="J8" s="97">
        <v>10</v>
      </c>
      <c r="K8" s="97"/>
    </row>
    <row r="9" spans="1:11" ht="14.25">
      <c r="A9" s="77"/>
      <c r="B9" s="78" t="s">
        <v>236</v>
      </c>
      <c r="C9" s="98"/>
      <c r="D9" s="98"/>
      <c r="E9" s="98"/>
      <c r="F9" s="98"/>
      <c r="G9" s="98"/>
      <c r="H9" s="98"/>
      <c r="I9" s="98"/>
      <c r="J9" s="98"/>
      <c r="K9" s="97"/>
    </row>
    <row r="10" spans="1:11">
      <c r="A10" s="79">
        <v>-20</v>
      </c>
      <c r="B10" s="80">
        <f t="shared" ref="B10:B34" si="0">A10*$E$2+$C$2</f>
        <v>6.0914000000000003E-2</v>
      </c>
      <c r="C10" s="80">
        <f t="shared" ref="C10:J19" si="1">(1/$B10)*(C$8/(100-C$8))</f>
        <v>0.507729504736947</v>
      </c>
      <c r="D10" s="80">
        <f t="shared" si="1"/>
        <v>0.68402447165949809</v>
      </c>
      <c r="E10" s="80">
        <f t="shared" si="1"/>
        <v>0.86403091156989231</v>
      </c>
      <c r="F10" s="80">
        <f t="shared" si="1"/>
        <v>1.0478672757336991</v>
      </c>
      <c r="G10" s="80">
        <f t="shared" si="1"/>
        <v>1.2356571100945772</v>
      </c>
      <c r="H10" s="80">
        <f t="shared" si="1"/>
        <v>1.4275293321589524</v>
      </c>
      <c r="I10" s="80">
        <f t="shared" si="1"/>
        <v>1.6236185261368306</v>
      </c>
      <c r="J10" s="80">
        <f t="shared" si="1"/>
        <v>1.8240652577586616</v>
      </c>
    </row>
    <row r="11" spans="1:11">
      <c r="A11" s="79">
        <v>-15</v>
      </c>
      <c r="B11" s="80">
        <f t="shared" si="0"/>
        <v>6.2285500000000001E-2</v>
      </c>
      <c r="C11" s="80">
        <f t="shared" si="1"/>
        <v>0.49654951877317177</v>
      </c>
      <c r="D11" s="80">
        <f t="shared" si="1"/>
        <v>0.66896254612496753</v>
      </c>
      <c r="E11" s="80">
        <f t="shared" si="1"/>
        <v>0.84500532142101159</v>
      </c>
      <c r="F11" s="80">
        <f t="shared" si="1"/>
        <v>1.0247936876808013</v>
      </c>
      <c r="G11" s="80">
        <f t="shared" si="1"/>
        <v>1.2084484704192962</v>
      </c>
      <c r="H11" s="80">
        <f t="shared" si="1"/>
        <v>1.3960957484347147</v>
      </c>
      <c r="I11" s="80">
        <f t="shared" si="1"/>
        <v>1.5878671424504722</v>
      </c>
      <c r="J11" s="80">
        <f t="shared" si="1"/>
        <v>1.7839001229999134</v>
      </c>
    </row>
    <row r="12" spans="1:11">
      <c r="A12" s="79">
        <v>-10</v>
      </c>
      <c r="B12" s="80">
        <f t="shared" si="0"/>
        <v>6.3657000000000005E-2</v>
      </c>
      <c r="C12" s="80">
        <f t="shared" si="1"/>
        <v>0.4858512818943147</v>
      </c>
      <c r="D12" s="80">
        <f t="shared" si="1"/>
        <v>0.65454964366317392</v>
      </c>
      <c r="E12" s="80">
        <f t="shared" si="1"/>
        <v>0.82679954989032489</v>
      </c>
      <c r="F12" s="80">
        <f t="shared" si="1"/>
        <v>1.0027143477393301</v>
      </c>
      <c r="G12" s="80">
        <f t="shared" si="1"/>
        <v>1.1824122595205724</v>
      </c>
      <c r="H12" s="80">
        <f t="shared" si="1"/>
        <v>1.3660166476448847</v>
      </c>
      <c r="I12" s="80">
        <f t="shared" si="1"/>
        <v>1.5536562970466545</v>
      </c>
      <c r="J12" s="80">
        <f t="shared" si="1"/>
        <v>1.7454657164351304</v>
      </c>
    </row>
    <row r="13" spans="1:11">
      <c r="A13" s="79">
        <v>-5</v>
      </c>
      <c r="B13" s="80">
        <f t="shared" si="0"/>
        <v>6.5028500000000003E-2</v>
      </c>
      <c r="C13" s="80">
        <f t="shared" si="1"/>
        <v>0.47560431274820103</v>
      </c>
      <c r="D13" s="80">
        <f t="shared" si="1"/>
        <v>0.64074469911910414</v>
      </c>
      <c r="E13" s="80">
        <f t="shared" si="1"/>
        <v>0.80936172520307892</v>
      </c>
      <c r="F13" s="80">
        <f t="shared" si="1"/>
        <v>0.98156634758671268</v>
      </c>
      <c r="G13" s="80">
        <f t="shared" si="1"/>
        <v>1.1574742951828978</v>
      </c>
      <c r="H13" s="80">
        <f t="shared" si="1"/>
        <v>1.3372063285963913</v>
      </c>
      <c r="I13" s="80">
        <f t="shared" si="1"/>
        <v>1.5208885165904009</v>
      </c>
      <c r="J13" s="80">
        <f t="shared" si="1"/>
        <v>1.7086525309842777</v>
      </c>
    </row>
    <row r="14" spans="1:11">
      <c r="A14" s="79">
        <v>0</v>
      </c>
      <c r="B14" s="80">
        <f t="shared" si="0"/>
        <v>6.6400000000000001E-2</v>
      </c>
      <c r="C14" s="80">
        <f t="shared" si="1"/>
        <v>0.4657806483666625</v>
      </c>
      <c r="D14" s="80">
        <f t="shared" si="1"/>
        <v>0.62751004016064249</v>
      </c>
      <c r="E14" s="80">
        <f t="shared" si="1"/>
        <v>0.79264426125554843</v>
      </c>
      <c r="F14" s="80">
        <f t="shared" si="1"/>
        <v>0.96129197641630337</v>
      </c>
      <c r="G14" s="80">
        <f t="shared" si="1"/>
        <v>1.1335665241611608</v>
      </c>
      <c r="H14" s="80">
        <f t="shared" si="1"/>
        <v>1.3095861707700365</v>
      </c>
      <c r="I14" s="80">
        <f t="shared" si="1"/>
        <v>1.4894743810406459</v>
      </c>
      <c r="J14" s="80">
        <f t="shared" si="1"/>
        <v>1.6733601070950466</v>
      </c>
    </row>
    <row r="15" spans="1:11">
      <c r="A15" s="79">
        <v>5</v>
      </c>
      <c r="B15" s="80">
        <f t="shared" si="0"/>
        <v>6.7771499999999998E-2</v>
      </c>
      <c r="C15" s="80">
        <f t="shared" si="1"/>
        <v>0.45635458934133666</v>
      </c>
      <c r="D15" s="80">
        <f t="shared" si="1"/>
        <v>0.61481104397374509</v>
      </c>
      <c r="E15" s="80">
        <f t="shared" si="1"/>
        <v>0.7766034239668359</v>
      </c>
      <c r="F15" s="80">
        <f t="shared" si="1"/>
        <v>0.94183819502360955</v>
      </c>
      <c r="G15" s="80">
        <f t="shared" si="1"/>
        <v>1.1106264020170882</v>
      </c>
      <c r="H15" s="80">
        <f t="shared" si="1"/>
        <v>1.2830839178582507</v>
      </c>
      <c r="I15" s="80">
        <f t="shared" si="1"/>
        <v>1.4593317087728457</v>
      </c>
      <c r="J15" s="80">
        <f t="shared" si="1"/>
        <v>1.6394961172633202</v>
      </c>
    </row>
    <row r="16" spans="1:11">
      <c r="A16" s="79">
        <v>10</v>
      </c>
      <c r="B16" s="80">
        <f t="shared" si="0"/>
        <v>6.9142999999999996E-2</v>
      </c>
      <c r="C16" s="80">
        <f t="shared" si="1"/>
        <v>0.44730247532716827</v>
      </c>
      <c r="D16" s="80">
        <f t="shared" si="1"/>
        <v>0.6026158348157683</v>
      </c>
      <c r="E16" s="80">
        <f t="shared" si="1"/>
        <v>0.76119894924097053</v>
      </c>
      <c r="F16" s="80">
        <f t="shared" si="1"/>
        <v>0.92315617248373016</v>
      </c>
      <c r="G16" s="80">
        <f t="shared" si="1"/>
        <v>1.0885963467639685</v>
      </c>
      <c r="H16" s="80">
        <f t="shared" si="1"/>
        <v>1.2576330465720382</v>
      </c>
      <c r="I16" s="80">
        <f t="shared" si="1"/>
        <v>1.430384838683582</v>
      </c>
      <c r="J16" s="80">
        <f t="shared" si="1"/>
        <v>1.6069755595087154</v>
      </c>
    </row>
    <row r="17" spans="1:12">
      <c r="A17" s="79">
        <v>15</v>
      </c>
      <c r="B17" s="80">
        <f t="shared" si="0"/>
        <v>7.0514500000000008E-2</v>
      </c>
      <c r="C17" s="80">
        <f t="shared" si="1"/>
        <v>0.43860248674451907</v>
      </c>
      <c r="D17" s="80">
        <f t="shared" si="1"/>
        <v>0.5908950168641437</v>
      </c>
      <c r="E17" s="80">
        <f t="shared" si="1"/>
        <v>0.74639370551260253</v>
      </c>
      <c r="F17" s="80">
        <f t="shared" si="1"/>
        <v>0.90520087689826267</v>
      </c>
      <c r="G17" s="80">
        <f t="shared" si="1"/>
        <v>1.0674232562707113</v>
      </c>
      <c r="H17" s="80">
        <f t="shared" si="1"/>
        <v>1.2331722091077781</v>
      </c>
      <c r="I17" s="80">
        <f t="shared" si="1"/>
        <v>1.4025639960731324</v>
      </c>
      <c r="J17" s="80">
        <f t="shared" si="1"/>
        <v>1.5757200449710498</v>
      </c>
    </row>
    <row r="18" spans="1:12">
      <c r="A18" s="79">
        <v>20</v>
      </c>
      <c r="B18" s="80">
        <f t="shared" si="0"/>
        <v>7.1886000000000005E-2</v>
      </c>
      <c r="C18" s="80">
        <f t="shared" si="1"/>
        <v>0.43023446918101427</v>
      </c>
      <c r="D18" s="80">
        <f t="shared" si="1"/>
        <v>0.5796214376466442</v>
      </c>
      <c r="E18" s="80">
        <f t="shared" si="1"/>
        <v>0.73215339492207687</v>
      </c>
      <c r="F18" s="80">
        <f t="shared" si="1"/>
        <v>0.88793071299060378</v>
      </c>
      <c r="G18" s="80">
        <f t="shared" si="1"/>
        <v>1.0470580809100669</v>
      </c>
      <c r="H18" s="80">
        <f t="shared" si="1"/>
        <v>1.2096447394364749</v>
      </c>
      <c r="I18" s="80">
        <f t="shared" si="1"/>
        <v>1.3758047311173092</v>
      </c>
      <c r="J18" s="80">
        <f t="shared" si="1"/>
        <v>1.5456571670577177</v>
      </c>
      <c r="K18" s="80"/>
      <c r="L18" s="80"/>
    </row>
    <row r="19" spans="1:12">
      <c r="A19" s="79">
        <v>25</v>
      </c>
      <c r="B19" s="80">
        <f t="shared" si="0"/>
        <v>7.3257500000000003E-2</v>
      </c>
      <c r="C19" s="80">
        <f t="shared" si="1"/>
        <v>0.42217977751829361</v>
      </c>
      <c r="D19" s="80">
        <f t="shared" si="1"/>
        <v>0.5687699780454788</v>
      </c>
      <c r="E19" s="80">
        <f t="shared" si="1"/>
        <v>0.71844628805744692</v>
      </c>
      <c r="F19" s="80">
        <f t="shared" si="1"/>
        <v>0.87130720041009513</v>
      </c>
      <c r="G19" s="80">
        <f t="shared" si="1"/>
        <v>1.0274554442111876</v>
      </c>
      <c r="H19" s="80">
        <f t="shared" si="1"/>
        <v>1.186998215051434</v>
      </c>
      <c r="I19" s="80">
        <f t="shared" si="1"/>
        <v>1.3500474204156421</v>
      </c>
      <c r="J19" s="80">
        <f t="shared" si="1"/>
        <v>1.5167199414546102</v>
      </c>
    </row>
    <row r="20" spans="1:12">
      <c r="A20" s="79">
        <v>30</v>
      </c>
      <c r="B20" s="80">
        <f t="shared" si="0"/>
        <v>7.4629000000000001E-2</v>
      </c>
      <c r="C20" s="80">
        <f t="shared" ref="C20:J34" si="2">(1/$B20)*(C$8/(100-C$8))</f>
        <v>0.41442113724619639</v>
      </c>
      <c r="D20" s="80">
        <f t="shared" si="2"/>
        <v>0.5583173654566812</v>
      </c>
      <c r="E20" s="80">
        <f t="shared" si="2"/>
        <v>0.70524298794528151</v>
      </c>
      <c r="F20" s="80">
        <f t="shared" si="2"/>
        <v>0.85529468750810733</v>
      </c>
      <c r="G20" s="80">
        <f t="shared" si="2"/>
        <v>1.0085733053411017</v>
      </c>
      <c r="H20" s="80">
        <f t="shared" si="2"/>
        <v>1.1651840670400304</v>
      </c>
      <c r="I20" s="80">
        <f t="shared" si="2"/>
        <v>1.325236823501573</v>
      </c>
      <c r="J20" s="80">
        <f t="shared" si="2"/>
        <v>1.4888463078844831</v>
      </c>
    </row>
    <row r="21" spans="1:12">
      <c r="A21" s="79">
        <v>35</v>
      </c>
      <c r="B21" s="80">
        <f t="shared" si="0"/>
        <v>7.6000499999999999E-2</v>
      </c>
      <c r="C21" s="80">
        <f t="shared" si="2"/>
        <v>0.40694252079323678</v>
      </c>
      <c r="D21" s="80">
        <f t="shared" si="2"/>
        <v>0.54824200717977734</v>
      </c>
      <c r="E21" s="80">
        <f t="shared" si="2"/>
        <v>0.69251621959550813</v>
      </c>
      <c r="F21" s="80">
        <f t="shared" si="2"/>
        <v>0.83986009610519075</v>
      </c>
      <c r="G21" s="80">
        <f t="shared" si="2"/>
        <v>0.99037265813121067</v>
      </c>
      <c r="H21" s="80">
        <f t="shared" si="2"/>
        <v>1.1441572323751874</v>
      </c>
      <c r="I21" s="80">
        <f t="shared" si="2"/>
        <v>1.301321687371779</v>
      </c>
      <c r="J21" s="80">
        <f t="shared" si="2"/>
        <v>1.4619786858127395</v>
      </c>
    </row>
    <row r="22" spans="1:12">
      <c r="A22" s="79">
        <v>40</v>
      </c>
      <c r="B22" s="80">
        <f t="shared" si="0"/>
        <v>7.7371999999999996E-2</v>
      </c>
      <c r="C22" s="80">
        <f t="shared" si="2"/>
        <v>0.39972903701011209</v>
      </c>
      <c r="D22" s="80">
        <f t="shared" si="2"/>
        <v>0.53852384152751209</v>
      </c>
      <c r="E22" s="80">
        <f t="shared" si="2"/>
        <v>0.68024064192948897</v>
      </c>
      <c r="F22" s="80">
        <f t="shared" si="2"/>
        <v>0.82497269340384827</v>
      </c>
      <c r="G22" s="80">
        <f t="shared" si="2"/>
        <v>0.97281726211421549</v>
      </c>
      <c r="H22" s="80">
        <f t="shared" si="2"/>
        <v>1.1238758431878513</v>
      </c>
      <c r="I22" s="80">
        <f t="shared" si="2"/>
        <v>1.2782543930762924</v>
      </c>
      <c r="J22" s="80">
        <f t="shared" si="2"/>
        <v>1.436063577406699</v>
      </c>
    </row>
    <row r="23" spans="1:12">
      <c r="A23" s="79">
        <v>45</v>
      </c>
      <c r="B23" s="80">
        <f t="shared" si="0"/>
        <v>7.8743499999999994E-2</v>
      </c>
      <c r="C23" s="80">
        <f t="shared" si="2"/>
        <v>0.39276683220261221</v>
      </c>
      <c r="D23" s="80">
        <f t="shared" si="2"/>
        <v>0.52914420449518584</v>
      </c>
      <c r="E23" s="80">
        <f t="shared" si="2"/>
        <v>0.66839267936234004</v>
      </c>
      <c r="F23" s="80">
        <f t="shared" si="2"/>
        <v>0.81060388773730596</v>
      </c>
      <c r="G23" s="80">
        <f t="shared" si="2"/>
        <v>0.95587340166872292</v>
      </c>
      <c r="H23" s="80">
        <f t="shared" si="2"/>
        <v>1.1043009485116921</v>
      </c>
      <c r="I23" s="80">
        <f t="shared" si="2"/>
        <v>1.2559906392413203</v>
      </c>
      <c r="J23" s="80">
        <f t="shared" si="2"/>
        <v>1.4110512119871623</v>
      </c>
    </row>
    <row r="24" spans="1:12">
      <c r="A24" s="79">
        <v>50</v>
      </c>
      <c r="B24" s="80">
        <f t="shared" si="0"/>
        <v>8.0115000000000006E-2</v>
      </c>
      <c r="C24" s="80">
        <f t="shared" si="2"/>
        <v>0.38604300132991809</v>
      </c>
      <c r="D24" s="80">
        <f t="shared" si="2"/>
        <v>0.52008571012502847</v>
      </c>
      <c r="E24" s="80">
        <f t="shared" si="2"/>
        <v>0.65695037068424655</v>
      </c>
      <c r="F24" s="80">
        <f t="shared" si="2"/>
        <v>0.79672704529791605</v>
      </c>
      <c r="G24" s="80">
        <f t="shared" si="2"/>
        <v>0.93950966990327744</v>
      </c>
      <c r="H24" s="80">
        <f t="shared" si="2"/>
        <v>1.0853962646087552</v>
      </c>
      <c r="I24" s="80">
        <f t="shared" si="2"/>
        <v>1.2344891580989688</v>
      </c>
      <c r="J24" s="80">
        <f t="shared" si="2"/>
        <v>1.3868952270000761</v>
      </c>
    </row>
    <row r="25" spans="1:12">
      <c r="A25" s="79">
        <v>55</v>
      </c>
      <c r="B25" s="80">
        <f t="shared" si="0"/>
        <v>8.1486500000000003E-2</v>
      </c>
      <c r="C25" s="80">
        <f t="shared" si="2"/>
        <v>0.37954550817063426</v>
      </c>
      <c r="D25" s="80">
        <f t="shared" si="2"/>
        <v>0.5113321429521045</v>
      </c>
      <c r="E25" s="80">
        <f t="shared" si="2"/>
        <v>0.64589323320265823</v>
      </c>
      <c r="F25" s="80">
        <f t="shared" si="2"/>
        <v>0.78331732537343657</v>
      </c>
      <c r="G25" s="80">
        <f t="shared" si="2"/>
        <v>0.92369677436509201</v>
      </c>
      <c r="H25" s="80">
        <f t="shared" si="2"/>
        <v>1.0671279505087399</v>
      </c>
      <c r="I25" s="80">
        <f t="shared" si="2"/>
        <v>1.2137114601940062</v>
      </c>
      <c r="J25" s="80">
        <f t="shared" si="2"/>
        <v>1.3635523812056118</v>
      </c>
    </row>
    <row r="26" spans="1:12">
      <c r="A26" s="79">
        <v>60</v>
      </c>
      <c r="B26" s="80">
        <f t="shared" si="0"/>
        <v>8.2858000000000001E-2</v>
      </c>
      <c r="C26" s="80">
        <f t="shared" si="2"/>
        <v>0.37326311341749008</v>
      </c>
      <c r="D26" s="80">
        <f t="shared" si="2"/>
        <v>0.50286836113189626</v>
      </c>
      <c r="E26" s="80">
        <f t="shared" si="2"/>
        <v>0.63520214037713219</v>
      </c>
      <c r="F26" s="80">
        <f t="shared" si="2"/>
        <v>0.77035153194673478</v>
      </c>
      <c r="G26" s="80">
        <f t="shared" si="2"/>
        <v>0.90840736204471595</v>
      </c>
      <c r="H26" s="80">
        <f t="shared" si="2"/>
        <v>1.0494644058404792</v>
      </c>
      <c r="I26" s="80">
        <f t="shared" si="2"/>
        <v>1.1936216044449406</v>
      </c>
      <c r="J26" s="80">
        <f t="shared" si="2"/>
        <v>1.3409822963517235</v>
      </c>
    </row>
    <row r="27" spans="1:12">
      <c r="A27" s="79">
        <v>65</v>
      </c>
      <c r="B27" s="80">
        <f t="shared" si="0"/>
        <v>8.4229499999999999E-2</v>
      </c>
      <c r="C27" s="80">
        <f t="shared" si="2"/>
        <v>0.36718530979699981</v>
      </c>
      <c r="D27" s="80">
        <f t="shared" si="2"/>
        <v>0.49468020903206911</v>
      </c>
      <c r="E27" s="80">
        <f t="shared" si="2"/>
        <v>0.62485921140892942</v>
      </c>
      <c r="F27" s="80">
        <f t="shared" si="2"/>
        <v>0.75780797979380798</v>
      </c>
      <c r="G27" s="80">
        <f t="shared" si="2"/>
        <v>0.89361586147728622</v>
      </c>
      <c r="H27" s="80">
        <f t="shared" si="2"/>
        <v>1.032376088414753</v>
      </c>
      <c r="I27" s="80">
        <f t="shared" si="2"/>
        <v>1.1741859906695267</v>
      </c>
      <c r="J27" s="80">
        <f t="shared" si="2"/>
        <v>1.3191472240855175</v>
      </c>
    </row>
    <row r="28" spans="1:12">
      <c r="A28" s="79">
        <v>70</v>
      </c>
      <c r="B28" s="80">
        <f t="shared" si="0"/>
        <v>8.5600999999999997E-2</v>
      </c>
      <c r="C28" s="80">
        <f t="shared" si="2"/>
        <v>0.36130226342620292</v>
      </c>
      <c r="D28" s="80">
        <f t="shared" si="2"/>
        <v>0.48675443822696779</v>
      </c>
      <c r="E28" s="80">
        <f t="shared" si="2"/>
        <v>0.61484771144459083</v>
      </c>
      <c r="F28" s="80">
        <f t="shared" si="2"/>
        <v>0.74566637345407827</v>
      </c>
      <c r="G28" s="80">
        <f t="shared" si="2"/>
        <v>0.87929834002290963</v>
      </c>
      <c r="H28" s="80">
        <f t="shared" si="2"/>
        <v>1.015835349343237</v>
      </c>
      <c r="I28" s="80">
        <f t="shared" si="2"/>
        <v>1.1553731720552203</v>
      </c>
      <c r="J28" s="80">
        <f t="shared" si="2"/>
        <v>1.2980118352719141</v>
      </c>
    </row>
    <row r="29" spans="1:12">
      <c r="A29" s="79">
        <v>75</v>
      </c>
      <c r="B29" s="80">
        <f t="shared" si="0"/>
        <v>8.6972500000000008E-2</v>
      </c>
      <c r="C29" s="80">
        <f t="shared" si="2"/>
        <v>0.35560476071800151</v>
      </c>
      <c r="D29" s="80">
        <f t="shared" si="2"/>
        <v>0.4790786359673076</v>
      </c>
      <c r="E29" s="80">
        <f t="shared" si="2"/>
        <v>0.60515196122186221</v>
      </c>
      <c r="F29" s="80">
        <f t="shared" si="2"/>
        <v>0.73390769765204567</v>
      </c>
      <c r="G29" s="80">
        <f t="shared" si="2"/>
        <v>0.86543237465062017</v>
      </c>
      <c r="H29" s="80">
        <f t="shared" si="2"/>
        <v>0.99981628375785936</v>
      </c>
      <c r="I29" s="80">
        <f t="shared" si="2"/>
        <v>1.1371536853729498</v>
      </c>
      <c r="J29" s="80">
        <f t="shared" si="2"/>
        <v>1.2775430292461536</v>
      </c>
    </row>
    <row r="30" spans="1:12">
      <c r="A30" s="79">
        <v>80</v>
      </c>
      <c r="B30" s="80">
        <f t="shared" si="0"/>
        <v>8.8344000000000006E-2</v>
      </c>
      <c r="C30" s="80">
        <f t="shared" si="2"/>
        <v>0.3500841602321198</v>
      </c>
      <c r="D30" s="80">
        <f t="shared" si="2"/>
        <v>0.47164116031271691</v>
      </c>
      <c r="E30" s="80">
        <f t="shared" si="2"/>
        <v>0.59575725513185296</v>
      </c>
      <c r="F30" s="80">
        <f t="shared" si="2"/>
        <v>0.72251411792586417</v>
      </c>
      <c r="G30" s="80">
        <f t="shared" si="2"/>
        <v>0.85199693475845639</v>
      </c>
      <c r="H30" s="80">
        <f t="shared" si="2"/>
        <v>0.98429459543523534</v>
      </c>
      <c r="I30" s="80">
        <f t="shared" si="2"/>
        <v>1.1194998970060093</v>
      </c>
      <c r="J30" s="80">
        <f t="shared" si="2"/>
        <v>1.2577097608339118</v>
      </c>
    </row>
    <row r="31" spans="1:12">
      <c r="A31" s="79">
        <v>85</v>
      </c>
      <c r="B31" s="80">
        <f t="shared" si="0"/>
        <v>8.9715500000000004E-2</v>
      </c>
      <c r="C31" s="80">
        <f t="shared" si="2"/>
        <v>0.3447323489424502</v>
      </c>
      <c r="D31" s="80">
        <f t="shared" si="2"/>
        <v>0.46443108121413423</v>
      </c>
      <c r="E31" s="80">
        <f t="shared" si="2"/>
        <v>0.58664978679680113</v>
      </c>
      <c r="F31" s="80">
        <f t="shared" si="2"/>
        <v>0.71146889037058858</v>
      </c>
      <c r="G31" s="80">
        <f t="shared" si="2"/>
        <v>0.83897227574166189</v>
      </c>
      <c r="H31" s="80">
        <f t="shared" si="2"/>
        <v>0.96924747383819321</v>
      </c>
      <c r="I31" s="80">
        <f t="shared" si="2"/>
        <v>1.1023858631016814</v>
      </c>
      <c r="J31" s="80">
        <f t="shared" si="2"/>
        <v>1.2384828832376913</v>
      </c>
    </row>
    <row r="32" spans="1:12">
      <c r="A32" s="79">
        <v>90</v>
      </c>
      <c r="B32" s="80">
        <f t="shared" si="0"/>
        <v>9.1087000000000001E-2</v>
      </c>
      <c r="C32" s="80">
        <f t="shared" si="2"/>
        <v>0.33954170245530529</v>
      </c>
      <c r="D32" s="80">
        <f t="shared" si="2"/>
        <v>0.45743812691895291</v>
      </c>
      <c r="E32" s="80">
        <f t="shared" si="2"/>
        <v>0.57781658137130887</v>
      </c>
      <c r="F32" s="80">
        <f t="shared" si="2"/>
        <v>0.70075627953541719</v>
      </c>
      <c r="G32" s="80">
        <f t="shared" si="2"/>
        <v>0.82633984217617307</v>
      </c>
      <c r="H32" s="80">
        <f t="shared" si="2"/>
        <v>0.95465348226564084</v>
      </c>
      <c r="I32" s="80">
        <f t="shared" si="2"/>
        <v>1.0857872023570749</v>
      </c>
      <c r="J32" s="80">
        <f t="shared" si="2"/>
        <v>1.2198350051172078</v>
      </c>
    </row>
    <row r="33" spans="1:10">
      <c r="A33" s="79">
        <v>95</v>
      </c>
      <c r="B33" s="80">
        <f t="shared" si="0"/>
        <v>9.2458499999999999E-2</v>
      </c>
      <c r="C33" s="80">
        <f t="shared" si="2"/>
        <v>0.33450504876832737</v>
      </c>
      <c r="D33" s="80">
        <f t="shared" si="2"/>
        <v>0.45065263514621878</v>
      </c>
      <c r="E33" s="80">
        <f t="shared" si="2"/>
        <v>0.56924543386890791</v>
      </c>
      <c r="F33" s="80">
        <f t="shared" si="2"/>
        <v>0.69036148362825001</v>
      </c>
      <c r="G33" s="80">
        <f t="shared" si="2"/>
        <v>0.81408217961897589</v>
      </c>
      <c r="H33" s="80">
        <f t="shared" si="2"/>
        <v>0.94049245595732611</v>
      </c>
      <c r="I33" s="80">
        <f t="shared" si="2"/>
        <v>1.0696809801272884</v>
      </c>
      <c r="J33" s="80">
        <f t="shared" si="2"/>
        <v>1.2017403603899166</v>
      </c>
    </row>
    <row r="34" spans="1:10">
      <c r="A34" s="79">
        <v>100</v>
      </c>
      <c r="B34" s="80">
        <f t="shared" si="0"/>
        <v>9.3829999999999997E-2</v>
      </c>
      <c r="C34" s="80">
        <f t="shared" si="2"/>
        <v>0.3296156352077842</v>
      </c>
      <c r="D34" s="80">
        <f t="shared" si="2"/>
        <v>0.44406550854382038</v>
      </c>
      <c r="E34" s="80">
        <f t="shared" si="2"/>
        <v>0.5609248528974573</v>
      </c>
      <c r="F34" s="80">
        <f t="shared" si="2"/>
        <v>0.68027056627989502</v>
      </c>
      <c r="G34" s="80">
        <f t="shared" si="2"/>
        <v>0.80218285414367563</v>
      </c>
      <c r="H34" s="80">
        <f t="shared" si="2"/>
        <v>0.92674540913492953</v>
      </c>
      <c r="I34" s="80">
        <f t="shared" si="2"/>
        <v>1.0540456026974199</v>
      </c>
      <c r="J34" s="80">
        <f t="shared" si="2"/>
        <v>1.1841746894501877</v>
      </c>
    </row>
    <row r="36" spans="1:10" ht="25.5" customHeight="1">
      <c r="A36" s="81"/>
      <c r="B36" s="99"/>
      <c r="C36" s="99"/>
      <c r="D36" s="99"/>
      <c r="E36" s="99"/>
      <c r="F36" s="99"/>
      <c r="G36" s="99"/>
      <c r="H36" s="99"/>
      <c r="I36" s="99"/>
      <c r="J36" s="99"/>
    </row>
    <row r="37" spans="1:10" ht="25.5" customHeight="1">
      <c r="A37" s="81" t="s">
        <v>223</v>
      </c>
      <c r="B37" s="99" t="s">
        <v>237</v>
      </c>
      <c r="C37" s="99"/>
      <c r="D37" s="99"/>
      <c r="E37" s="99"/>
      <c r="F37" s="99"/>
      <c r="G37" s="99"/>
      <c r="H37" s="99"/>
      <c r="I37" s="99"/>
      <c r="J37" s="99"/>
    </row>
    <row r="38" spans="1:10">
      <c r="D38" s="71" t="s">
        <v>224</v>
      </c>
      <c r="E38" s="82" t="s">
        <v>16</v>
      </c>
      <c r="F38" s="83" t="s">
        <v>125</v>
      </c>
    </row>
    <row r="39" spans="1:10">
      <c r="E39" s="79" t="s">
        <v>20</v>
      </c>
      <c r="F39" s="79" t="s">
        <v>225</v>
      </c>
    </row>
    <row r="40" spans="1:10">
      <c r="E40" s="79"/>
      <c r="F40" s="79"/>
    </row>
    <row r="41" spans="1:10">
      <c r="A41" s="69" t="s">
        <v>226</v>
      </c>
      <c r="B41" s="69" t="s">
        <v>227</v>
      </c>
    </row>
    <row r="43" spans="1:10" ht="14.25">
      <c r="A43" s="69" t="s">
        <v>228</v>
      </c>
      <c r="B43" s="69" t="s">
        <v>238</v>
      </c>
    </row>
    <row r="44" spans="1:10">
      <c r="C44" s="69" t="str">
        <f>"s = "&amp;TEXT(C2,"0.0000")&amp;"+"&amp;TEXT(E2,"0.000000")&amp;"T"</f>
        <v>s = 0.0664+0.000274T</v>
      </c>
      <c r="F44" s="69" t="s">
        <v>229</v>
      </c>
    </row>
    <row r="46" spans="1:10">
      <c r="A46" s="69" t="s">
        <v>230</v>
      </c>
      <c r="B46" s="69" t="s">
        <v>231</v>
      </c>
    </row>
    <row r="47" spans="1:10">
      <c r="B47" s="69" t="s">
        <v>232</v>
      </c>
    </row>
  </sheetData>
  <mergeCells count="14">
    <mergeCell ref="K8:K9"/>
    <mergeCell ref="B36:J36"/>
    <mergeCell ref="B37:J37"/>
    <mergeCell ref="F8:F9"/>
    <mergeCell ref="C7:J7"/>
    <mergeCell ref="A4:J4"/>
    <mergeCell ref="C5:J6"/>
    <mergeCell ref="G8:G9"/>
    <mergeCell ref="H8:H9"/>
    <mergeCell ref="I8:I9"/>
    <mergeCell ref="J8:J9"/>
    <mergeCell ref="C8:C9"/>
    <mergeCell ref="D8:D9"/>
    <mergeCell ref="E8:E9"/>
  </mergeCells>
  <phoneticPr fontId="26" type="noConversion"/>
  <pageMargins left="0.75" right="0.75" top="1" bottom="1" header="0.5" footer="0.5"/>
  <pageSetup paperSize="9" scale="96" orientation="portrait" horizontalDpi="4294967292" verticalDpi="0" r:id="rId1"/>
  <headerFooter alignWithMargins="0"/>
</worksheet>
</file>

<file path=xl/worksheets/sheet21.xml><?xml version="1.0" encoding="utf-8"?>
<worksheet xmlns="http://schemas.openxmlformats.org/spreadsheetml/2006/main" xmlns:r="http://schemas.openxmlformats.org/officeDocument/2006/relationships">
  <sheetPr>
    <pageSetUpPr fitToPage="1"/>
  </sheetPr>
  <dimension ref="A1:J47"/>
  <sheetViews>
    <sheetView showGridLines="0" workbookViewId="0">
      <selection activeCell="B1" sqref="B1"/>
    </sheetView>
  </sheetViews>
  <sheetFormatPr defaultRowHeight="12.75"/>
  <cols>
    <col min="1" max="16384" width="9.140625" style="69"/>
  </cols>
  <sheetData>
    <row r="1" spans="1:10">
      <c r="A1" s="84"/>
      <c r="B1" s="70" t="s">
        <v>215</v>
      </c>
    </row>
    <row r="2" spans="1:10">
      <c r="B2" s="71" t="s">
        <v>216</v>
      </c>
      <c r="C2" s="69">
        <v>0.98560000000000003</v>
      </c>
      <c r="D2" s="71" t="s">
        <v>217</v>
      </c>
      <c r="E2" s="69">
        <v>2.441E-3</v>
      </c>
    </row>
    <row r="3" spans="1:10">
      <c r="B3" s="71"/>
      <c r="D3" s="71"/>
    </row>
    <row r="4" spans="1:10" ht="13.5" thickBot="1">
      <c r="A4" s="95" t="s">
        <v>239</v>
      </c>
      <c r="B4" s="95"/>
      <c r="C4" s="95"/>
      <c r="D4" s="95"/>
      <c r="E4" s="95"/>
      <c r="F4" s="95"/>
      <c r="G4" s="95"/>
      <c r="H4" s="95"/>
      <c r="I4" s="95"/>
      <c r="J4" s="95"/>
    </row>
    <row r="5" spans="1:10" ht="13.5" thickTop="1">
      <c r="A5" s="74" t="s">
        <v>219</v>
      </c>
      <c r="B5" s="75" t="s">
        <v>220</v>
      </c>
      <c r="C5" s="96" t="s">
        <v>242</v>
      </c>
      <c r="D5" s="96"/>
      <c r="E5" s="96"/>
      <c r="F5" s="96"/>
      <c r="G5" s="96"/>
      <c r="H5" s="96"/>
      <c r="I5" s="96"/>
      <c r="J5" s="96"/>
    </row>
    <row r="6" spans="1:10">
      <c r="A6" s="74" t="s">
        <v>221</v>
      </c>
      <c r="B6" s="74" t="s">
        <v>222</v>
      </c>
      <c r="C6" s="96"/>
      <c r="D6" s="96"/>
      <c r="E6" s="96"/>
      <c r="F6" s="96"/>
      <c r="G6" s="96"/>
      <c r="H6" s="96"/>
      <c r="I6" s="96"/>
      <c r="J6" s="96"/>
    </row>
    <row r="7" spans="1:10" ht="18" customHeight="1">
      <c r="A7" s="74" t="s">
        <v>243</v>
      </c>
      <c r="B7" s="74" t="s">
        <v>139</v>
      </c>
      <c r="C7" s="94" t="s">
        <v>235</v>
      </c>
      <c r="D7" s="94"/>
      <c r="E7" s="94"/>
      <c r="F7" s="94"/>
      <c r="G7" s="94"/>
      <c r="H7" s="94"/>
      <c r="I7" s="94"/>
      <c r="J7" s="94"/>
    </row>
    <row r="8" spans="1:10">
      <c r="A8" s="76"/>
      <c r="B8" s="74" t="s">
        <v>156</v>
      </c>
      <c r="C8" s="97">
        <v>3</v>
      </c>
      <c r="D8" s="97">
        <v>4</v>
      </c>
      <c r="E8" s="97">
        <v>5</v>
      </c>
      <c r="F8" s="97">
        <v>6</v>
      </c>
      <c r="G8" s="97">
        <v>7</v>
      </c>
      <c r="H8" s="97">
        <v>8</v>
      </c>
      <c r="I8" s="97">
        <v>9</v>
      </c>
      <c r="J8" s="97">
        <v>10</v>
      </c>
    </row>
    <row r="9" spans="1:10" ht="14.25">
      <c r="A9" s="77"/>
      <c r="B9" s="78" t="s">
        <v>244</v>
      </c>
      <c r="C9" s="98"/>
      <c r="D9" s="98"/>
      <c r="E9" s="98"/>
      <c r="F9" s="98"/>
      <c r="G9" s="98"/>
      <c r="H9" s="98"/>
      <c r="I9" s="98"/>
      <c r="J9" s="98"/>
    </row>
    <row r="10" spans="1:10">
      <c r="A10" s="79">
        <v>-20</v>
      </c>
      <c r="B10" s="80">
        <f t="shared" ref="B10:B34" si="0">A10*$E$2+$C$2</f>
        <v>0.93678000000000006</v>
      </c>
      <c r="C10" s="80">
        <f t="shared" ref="C10:J19" si="1">(1/$B10)*(C$8/(100-C$8))</f>
        <v>3.301504627719036E-2</v>
      </c>
      <c r="D10" s="80">
        <f t="shared" si="1"/>
        <v>4.4478604012325902E-2</v>
      </c>
      <c r="E10" s="80">
        <f t="shared" si="1"/>
        <v>5.6183499805043245E-2</v>
      </c>
      <c r="F10" s="80">
        <f t="shared" si="1"/>
        <v>6.8137435933775845E-2</v>
      </c>
      <c r="G10" s="80">
        <f t="shared" si="1"/>
        <v>8.0348445957750023E-2</v>
      </c>
      <c r="H10" s="80">
        <f t="shared" si="1"/>
        <v>9.2824912721375802E-2</v>
      </c>
      <c r="I10" s="80">
        <f t="shared" si="1"/>
        <v>0.1055755875457406</v>
      </c>
      <c r="J10" s="80">
        <f t="shared" si="1"/>
        <v>0.11860961069953574</v>
      </c>
    </row>
    <row r="11" spans="1:10">
      <c r="A11" s="79">
        <v>-10</v>
      </c>
      <c r="B11" s="80">
        <f t="shared" si="0"/>
        <v>0.96118999999999999</v>
      </c>
      <c r="C11" s="80">
        <f t="shared" si="1"/>
        <v>3.2176609256802914E-2</v>
      </c>
      <c r="D11" s="80">
        <f t="shared" si="1"/>
        <v>4.3349043026526146E-2</v>
      </c>
      <c r="E11" s="80">
        <f t="shared" si="1"/>
        <v>5.4756685928243551E-2</v>
      </c>
      <c r="F11" s="80">
        <f t="shared" si="1"/>
        <v>6.6407044636380475E-2</v>
      </c>
      <c r="G11" s="80">
        <f t="shared" si="1"/>
        <v>7.8307948693079499E-2</v>
      </c>
      <c r="H11" s="80">
        <f t="shared" si="1"/>
        <v>9.046756805535891E-2</v>
      </c>
      <c r="I11" s="80">
        <f t="shared" si="1"/>
        <v>0.10289443179922689</v>
      </c>
      <c r="J11" s="80">
        <f t="shared" si="1"/>
        <v>0.11559744807073638</v>
      </c>
    </row>
    <row r="12" spans="1:10">
      <c r="A12" s="79">
        <v>0</v>
      </c>
      <c r="B12" s="80">
        <f t="shared" si="0"/>
        <v>0.98560000000000003</v>
      </c>
      <c r="C12" s="80">
        <f t="shared" si="1"/>
        <v>3.1379702771455346E-2</v>
      </c>
      <c r="D12" s="80">
        <f t="shared" si="1"/>
        <v>4.2275432900432897E-2</v>
      </c>
      <c r="E12" s="80">
        <f t="shared" si="1"/>
        <v>5.3400546821599448E-2</v>
      </c>
      <c r="F12" s="80">
        <f t="shared" si="1"/>
        <v>6.4762365294280172E-2</v>
      </c>
      <c r="G12" s="80">
        <f t="shared" si="1"/>
        <v>7.6368523949169112E-2</v>
      </c>
      <c r="H12" s="80">
        <f t="shared" si="1"/>
        <v>8.8226990400903441E-2</v>
      </c>
      <c r="I12" s="80">
        <f t="shared" si="1"/>
        <v>0.10034608248893961</v>
      </c>
      <c r="J12" s="80">
        <f t="shared" si="1"/>
        <v>0.11273448773448771</v>
      </c>
    </row>
    <row r="13" spans="1:10">
      <c r="A13" s="79">
        <v>10</v>
      </c>
      <c r="B13" s="80">
        <f t="shared" si="0"/>
        <v>1.0100100000000001</v>
      </c>
      <c r="C13" s="80">
        <f t="shared" si="1"/>
        <v>3.0621315681573835E-2</v>
      </c>
      <c r="D13" s="80">
        <f t="shared" si="1"/>
        <v>4.125371695989808E-2</v>
      </c>
      <c r="E13" s="80">
        <f t="shared" si="1"/>
        <v>5.2109958265134419E-2</v>
      </c>
      <c r="F13" s="80">
        <f t="shared" si="1"/>
        <v>6.3197183427928974E-2</v>
      </c>
      <c r="G13" s="80">
        <f t="shared" si="1"/>
        <v>7.4522843540461056E-2</v>
      </c>
      <c r="H13" s="80">
        <f t="shared" si="1"/>
        <v>8.609471365543947E-2</v>
      </c>
      <c r="I13" s="80">
        <f t="shared" si="1"/>
        <v>9.7920910586131713E-2</v>
      </c>
      <c r="J13" s="80">
        <f t="shared" si="1"/>
        <v>0.11000991189306154</v>
      </c>
    </row>
    <row r="14" spans="1:10">
      <c r="A14" s="79">
        <v>20</v>
      </c>
      <c r="B14" s="80">
        <f t="shared" si="0"/>
        <v>1.0344200000000001</v>
      </c>
      <c r="C14" s="80">
        <f t="shared" si="1"/>
        <v>2.9898721072239894E-2</v>
      </c>
      <c r="D14" s="80">
        <f t="shared" si="1"/>
        <v>4.0280221444545405E-2</v>
      </c>
      <c r="E14" s="80">
        <f t="shared" si="1"/>
        <v>5.0880279719425776E-2</v>
      </c>
      <c r="F14" s="80">
        <f t="shared" si="1"/>
        <v>6.1705871149090839E-2</v>
      </c>
      <c r="G14" s="80">
        <f t="shared" si="1"/>
        <v>7.2764270996598157E-2</v>
      </c>
      <c r="H14" s="80">
        <f t="shared" si="1"/>
        <v>8.4063070840790413E-2</v>
      </c>
      <c r="I14" s="80">
        <f t="shared" si="1"/>
        <v>9.5610195956283603E-2</v>
      </c>
      <c r="J14" s="80">
        <f t="shared" si="1"/>
        <v>0.10741392385212109</v>
      </c>
    </row>
    <row r="15" spans="1:10">
      <c r="A15" s="79">
        <v>30</v>
      </c>
      <c r="B15" s="80">
        <f t="shared" si="0"/>
        <v>1.0588299999999999</v>
      </c>
      <c r="C15" s="80">
        <f t="shared" si="1"/>
        <v>2.9209443490972483E-2</v>
      </c>
      <c r="D15" s="80">
        <f t="shared" si="1"/>
        <v>3.9351611369782366E-2</v>
      </c>
      <c r="E15" s="80">
        <f t="shared" si="1"/>
        <v>4.9707298572356673E-2</v>
      </c>
      <c r="F15" s="80">
        <f t="shared" si="1"/>
        <v>6.028331954519852E-2</v>
      </c>
      <c r="G15" s="80">
        <f t="shared" si="1"/>
        <v>7.1086781829284282E-2</v>
      </c>
      <c r="H15" s="80">
        <f t="shared" si="1"/>
        <v>8.2125101989111035E-2</v>
      </c>
      <c r="I15" s="80">
        <f t="shared" si="1"/>
        <v>9.3406022592010904E-2</v>
      </c>
      <c r="J15" s="80">
        <f t="shared" si="1"/>
        <v>0.10493763031941965</v>
      </c>
    </row>
    <row r="16" spans="1:10">
      <c r="A16" s="79">
        <v>40</v>
      </c>
      <c r="B16" s="80">
        <f t="shared" si="0"/>
        <v>1.08324</v>
      </c>
      <c r="C16" s="80">
        <f t="shared" si="1"/>
        <v>2.8551230615141976E-2</v>
      </c>
      <c r="D16" s="80">
        <f t="shared" si="1"/>
        <v>3.8464852356510718E-2</v>
      </c>
      <c r="E16" s="80">
        <f t="shared" si="1"/>
        <v>4.8587181924013532E-2</v>
      </c>
      <c r="F16" s="80">
        <f t="shared" si="1"/>
        <v>5.8924880205718538E-2</v>
      </c>
      <c r="G16" s="80">
        <f t="shared" si="1"/>
        <v>6.9484894579503229E-2</v>
      </c>
      <c r="H16" s="80">
        <f t="shared" si="1"/>
        <v>8.0274474483152794E-2</v>
      </c>
      <c r="I16" s="80">
        <f t="shared" si="1"/>
        <v>9.1301188011058396E-2</v>
      </c>
      <c r="J16" s="80">
        <f t="shared" si="1"/>
        <v>0.10257293961736191</v>
      </c>
    </row>
    <row r="17" spans="1:10">
      <c r="A17" s="79">
        <v>50</v>
      </c>
      <c r="B17" s="80">
        <f t="shared" si="0"/>
        <v>1.10765</v>
      </c>
      <c r="C17" s="80">
        <f t="shared" si="1"/>
        <v>2.7922028665685363E-2</v>
      </c>
      <c r="D17" s="80">
        <f t="shared" si="1"/>
        <v>3.7617177507937222E-2</v>
      </c>
      <c r="E17" s="80">
        <f t="shared" si="1"/>
        <v>4.7516434746868064E-2</v>
      </c>
      <c r="F17" s="80">
        <f t="shared" si="1"/>
        <v>5.7626314480244252E-2</v>
      </c>
      <c r="G17" s="80">
        <f t="shared" si="1"/>
        <v>6.7953610982080151E-2</v>
      </c>
      <c r="H17" s="80">
        <f t="shared" si="1"/>
        <v>7.8505413929608109E-2</v>
      </c>
      <c r="I17" s="80">
        <f t="shared" si="1"/>
        <v>8.9289124634224615E-2</v>
      </c>
      <c r="J17" s="80">
        <f t="shared" si="1"/>
        <v>0.10031247335449925</v>
      </c>
    </row>
    <row r="18" spans="1:10">
      <c r="A18" s="79">
        <v>60</v>
      </c>
      <c r="B18" s="80">
        <f t="shared" si="0"/>
        <v>1.1320600000000001</v>
      </c>
      <c r="C18" s="80">
        <f t="shared" si="1"/>
        <v>2.7319961001666334E-2</v>
      </c>
      <c r="D18" s="80">
        <f t="shared" si="1"/>
        <v>3.6806058571689365E-2</v>
      </c>
      <c r="E18" s="80">
        <f t="shared" si="1"/>
        <v>4.6491863458976039E-2</v>
      </c>
      <c r="F18" s="80">
        <f t="shared" si="1"/>
        <v>5.6383749301311362E-2</v>
      </c>
      <c r="G18" s="80">
        <f t="shared" si="1"/>
        <v>6.648836387143886E-2</v>
      </c>
      <c r="H18" s="80">
        <f t="shared" si="1"/>
        <v>7.6812643975699549E-2</v>
      </c>
      <c r="I18" s="80">
        <f t="shared" si="1"/>
        <v>8.7363831334998934E-2</v>
      </c>
      <c r="J18" s="80">
        <f t="shared" si="1"/>
        <v>9.8149489524504974E-2</v>
      </c>
    </row>
    <row r="19" spans="1:10">
      <c r="A19" s="79">
        <v>70</v>
      </c>
      <c r="B19" s="80">
        <f t="shared" si="0"/>
        <v>1.1564700000000001</v>
      </c>
      <c r="C19" s="80">
        <f t="shared" si="1"/>
        <v>2.6743309425706147E-2</v>
      </c>
      <c r="D19" s="80">
        <f t="shared" si="1"/>
        <v>3.6029180754076337E-2</v>
      </c>
      <c r="E19" s="80">
        <f t="shared" si="1"/>
        <v>4.5510544110412214E-2</v>
      </c>
      <c r="F19" s="80">
        <f t="shared" si="1"/>
        <v>5.5193638601989281E-2</v>
      </c>
      <c r="G19" s="80">
        <f t="shared" si="1"/>
        <v>6.5084971684783069E-2</v>
      </c>
      <c r="H19" s="80">
        <f t="shared" si="1"/>
        <v>7.5191333747637576E-2</v>
      </c>
      <c r="I19" s="80">
        <f t="shared" si="1"/>
        <v>8.5519813658027341E-2</v>
      </c>
      <c r="J19" s="80">
        <f t="shared" si="1"/>
        <v>9.6077815344203565E-2</v>
      </c>
    </row>
    <row r="20" spans="1:10">
      <c r="A20" s="79">
        <v>80</v>
      </c>
      <c r="B20" s="80">
        <f t="shared" si="0"/>
        <v>1.1808800000000002</v>
      </c>
      <c r="C20" s="80">
        <f t="shared" ref="C20:J34" si="2">(1/$B20)*(C$8/(100-C$8))</f>
        <v>2.6190497808029935E-2</v>
      </c>
      <c r="D20" s="80">
        <f t="shared" si="2"/>
        <v>3.5284420658040327E-2</v>
      </c>
      <c r="E20" s="80">
        <f t="shared" si="2"/>
        <v>4.4569794515419356E-2</v>
      </c>
      <c r="F20" s="80">
        <f t="shared" si="2"/>
        <v>5.405272951870007E-2</v>
      </c>
      <c r="G20" s="80">
        <f t="shared" si="2"/>
        <v>6.373959860807285E-2</v>
      </c>
      <c r="H20" s="80">
        <f t="shared" si="2"/>
        <v>7.3637051808084164E-2</v>
      </c>
      <c r="I20" s="80">
        <f t="shared" si="2"/>
        <v>8.3752031452051762E-2</v>
      </c>
      <c r="J20" s="80">
        <f t="shared" si="2"/>
        <v>9.4091788421440864E-2</v>
      </c>
    </row>
    <row r="21" spans="1:10">
      <c r="A21" s="79">
        <v>90</v>
      </c>
      <c r="B21" s="80">
        <f t="shared" si="0"/>
        <v>1.20529</v>
      </c>
      <c r="C21" s="80">
        <f t="shared" si="2"/>
        <v>2.566007770042595E-2</v>
      </c>
      <c r="D21" s="80">
        <f t="shared" si="2"/>
        <v>3.4569826901962739E-2</v>
      </c>
      <c r="E21" s="80">
        <f t="shared" si="2"/>
        <v>4.3667149770900297E-2</v>
      </c>
      <c r="F21" s="80">
        <f t="shared" si="2"/>
        <v>5.2958032700879086E-2</v>
      </c>
      <c r="G21" s="80">
        <f t="shared" si="2"/>
        <v>6.2448719564835914E-2</v>
      </c>
      <c r="H21" s="80">
        <f t="shared" si="2"/>
        <v>7.2145725708443978E-2</v>
      </c>
      <c r="I21" s="80">
        <f t="shared" si="2"/>
        <v>8.2055852866197265E-2</v>
      </c>
      <c r="J21" s="80">
        <f t="shared" si="2"/>
        <v>9.2186205071900632E-2</v>
      </c>
    </row>
    <row r="22" spans="1:10">
      <c r="A22" s="79">
        <v>100</v>
      </c>
      <c r="B22" s="80">
        <f t="shared" si="0"/>
        <v>1.2297</v>
      </c>
      <c r="C22" s="80">
        <f t="shared" si="2"/>
        <v>2.5150715663614206E-2</v>
      </c>
      <c r="D22" s="80">
        <f t="shared" si="2"/>
        <v>3.3883603046813579E-2</v>
      </c>
      <c r="E22" s="80">
        <f t="shared" si="2"/>
        <v>4.280034069071189E-2</v>
      </c>
      <c r="F22" s="80">
        <f t="shared" si="2"/>
        <v>5.1906796156820804E-2</v>
      </c>
      <c r="G22" s="80">
        <f t="shared" si="2"/>
        <v>6.1209089374889059E-2</v>
      </c>
      <c r="H22" s="80">
        <f t="shared" si="2"/>
        <v>7.071360635856748E-2</v>
      </c>
      <c r="I22" s="80">
        <f t="shared" si="2"/>
        <v>8.0427013825403668E-2</v>
      </c>
      <c r="J22" s="80">
        <f t="shared" si="2"/>
        <v>9.0356274791502891E-2</v>
      </c>
    </row>
    <row r="23" spans="1:10">
      <c r="A23" s="79">
        <v>110</v>
      </c>
      <c r="B23" s="80">
        <f t="shared" si="0"/>
        <v>1.2541100000000001</v>
      </c>
      <c r="C23" s="80">
        <f t="shared" si="2"/>
        <v>2.4661182074575908E-2</v>
      </c>
      <c r="D23" s="80">
        <f t="shared" si="2"/>
        <v>3.3224092517136983E-2</v>
      </c>
      <c r="E23" s="80">
        <f t="shared" si="2"/>
        <v>4.1967274758488826E-2</v>
      </c>
      <c r="F23" s="80">
        <f t="shared" si="2"/>
        <v>5.0896482153911973E-2</v>
      </c>
      <c r="G23" s="80">
        <f t="shared" si="2"/>
        <v>6.001771551482811E-2</v>
      </c>
      <c r="H23" s="80">
        <f t="shared" si="2"/>
        <v>6.9337236557503276E-2</v>
      </c>
      <c r="I23" s="80">
        <f t="shared" si="2"/>
        <v>7.8861582238479E-2</v>
      </c>
      <c r="J23" s="80">
        <f t="shared" si="2"/>
        <v>8.8597580045698635E-2</v>
      </c>
    </row>
    <row r="24" spans="1:10">
      <c r="A24" s="79">
        <v>120</v>
      </c>
      <c r="B24" s="80">
        <f t="shared" si="0"/>
        <v>1.2785200000000001</v>
      </c>
      <c r="C24" s="80">
        <f t="shared" si="2"/>
        <v>2.4190341216051677E-2</v>
      </c>
      <c r="D24" s="80">
        <f t="shared" si="2"/>
        <v>3.2589765249402949E-2</v>
      </c>
      <c r="E24" s="80">
        <f t="shared" si="2"/>
        <v>4.1166019262403729E-2</v>
      </c>
      <c r="F24" s="80">
        <f t="shared" si="2"/>
        <v>4.992474676504282E-2</v>
      </c>
      <c r="G24" s="80">
        <f t="shared" si="2"/>
        <v>5.8871833998921465E-2</v>
      </c>
      <c r="H24" s="80">
        <f t="shared" si="2"/>
        <v>6.8013423129188774E-2</v>
      </c>
      <c r="I24" s="80">
        <f t="shared" si="2"/>
        <v>7.7355926306275136E-2</v>
      </c>
      <c r="J24" s="80">
        <f t="shared" si="2"/>
        <v>8.6906040665074541E-2</v>
      </c>
    </row>
    <row r="25" spans="1:10">
      <c r="A25" s="79">
        <v>130</v>
      </c>
      <c r="B25" s="80">
        <f t="shared" si="0"/>
        <v>1.3029299999999999</v>
      </c>
      <c r="C25" s="80">
        <f t="shared" si="2"/>
        <v>2.3737142480061396E-2</v>
      </c>
      <c r="D25" s="80">
        <f t="shared" si="2"/>
        <v>3.197920584119382E-2</v>
      </c>
      <c r="E25" s="80">
        <f t="shared" si="2"/>
        <v>4.039478632571851E-2</v>
      </c>
      <c r="F25" s="80">
        <f t="shared" si="2"/>
        <v>4.8989421714169257E-2</v>
      </c>
      <c r="G25" s="80">
        <f t="shared" si="2"/>
        <v>5.7768887971188843E-2</v>
      </c>
      <c r="H25" s="80">
        <f t="shared" si="2"/>
        <v>6.6739212190317546E-2</v>
      </c>
      <c r="I25" s="80">
        <f t="shared" si="2"/>
        <v>7.5906686392284234E-2</v>
      </c>
      <c r="J25" s="80">
        <f t="shared" si="2"/>
        <v>8.5277882243183528E-2</v>
      </c>
    </row>
    <row r="26" spans="1:10">
      <c r="A26" s="79">
        <v>140</v>
      </c>
      <c r="B26" s="80">
        <f t="shared" si="0"/>
        <v>1.32734</v>
      </c>
      <c r="C26" s="80">
        <f t="shared" si="2"/>
        <v>2.3300612542036248E-2</v>
      </c>
      <c r="D26" s="80">
        <f t="shared" si="2"/>
        <v>3.1391103008021053E-2</v>
      </c>
      <c r="E26" s="80">
        <f t="shared" si="2"/>
        <v>3.9651919589079224E-2</v>
      </c>
      <c r="F26" s="80">
        <f t="shared" si="2"/>
        <v>4.8088498225053525E-2</v>
      </c>
      <c r="G26" s="80">
        <f t="shared" si="2"/>
        <v>5.6706508659650941E-2</v>
      </c>
      <c r="H26" s="80">
        <f t="shared" si="2"/>
        <v>6.5511867147174371E-2</v>
      </c>
      <c r="I26" s="80">
        <f t="shared" si="2"/>
        <v>7.4510749997060963E-2</v>
      </c>
      <c r="J26" s="80">
        <f t="shared" si="2"/>
        <v>8.3709608021389478E-2</v>
      </c>
    </row>
    <row r="27" spans="1:10">
      <c r="A27" s="79">
        <v>150</v>
      </c>
      <c r="B27" s="80">
        <f t="shared" si="0"/>
        <v>1.35175</v>
      </c>
      <c r="C27" s="80">
        <f t="shared" si="2"/>
        <v>2.2879848382871385E-2</v>
      </c>
      <c r="D27" s="80">
        <f t="shared" si="2"/>
        <v>3.08242401824795E-2</v>
      </c>
      <c r="E27" s="80">
        <f t="shared" si="2"/>
        <v>3.8935882335763582E-2</v>
      </c>
      <c r="F27" s="80">
        <f t="shared" si="2"/>
        <v>4.7220112619968592E-2</v>
      </c>
      <c r="G27" s="80">
        <f t="shared" si="2"/>
        <v>5.5682498394156524E-2</v>
      </c>
      <c r="H27" s="80">
        <f t="shared" si="2"/>
        <v>6.4328849076478956E-2</v>
      </c>
      <c r="I27" s="80">
        <f t="shared" si="2"/>
        <v>7.3165229444127164E-2</v>
      </c>
      <c r="J27" s="80">
        <f t="shared" si="2"/>
        <v>8.2197973819945327E-2</v>
      </c>
    </row>
    <row r="28" spans="1:10">
      <c r="A28" s="79">
        <v>160</v>
      </c>
      <c r="B28" s="80">
        <f t="shared" si="0"/>
        <v>1.37616</v>
      </c>
      <c r="C28" s="80">
        <f t="shared" si="2"/>
        <v>2.2474011053617595E-2</v>
      </c>
      <c r="D28" s="80">
        <f t="shared" si="2"/>
        <v>3.0277487113901481E-2</v>
      </c>
      <c r="E28" s="80">
        <f t="shared" si="2"/>
        <v>3.8245246880717662E-2</v>
      </c>
      <c r="F28" s="80">
        <f t="shared" si="2"/>
        <v>4.6382533451083119E-2</v>
      </c>
      <c r="G28" s="80">
        <f t="shared" si="2"/>
        <v>5.4694815431563966E-2</v>
      </c>
      <c r="H28" s="80">
        <f t="shared" si="2"/>
        <v>6.3187799194229177E-2</v>
      </c>
      <c r="I28" s="80">
        <f t="shared" si="2"/>
        <v>7.1867441940689225E-2</v>
      </c>
      <c r="J28" s="80">
        <f t="shared" si="2"/>
        <v>8.0739965637070615E-2</v>
      </c>
    </row>
    <row r="29" spans="1:10">
      <c r="A29" s="79">
        <v>170</v>
      </c>
      <c r="B29" s="80">
        <f t="shared" si="0"/>
        <v>1.4005700000000001</v>
      </c>
      <c r="C29" s="80">
        <f t="shared" si="2"/>
        <v>2.2082320092209881E-2</v>
      </c>
      <c r="D29" s="80">
        <f t="shared" si="2"/>
        <v>2.9749792346449422E-2</v>
      </c>
      <c r="E29" s="80">
        <f t="shared" si="2"/>
        <v>3.7578685069199265E-2</v>
      </c>
      <c r="F29" s="80">
        <f t="shared" si="2"/>
        <v>4.5574149977539537E-2</v>
      </c>
      <c r="G29" s="80">
        <f t="shared" si="2"/>
        <v>5.3741560367779599E-2</v>
      </c>
      <c r="H29" s="80">
        <f t="shared" si="2"/>
        <v>6.2086523157807487E-2</v>
      </c>
      <c r="I29" s="80">
        <f t="shared" si="2"/>
        <v>7.0614891723440376E-2</v>
      </c>
      <c r="J29" s="80">
        <f t="shared" si="2"/>
        <v>7.9332779590531782E-2</v>
      </c>
    </row>
    <row r="30" spans="1:10">
      <c r="A30" s="79">
        <v>180</v>
      </c>
      <c r="B30" s="80">
        <f t="shared" si="0"/>
        <v>1.4249800000000001</v>
      </c>
      <c r="C30" s="80">
        <f t="shared" si="2"/>
        <v>2.1704048514046788E-2</v>
      </c>
      <c r="D30" s="80">
        <f t="shared" si="2"/>
        <v>2.9240176470313031E-2</v>
      </c>
      <c r="E30" s="80">
        <f t="shared" si="2"/>
        <v>3.6934959751974354E-2</v>
      </c>
      <c r="F30" s="80">
        <f t="shared" si="2"/>
        <v>4.4793461826862516E-2</v>
      </c>
      <c r="G30" s="80">
        <f t="shared" si="2"/>
        <v>5.2820963946371931E-2</v>
      </c>
      <c r="H30" s="80">
        <f t="shared" si="2"/>
        <v>6.1022976981522849E-2</v>
      </c>
      <c r="I30" s="80">
        <f t="shared" si="2"/>
        <v>6.9405254039424338E-2</v>
      </c>
      <c r="J30" s="80">
        <f t="shared" si="2"/>
        <v>7.797380392083475E-2</v>
      </c>
    </row>
    <row r="31" spans="1:10">
      <c r="A31" s="79">
        <v>190</v>
      </c>
      <c r="B31" s="80">
        <f t="shared" si="0"/>
        <v>1.44939</v>
      </c>
      <c r="C31" s="80">
        <f t="shared" si="2"/>
        <v>2.1338518308768786E-2</v>
      </c>
      <c r="D31" s="80">
        <f t="shared" si="2"/>
        <v>2.8747726054869058E-2</v>
      </c>
      <c r="E31" s="80">
        <f t="shared" si="2"/>
        <v>3.6312917121939861E-2</v>
      </c>
      <c r="F31" s="80">
        <f t="shared" si="2"/>
        <v>4.4039069701076003E-2</v>
      </c>
      <c r="G31" s="80">
        <f t="shared" si="2"/>
        <v>5.1931376099118305E-2</v>
      </c>
      <c r="H31" s="80">
        <f t="shared" si="2"/>
        <v>5.9995254375378906E-2</v>
      </c>
      <c r="I31" s="80">
        <f t="shared" si="2"/>
        <v>6.8236360745623253E-2</v>
      </c>
      <c r="J31" s="80">
        <f t="shared" si="2"/>
        <v>7.666060281298416E-2</v>
      </c>
    </row>
    <row r="32" spans="1:10">
      <c r="A32" s="79">
        <v>200</v>
      </c>
      <c r="B32" s="80">
        <f t="shared" si="0"/>
        <v>1.4738</v>
      </c>
      <c r="C32" s="80">
        <f t="shared" si="2"/>
        <v>2.0985096384547694E-2</v>
      </c>
      <c r="D32" s="80">
        <f t="shared" si="2"/>
        <v>2.8271588184737864E-2</v>
      </c>
      <c r="E32" s="80">
        <f t="shared" si="2"/>
        <v>3.571147981230046E-2</v>
      </c>
      <c r="F32" s="80">
        <f t="shared" si="2"/>
        <v>4.3309667006406941E-2</v>
      </c>
      <c r="G32" s="80">
        <f t="shared" si="2"/>
        <v>5.1071256075655498E-2</v>
      </c>
      <c r="H32" s="80">
        <f t="shared" si="2"/>
        <v>5.900157534206163E-2</v>
      </c>
      <c r="I32" s="80">
        <f t="shared" si="2"/>
        <v>6.710618733959757E-2</v>
      </c>
      <c r="J32" s="80">
        <f t="shared" si="2"/>
        <v>7.5390901825967638E-2</v>
      </c>
    </row>
    <row r="33" spans="1:10">
      <c r="A33" s="79">
        <v>210</v>
      </c>
      <c r="B33" s="80">
        <f t="shared" si="0"/>
        <v>1.49821</v>
      </c>
      <c r="C33" s="80">
        <f t="shared" si="2"/>
        <v>2.0643190908848821E-2</v>
      </c>
      <c r="D33" s="80">
        <f t="shared" si="2"/>
        <v>2.7810965529976882E-2</v>
      </c>
      <c r="E33" s="80">
        <f t="shared" si="2"/>
        <v>3.5129640669444483E-2</v>
      </c>
      <c r="F33" s="80">
        <f t="shared" si="2"/>
        <v>4.2604032301241178E-2</v>
      </c>
      <c r="G33" s="80">
        <f t="shared" si="2"/>
        <v>5.0239163538022762E-2</v>
      </c>
      <c r="H33" s="80">
        <f t="shared" si="2"/>
        <v>5.8040275888647408E-2</v>
      </c>
      <c r="I33" s="80">
        <f t="shared" si="2"/>
        <v>6.6012841257967109E-2</v>
      </c>
      <c r="J33" s="80">
        <f t="shared" si="2"/>
        <v>7.4162574746605023E-2</v>
      </c>
    </row>
    <row r="34" spans="1:10">
      <c r="A34" s="79">
        <v>220</v>
      </c>
      <c r="B34" s="80">
        <f t="shared" si="0"/>
        <v>1.5226200000000001</v>
      </c>
      <c r="C34" s="80">
        <f t="shared" si="2"/>
        <v>2.0312248001173237E-2</v>
      </c>
      <c r="D34" s="80">
        <f t="shared" si="2"/>
        <v>2.7365111890469494E-2</v>
      </c>
      <c r="E34" s="80">
        <f t="shared" si="2"/>
        <v>3.4566457124803572E-2</v>
      </c>
      <c r="F34" s="80">
        <f t="shared" si="2"/>
        <v>4.1921022470506462E-2</v>
      </c>
      <c r="G34" s="80">
        <f t="shared" si="2"/>
        <v>4.9433750511815866E-2</v>
      </c>
      <c r="H34" s="80">
        <f t="shared" si="2"/>
        <v>5.7109798727936339E-2</v>
      </c>
      <c r="I34" s="80">
        <f t="shared" si="2"/>
        <v>6.4954551300455063E-2</v>
      </c>
      <c r="J34" s="80">
        <f t="shared" si="2"/>
        <v>7.2973631707918651E-2</v>
      </c>
    </row>
    <row r="36" spans="1:10" ht="25.5" customHeight="1">
      <c r="A36" s="81"/>
      <c r="B36" s="99"/>
      <c r="C36" s="99"/>
      <c r="D36" s="99"/>
      <c r="E36" s="99"/>
      <c r="F36" s="99"/>
      <c r="G36" s="99"/>
      <c r="H36" s="99"/>
      <c r="I36" s="99"/>
      <c r="J36" s="99"/>
    </row>
    <row r="37" spans="1:10" ht="25.5" customHeight="1">
      <c r="A37" s="81" t="s">
        <v>223</v>
      </c>
      <c r="B37" s="99" t="s">
        <v>245</v>
      </c>
      <c r="C37" s="99"/>
      <c r="D37" s="99"/>
      <c r="E37" s="99"/>
      <c r="F37" s="99"/>
      <c r="G37" s="99"/>
      <c r="H37" s="99"/>
      <c r="I37" s="99"/>
      <c r="J37" s="99"/>
    </row>
    <row r="38" spans="1:10">
      <c r="D38" s="71" t="s">
        <v>224</v>
      </c>
      <c r="E38" s="82" t="s">
        <v>16</v>
      </c>
      <c r="F38" s="83" t="s">
        <v>125</v>
      </c>
    </row>
    <row r="39" spans="1:10">
      <c r="E39" s="79" t="s">
        <v>20</v>
      </c>
      <c r="F39" s="79" t="s">
        <v>225</v>
      </c>
    </row>
    <row r="40" spans="1:10">
      <c r="E40" s="79"/>
      <c r="F40" s="79"/>
    </row>
    <row r="41" spans="1:10">
      <c r="A41" s="69" t="s">
        <v>226</v>
      </c>
      <c r="B41" s="69" t="s">
        <v>240</v>
      </c>
    </row>
    <row r="43" spans="1:10" ht="14.25">
      <c r="A43" s="69" t="s">
        <v>228</v>
      </c>
      <c r="B43" s="69" t="s">
        <v>246</v>
      </c>
    </row>
    <row r="44" spans="1:10">
      <c r="C44" s="69" t="str">
        <f>"s = "&amp;TEXT(C2,"0.0000")&amp;"+"&amp;TEXT(E2,"0.000000")&amp;"T"</f>
        <v>s = 0.9856+0.002441T</v>
      </c>
      <c r="F44" s="69" t="s">
        <v>241</v>
      </c>
    </row>
    <row r="46" spans="1:10">
      <c r="A46" s="69" t="s">
        <v>230</v>
      </c>
      <c r="B46" s="69" t="s">
        <v>231</v>
      </c>
    </row>
    <row r="47" spans="1:10">
      <c r="B47" s="69" t="s">
        <v>232</v>
      </c>
    </row>
  </sheetData>
  <mergeCells count="13">
    <mergeCell ref="B36:J36"/>
    <mergeCell ref="B37:J37"/>
    <mergeCell ref="E8:E9"/>
    <mergeCell ref="F8:F9"/>
    <mergeCell ref="C7:J7"/>
    <mergeCell ref="A4:J4"/>
    <mergeCell ref="C5:J6"/>
    <mergeCell ref="G8:G9"/>
    <mergeCell ref="H8:H9"/>
    <mergeCell ref="I8:I9"/>
    <mergeCell ref="J8:J9"/>
    <mergeCell ref="C8:C9"/>
    <mergeCell ref="D8:D9"/>
  </mergeCells>
  <phoneticPr fontId="26" type="noConversion"/>
  <pageMargins left="0.75" right="0.75" top="1" bottom="1" header="0.5" footer="0.5"/>
  <pageSetup paperSize="9" scale="96" orientation="portrait" horizontalDpi="4294967292" verticalDpi="0" r:id="rId1"/>
  <headerFooter alignWithMargins="0"/>
</worksheet>
</file>

<file path=xl/worksheets/sheet22.xml><?xml version="1.0" encoding="utf-8"?>
<worksheet xmlns="http://schemas.openxmlformats.org/spreadsheetml/2006/main" xmlns:r="http://schemas.openxmlformats.org/officeDocument/2006/relationships">
  <dimension ref="B1:E36"/>
  <sheetViews>
    <sheetView topLeftCell="B1" workbookViewId="0">
      <selection activeCell="B1" sqref="B1"/>
    </sheetView>
  </sheetViews>
  <sheetFormatPr defaultRowHeight="12.75"/>
  <cols>
    <col min="1" max="16384" width="9.140625" style="85"/>
  </cols>
  <sheetData>
    <row r="1" spans="2:5">
      <c r="B1" s="86" t="s">
        <v>247</v>
      </c>
    </row>
    <row r="3" spans="2:5">
      <c r="B3" s="85" t="s">
        <v>248</v>
      </c>
      <c r="C3" s="85" t="s">
        <v>249</v>
      </c>
      <c r="D3" s="85" t="s">
        <v>250</v>
      </c>
      <c r="E3" s="85" t="s">
        <v>251</v>
      </c>
    </row>
    <row r="4" spans="2:5">
      <c r="B4" s="85">
        <v>-20</v>
      </c>
      <c r="C4" s="85">
        <f t="shared" ref="C4:C36" si="0">B4*9/5+32</f>
        <v>-4</v>
      </c>
      <c r="D4" s="85">
        <v>6.0667880093731953E-2</v>
      </c>
      <c r="E4" s="85">
        <f t="shared" ref="E4:E36" si="1">D4*35.3147/2.2046</f>
        <v>0.9718171029420829</v>
      </c>
    </row>
    <row r="5" spans="2:5">
      <c r="B5" s="85">
        <v>-15</v>
      </c>
      <c r="C5" s="85">
        <f t="shared" si="0"/>
        <v>5</v>
      </c>
      <c r="D5" s="85">
        <v>6.2096208370121787E-2</v>
      </c>
      <c r="E5" s="85">
        <f t="shared" si="1"/>
        <v>0.99469698345656343</v>
      </c>
    </row>
    <row r="6" spans="2:5">
      <c r="B6" s="85">
        <v>-10</v>
      </c>
      <c r="C6" s="85">
        <f t="shared" si="0"/>
        <v>14</v>
      </c>
      <c r="D6" s="85">
        <v>6.3518373238141537E-2</v>
      </c>
      <c r="E6" s="85">
        <f t="shared" si="1"/>
        <v>1.0174781345337007</v>
      </c>
    </row>
    <row r="7" spans="2:5">
      <c r="B7" s="85">
        <v>-5</v>
      </c>
      <c r="C7" s="85">
        <f t="shared" si="0"/>
        <v>23</v>
      </c>
      <c r="D7" s="85">
        <v>6.4934931810236782E-2</v>
      </c>
      <c r="E7" s="85">
        <f t="shared" si="1"/>
        <v>1.0401694803587811</v>
      </c>
    </row>
    <row r="8" spans="2:5">
      <c r="B8" s="85">
        <v>0</v>
      </c>
      <c r="C8" s="85">
        <f t="shared" si="0"/>
        <v>32</v>
      </c>
      <c r="D8" s="85">
        <v>6.6346081956233982E-2</v>
      </c>
      <c r="E8" s="85">
        <f t="shared" si="1"/>
        <v>1.0627741905378827</v>
      </c>
    </row>
    <row r="9" spans="2:5">
      <c r="B9" s="85">
        <v>5</v>
      </c>
      <c r="C9" s="85">
        <f t="shared" si="0"/>
        <v>41</v>
      </c>
      <c r="D9" s="85">
        <v>6.775229696669767E-2</v>
      </c>
      <c r="E9" s="85">
        <f t="shared" si="1"/>
        <v>1.0852998465435173</v>
      </c>
    </row>
    <row r="10" spans="2:5">
      <c r="B10" s="85">
        <v>10</v>
      </c>
      <c r="C10" s="85">
        <f t="shared" si="0"/>
        <v>50</v>
      </c>
      <c r="D10" s="85">
        <v>6.9154035941385902E-2</v>
      </c>
      <c r="E10" s="85">
        <f t="shared" si="1"/>
        <v>1.1077538025307361</v>
      </c>
    </row>
    <row r="11" spans="2:5">
      <c r="B11" s="85">
        <v>15</v>
      </c>
      <c r="C11" s="85">
        <f t="shared" si="0"/>
        <v>59</v>
      </c>
      <c r="D11" s="85">
        <v>7.0551509336416088E-2</v>
      </c>
      <c r="E11" s="85">
        <f t="shared" si="1"/>
        <v>1.1301394297209169</v>
      </c>
    </row>
    <row r="12" spans="2:5">
      <c r="B12" s="85">
        <v>20</v>
      </c>
      <c r="C12" s="85">
        <f t="shared" si="0"/>
        <v>68</v>
      </c>
      <c r="D12" s="85">
        <v>7.1944995006145762E-2</v>
      </c>
      <c r="E12" s="85">
        <f t="shared" si="1"/>
        <v>1.1524611789637738</v>
      </c>
    </row>
    <row r="13" spans="2:5">
      <c r="B13" s="85">
        <v>25</v>
      </c>
      <c r="C13" s="85">
        <f t="shared" si="0"/>
        <v>77</v>
      </c>
      <c r="D13" s="85">
        <v>7.3334745927022535E-2</v>
      </c>
      <c r="E13" s="85">
        <f t="shared" si="1"/>
        <v>1.1747231025986677</v>
      </c>
    </row>
    <row r="14" spans="2:5">
      <c r="B14" s="85">
        <v>30</v>
      </c>
      <c r="C14" s="85">
        <f t="shared" si="0"/>
        <v>86</v>
      </c>
      <c r="D14" s="85">
        <v>7.4721030512913372E-2</v>
      </c>
      <c r="E14" s="85">
        <f t="shared" si="1"/>
        <v>1.1969295002514659</v>
      </c>
    </row>
    <row r="15" spans="2:5">
      <c r="B15" s="85">
        <v>35</v>
      </c>
      <c r="C15" s="85">
        <f t="shared" si="0"/>
        <v>95</v>
      </c>
      <c r="D15" s="85">
        <v>7.6103983128482822E-2</v>
      </c>
      <c r="E15" s="85">
        <f t="shared" si="1"/>
        <v>1.21908252426174</v>
      </c>
    </row>
    <row r="16" spans="2:5">
      <c r="B16" s="85">
        <v>40</v>
      </c>
      <c r="C16" s="85">
        <f t="shared" si="0"/>
        <v>104</v>
      </c>
      <c r="D16" s="85">
        <v>7.7483783114954158E-2</v>
      </c>
      <c r="E16" s="85">
        <f t="shared" si="1"/>
        <v>1.2411850474324917</v>
      </c>
    </row>
    <row r="17" spans="2:5">
      <c r="B17" s="85">
        <v>45</v>
      </c>
      <c r="C17" s="85">
        <f t="shared" si="0"/>
        <v>113</v>
      </c>
      <c r="D17" s="85">
        <v>7.8860709247224478E-2</v>
      </c>
      <c r="E17" s="85">
        <f t="shared" si="1"/>
        <v>1.2632415353592299</v>
      </c>
    </row>
    <row r="18" spans="2:5">
      <c r="B18" s="85">
        <v>50</v>
      </c>
      <c r="C18" s="85">
        <f t="shared" si="0"/>
        <v>122</v>
      </c>
      <c r="D18" s="85">
        <v>8.0234881291388047E-2</v>
      </c>
      <c r="E18" s="85">
        <f t="shared" si="1"/>
        <v>1.2852539065322424</v>
      </c>
    </row>
    <row r="19" spans="2:5">
      <c r="B19" s="85">
        <v>55</v>
      </c>
      <c r="C19" s="85">
        <f t="shared" si="0"/>
        <v>131</v>
      </c>
      <c r="D19" s="85">
        <v>8.1606450287868268E-2</v>
      </c>
      <c r="E19" s="85">
        <f t="shared" si="1"/>
        <v>1.3072245804141258</v>
      </c>
    </row>
    <row r="20" spans="2:5">
      <c r="B20" s="85">
        <v>60</v>
      </c>
      <c r="C20" s="85">
        <f t="shared" si="0"/>
        <v>140</v>
      </c>
      <c r="D20" s="85">
        <v>8.297555596119284E-2</v>
      </c>
      <c r="E20" s="85">
        <f t="shared" si="1"/>
        <v>1.3291557952021849</v>
      </c>
    </row>
    <row r="21" spans="2:5">
      <c r="B21" s="85">
        <v>65</v>
      </c>
      <c r="C21" s="85">
        <f t="shared" si="0"/>
        <v>149</v>
      </c>
      <c r="D21" s="85">
        <v>8.4342327794516891E-2</v>
      </c>
      <c r="E21" s="85">
        <f t="shared" si="1"/>
        <v>1.3510496250408353</v>
      </c>
    </row>
    <row r="22" spans="2:5">
      <c r="B22" s="85">
        <v>70</v>
      </c>
      <c r="C22" s="85">
        <f t="shared" si="0"/>
        <v>158</v>
      </c>
      <c r="D22" s="85">
        <v>8.5706885980548833E-2</v>
      </c>
      <c r="E22" s="85">
        <f t="shared" si="1"/>
        <v>1.372907995254145</v>
      </c>
    </row>
    <row r="23" spans="2:5">
      <c r="B23" s="85">
        <v>75</v>
      </c>
      <c r="C23" s="85">
        <f t="shared" si="0"/>
        <v>167</v>
      </c>
      <c r="D23" s="85">
        <v>8.7069342266704527E-2</v>
      </c>
      <c r="E23" s="85">
        <f t="shared" si="1"/>
        <v>1.3947326958840562</v>
      </c>
    </row>
    <row r="24" spans="2:5">
      <c r="B24" s="85">
        <v>80</v>
      </c>
      <c r="C24" s="85">
        <f t="shared" si="0"/>
        <v>176</v>
      </c>
      <c r="D24" s="85">
        <v>8.8429800707502171E-2</v>
      </c>
      <c r="E24" s="85">
        <f t="shared" si="1"/>
        <v>1.416525393742732</v>
      </c>
    </row>
    <row r="25" spans="2:5">
      <c r="B25" s="85">
        <v>85</v>
      </c>
      <c r="C25" s="85">
        <f t="shared" si="0"/>
        <v>185</v>
      </c>
      <c r="D25" s="85">
        <v>8.9788358335100363E-2</v>
      </c>
      <c r="E25" s="85">
        <f t="shared" si="1"/>
        <v>1.4382876431536644</v>
      </c>
    </row>
    <row r="26" spans="2:5">
      <c r="B26" s="85">
        <v>90</v>
      </c>
      <c r="C26" s="85">
        <f t="shared" si="0"/>
        <v>194</v>
      </c>
      <c r="D26" s="85">
        <v>9.114510576056449E-2</v>
      </c>
      <c r="E26" s="85">
        <f t="shared" si="1"/>
        <v>1.4600208955831473</v>
      </c>
    </row>
    <row r="27" spans="2:5">
      <c r="B27" s="85">
        <v>95</v>
      </c>
      <c r="C27" s="85">
        <f t="shared" si="0"/>
        <v>203</v>
      </c>
      <c r="D27" s="85">
        <v>9.250012771234109E-2</v>
      </c>
      <c r="E27" s="85">
        <f t="shared" si="1"/>
        <v>1.4817265082659039</v>
      </c>
    </row>
    <row r="28" spans="2:5">
      <c r="B28" s="85">
        <v>100</v>
      </c>
      <c r="C28" s="85">
        <f t="shared" si="0"/>
        <v>212</v>
      </c>
      <c r="D28" s="85">
        <v>9.3853503519805953E-2</v>
      </c>
      <c r="E28" s="85">
        <f t="shared" si="1"/>
        <v>1.5034057519508714</v>
      </c>
    </row>
    <row r="29" spans="2:5">
      <c r="B29" s="85">
        <v>105</v>
      </c>
      <c r="C29" s="85">
        <f t="shared" si="0"/>
        <v>221</v>
      </c>
      <c r="D29" s="85">
        <v>9.5205397462080815E-2</v>
      </c>
      <c r="E29" s="85">
        <f t="shared" si="1"/>
        <v>1.5250612581666267</v>
      </c>
    </row>
    <row r="30" spans="2:5">
      <c r="B30" s="85">
        <v>110</v>
      </c>
      <c r="C30" s="85">
        <f t="shared" si="0"/>
        <v>230</v>
      </c>
      <c r="D30" s="85">
        <v>9.65556020420998E-2</v>
      </c>
      <c r="E30" s="85">
        <f t="shared" si="1"/>
        <v>1.5466897030917817</v>
      </c>
    </row>
    <row r="31" spans="2:5">
      <c r="B31" s="85">
        <v>115</v>
      </c>
      <c r="C31" s="85">
        <f t="shared" si="0"/>
        <v>239</v>
      </c>
      <c r="D31" s="85">
        <v>9.7904469199130165E-2</v>
      </c>
      <c r="E31" s="85">
        <f t="shared" si="1"/>
        <v>1.5682967243157588</v>
      </c>
    </row>
    <row r="32" spans="2:5">
      <c r="B32" s="85">
        <v>120</v>
      </c>
      <c r="C32" s="85">
        <f t="shared" si="0"/>
        <v>248</v>
      </c>
      <c r="D32" s="85">
        <v>9.9252007259912844E-2</v>
      </c>
      <c r="E32" s="85">
        <f t="shared" si="1"/>
        <v>1.5898824552216477</v>
      </c>
    </row>
    <row r="33" spans="2:5">
      <c r="B33" s="85">
        <v>125</v>
      </c>
      <c r="C33" s="85">
        <f t="shared" si="0"/>
        <v>257</v>
      </c>
      <c r="D33" s="85">
        <v>0.10059822440355461</v>
      </c>
      <c r="E33" s="85">
        <f t="shared" si="1"/>
        <v>1.6114470268276375</v>
      </c>
    </row>
    <row r="34" spans="2:5">
      <c r="B34" s="85">
        <v>130</v>
      </c>
      <c r="C34" s="85">
        <f t="shared" si="0"/>
        <v>266</v>
      </c>
      <c r="D34" s="85">
        <v>0.10194310683483929</v>
      </c>
      <c r="E34" s="85">
        <f t="shared" si="1"/>
        <v>1.6329902181530884</v>
      </c>
    </row>
    <row r="35" spans="2:5">
      <c r="B35" s="85">
        <v>135</v>
      </c>
      <c r="C35" s="85">
        <f t="shared" si="0"/>
        <v>275</v>
      </c>
      <c r="D35" s="85">
        <v>0.10328679394538678</v>
      </c>
      <c r="E35" s="85">
        <f t="shared" si="1"/>
        <v>1.6545142620625741</v>
      </c>
    </row>
    <row r="36" spans="2:5">
      <c r="B36" s="85">
        <v>140</v>
      </c>
      <c r="C36" s="85">
        <f t="shared" si="0"/>
        <v>284</v>
      </c>
      <c r="D36" s="85">
        <v>0.10462926636878024</v>
      </c>
      <c r="E36" s="85">
        <f t="shared" si="1"/>
        <v>1.6760188483323792</v>
      </c>
    </row>
  </sheetData>
  <phoneticPr fontId="1"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dimension ref="A1:M42"/>
  <sheetViews>
    <sheetView topLeftCell="A22" zoomScale="90" workbookViewId="0">
      <selection activeCell="F34" sqref="F34"/>
    </sheetView>
  </sheetViews>
  <sheetFormatPr defaultRowHeight="12.75"/>
  <cols>
    <col min="1" max="1" width="25" style="18" customWidth="1"/>
    <col min="2" max="2" width="9.28515625" bestFit="1" customWidth="1"/>
    <col min="4" max="4" width="10.28515625" bestFit="1" customWidth="1"/>
  </cols>
  <sheetData>
    <row r="1" spans="1:13" ht="14.25">
      <c r="A1" s="49" t="s">
        <v>152</v>
      </c>
    </row>
    <row r="3" spans="1:13" ht="33" customHeight="1">
      <c r="A3" s="88" t="s">
        <v>132</v>
      </c>
      <c r="B3" s="88"/>
      <c r="C3" s="88"/>
      <c r="D3" s="88"/>
      <c r="E3" s="88"/>
      <c r="F3" s="88"/>
      <c r="G3" s="88"/>
      <c r="H3" s="88"/>
      <c r="I3" s="88"/>
      <c r="J3" s="88"/>
      <c r="K3" s="88"/>
      <c r="L3" s="88"/>
      <c r="M3" s="88"/>
    </row>
    <row r="4" spans="1:13" ht="15.75">
      <c r="A4" s="17"/>
    </row>
    <row r="5" spans="1:13" ht="15.75">
      <c r="A5" s="17" t="s">
        <v>110</v>
      </c>
    </row>
    <row r="6" spans="1:13" ht="15.75">
      <c r="A6" s="17"/>
    </row>
    <row r="7" spans="1:13" ht="20.25">
      <c r="A7" s="17" t="s">
        <v>111</v>
      </c>
    </row>
    <row r="8" spans="1:13" ht="18.75">
      <c r="A8" s="17" t="s">
        <v>112</v>
      </c>
    </row>
    <row r="9" spans="1:13" ht="20.25">
      <c r="A9" s="17" t="s">
        <v>113</v>
      </c>
    </row>
    <row r="10" spans="1:13" ht="20.25">
      <c r="A10" s="87" t="s">
        <v>114</v>
      </c>
      <c r="B10" s="87"/>
      <c r="C10" s="87"/>
      <c r="D10" s="87"/>
    </row>
    <row r="11" spans="1:13" ht="18.75">
      <c r="A11" s="17" t="s">
        <v>115</v>
      </c>
    </row>
    <row r="13" spans="1:13" ht="15.75">
      <c r="A13" s="17" t="s">
        <v>133</v>
      </c>
    </row>
    <row r="14" spans="1:13" ht="15.75">
      <c r="A14" s="17"/>
    </row>
    <row r="15" spans="1:13" ht="15.75">
      <c r="A15" s="47" t="s">
        <v>69</v>
      </c>
      <c r="B15" s="14">
        <v>316.04599999999999</v>
      </c>
    </row>
    <row r="16" spans="1:13" ht="18.75">
      <c r="A16" s="47" t="s">
        <v>116</v>
      </c>
      <c r="B16" s="43">
        <v>441.81</v>
      </c>
    </row>
    <row r="17" spans="1:13" ht="18.75">
      <c r="A17" s="47" t="s">
        <v>117</v>
      </c>
      <c r="B17" s="43">
        <v>18.646000000000001</v>
      </c>
    </row>
    <row r="18" spans="1:13" ht="18.75">
      <c r="A18" s="47" t="s">
        <v>118</v>
      </c>
      <c r="B18" s="43">
        <v>0.251</v>
      </c>
    </row>
    <row r="19" spans="1:13" ht="15.75">
      <c r="A19" s="47" t="s">
        <v>127</v>
      </c>
      <c r="B19" s="43">
        <v>0.47099999999999997</v>
      </c>
    </row>
    <row r="20" spans="1:13" ht="17.25">
      <c r="A20" s="48" t="s">
        <v>119</v>
      </c>
      <c r="B20" s="43">
        <v>5.1999999999999998E-2</v>
      </c>
    </row>
    <row r="21" spans="1:13" ht="54.75" customHeight="1">
      <c r="A21" s="88" t="s">
        <v>171</v>
      </c>
      <c r="B21" s="88"/>
      <c r="C21" s="88"/>
      <c r="D21" s="88"/>
      <c r="E21" s="88"/>
      <c r="F21" s="88"/>
      <c r="G21" s="88"/>
      <c r="H21" s="88"/>
      <c r="I21" s="88"/>
      <c r="J21" s="88"/>
      <c r="K21" s="88"/>
      <c r="L21" s="88"/>
      <c r="M21" s="88"/>
    </row>
    <row r="22" spans="1:13" ht="15.75">
      <c r="A22" s="17"/>
    </row>
    <row r="23" spans="1:13" ht="82.5" customHeight="1">
      <c r="A23" s="88" t="s">
        <v>130</v>
      </c>
      <c r="B23" s="88"/>
      <c r="C23" s="88"/>
      <c r="D23" s="88"/>
      <c r="E23" s="88"/>
      <c r="F23" s="88"/>
      <c r="G23" s="88"/>
      <c r="H23" s="88"/>
      <c r="I23" s="88"/>
      <c r="J23" s="88"/>
      <c r="K23" s="88"/>
      <c r="L23" s="88"/>
      <c r="M23" s="88"/>
    </row>
    <row r="24" spans="1:13" ht="15.75">
      <c r="A24" s="17"/>
    </row>
    <row r="25" spans="1:13" ht="15.75">
      <c r="A25" s="17" t="s">
        <v>120</v>
      </c>
    </row>
    <row r="26" spans="1:13" ht="15.75">
      <c r="A26" s="17"/>
    </row>
    <row r="27" spans="1:13" ht="18.75">
      <c r="A27" s="17" t="s">
        <v>121</v>
      </c>
    </row>
    <row r="28" spans="1:13" ht="15.75">
      <c r="A28" s="17"/>
    </row>
    <row r="29" spans="1:13" ht="58.5" customHeight="1">
      <c r="A29" s="88" t="s">
        <v>129</v>
      </c>
      <c r="B29" s="88"/>
      <c r="C29" s="88"/>
      <c r="D29" s="88"/>
      <c r="E29" s="88"/>
      <c r="F29" s="88"/>
      <c r="G29" s="88"/>
      <c r="H29" s="88"/>
    </row>
    <row r="30" spans="1:13" ht="15.75">
      <c r="A30" s="17"/>
    </row>
    <row r="31" spans="1:13" ht="20.25">
      <c r="A31" s="17" t="s">
        <v>122</v>
      </c>
    </row>
    <row r="33" spans="1:5" ht="18.75">
      <c r="A33" s="17" t="s">
        <v>128</v>
      </c>
    </row>
    <row r="35" spans="1:5" ht="15.75">
      <c r="A35" s="17" t="s">
        <v>131</v>
      </c>
    </row>
    <row r="36" spans="1:5" ht="15.75">
      <c r="A36" s="17"/>
      <c r="C36" s="12" t="s">
        <v>123</v>
      </c>
      <c r="D36" s="46">
        <v>-8.0249999999999999E-5</v>
      </c>
    </row>
    <row r="37" spans="1:5" ht="15.75">
      <c r="A37" s="45"/>
      <c r="C37" s="43" t="s">
        <v>124</v>
      </c>
      <c r="D37" s="46">
        <v>5.8563300000000003E-8</v>
      </c>
      <c r="E37" s="45"/>
    </row>
    <row r="38" spans="1:5" ht="15.75">
      <c r="C38" s="12" t="s">
        <v>125</v>
      </c>
      <c r="D38" s="46">
        <v>-6.7538799999999999E-12</v>
      </c>
    </row>
    <row r="39" spans="1:5" ht="15.75">
      <c r="C39" s="12" t="s">
        <v>15</v>
      </c>
      <c r="D39" s="46">
        <v>-2.0125699999999999E-15</v>
      </c>
    </row>
    <row r="40" spans="1:5" ht="15.75">
      <c r="C40" s="12" t="s">
        <v>126</v>
      </c>
      <c r="D40" s="46">
        <v>3.3303900000000001E-19</v>
      </c>
    </row>
    <row r="41" spans="1:5" ht="15.75">
      <c r="A41" s="45"/>
      <c r="B41" s="43"/>
      <c r="C41" s="43"/>
      <c r="D41" s="43"/>
      <c r="E41" s="43"/>
    </row>
    <row r="42" spans="1:5" ht="15.75">
      <c r="A42" s="45"/>
      <c r="B42" s="45"/>
      <c r="C42" s="45"/>
      <c r="D42" s="45"/>
      <c r="E42" s="45"/>
    </row>
  </sheetData>
  <mergeCells count="5">
    <mergeCell ref="A10:D10"/>
    <mergeCell ref="A29:H29"/>
    <mergeCell ref="A3:M3"/>
    <mergeCell ref="A21:M21"/>
    <mergeCell ref="A23:M23"/>
  </mergeCells>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K38"/>
  <sheetViews>
    <sheetView workbookViewId="0">
      <pane ySplit="3" topLeftCell="A17" activePane="bottomLeft" state="frozen"/>
      <selection pane="bottomLeft" activeCell="E35" sqref="E35"/>
    </sheetView>
  </sheetViews>
  <sheetFormatPr defaultRowHeight="12.75"/>
  <cols>
    <col min="1" max="1" width="7.28515625" customWidth="1"/>
    <col min="2" max="2" width="11" bestFit="1" customWidth="1"/>
    <col min="3" max="3" width="10.42578125" bestFit="1" customWidth="1"/>
    <col min="4" max="4" width="9.42578125" bestFit="1" customWidth="1"/>
    <col min="5" max="5" width="11.42578125" bestFit="1" customWidth="1"/>
    <col min="6" max="6" width="9.42578125" bestFit="1" customWidth="1"/>
  </cols>
  <sheetData>
    <row r="1" spans="1:11" ht="18.75">
      <c r="A1" s="16" t="s">
        <v>170</v>
      </c>
    </row>
    <row r="2" spans="1:11">
      <c r="H2" s="18"/>
      <c r="I2" s="18"/>
      <c r="J2" s="18"/>
      <c r="K2" s="18"/>
    </row>
    <row r="3" spans="1:11" ht="20.25">
      <c r="A3" s="17" t="s">
        <v>27</v>
      </c>
      <c r="B3" s="17" t="s">
        <v>28</v>
      </c>
      <c r="C3" s="17" t="s">
        <v>29</v>
      </c>
      <c r="D3" s="17" t="s">
        <v>30</v>
      </c>
      <c r="E3" s="17" t="s">
        <v>31</v>
      </c>
      <c r="F3" s="17" t="s">
        <v>32</v>
      </c>
      <c r="G3" s="15"/>
    </row>
    <row r="4" spans="1:11" ht="15.75">
      <c r="A4" s="21">
        <v>0.01</v>
      </c>
      <c r="B4" s="14">
        <v>1.831</v>
      </c>
      <c r="C4" s="14">
        <v>1.8280000000000001</v>
      </c>
      <c r="D4" s="21">
        <v>-0.17</v>
      </c>
      <c r="E4" s="20">
        <v>1.8260000000000001</v>
      </c>
      <c r="F4" s="21">
        <v>-0.27</v>
      </c>
    </row>
    <row r="5" spans="1:11" ht="15.75">
      <c r="A5" s="21">
        <v>5</v>
      </c>
      <c r="B5" s="14">
        <v>2.3530000000000002</v>
      </c>
      <c r="C5" s="14">
        <v>2.355</v>
      </c>
      <c r="D5" s="21">
        <v>0.1</v>
      </c>
      <c r="E5" s="20">
        <v>2.3530000000000002</v>
      </c>
      <c r="F5" s="21">
        <v>0.01</v>
      </c>
    </row>
    <row r="6" spans="1:11" ht="15.75">
      <c r="A6" s="21">
        <v>10</v>
      </c>
      <c r="B6" s="14">
        <v>2.9950000000000001</v>
      </c>
      <c r="C6" s="14">
        <v>3.0030000000000001</v>
      </c>
      <c r="D6" s="21">
        <v>0.26</v>
      </c>
      <c r="E6" s="20">
        <v>3</v>
      </c>
      <c r="F6" s="21">
        <v>0.18</v>
      </c>
    </row>
    <row r="7" spans="1:11" ht="15.75">
      <c r="A7" s="21">
        <v>15</v>
      </c>
      <c r="B7" s="14">
        <v>3.7909999999999999</v>
      </c>
      <c r="C7" s="14">
        <v>3.79</v>
      </c>
      <c r="D7" s="21">
        <v>-0.04</v>
      </c>
      <c r="E7" s="20">
        <v>3.7869999999999999</v>
      </c>
      <c r="F7" s="21">
        <v>-0.1</v>
      </c>
    </row>
    <row r="8" spans="1:11" ht="15.75">
      <c r="A8" s="21">
        <v>20</v>
      </c>
      <c r="B8" s="14">
        <v>4.7279999999999998</v>
      </c>
      <c r="C8" s="14">
        <v>4.7350000000000003</v>
      </c>
      <c r="D8" s="21">
        <v>0.15</v>
      </c>
      <c r="E8" s="20">
        <v>4.7329999999999997</v>
      </c>
      <c r="F8" s="21">
        <v>0.11</v>
      </c>
    </row>
    <row r="9" spans="1:11" ht="15.75">
      <c r="A9" s="21">
        <v>25</v>
      </c>
      <c r="B9" s="14">
        <v>5.8529999999999998</v>
      </c>
      <c r="C9" s="14">
        <v>5.8620000000000001</v>
      </c>
      <c r="D9" s="21">
        <v>0.16</v>
      </c>
      <c r="E9" s="20">
        <v>5.8620000000000001</v>
      </c>
      <c r="F9" s="21">
        <v>0.16</v>
      </c>
    </row>
    <row r="10" spans="1:11" ht="15.75">
      <c r="A10" s="21">
        <v>30</v>
      </c>
      <c r="B10" s="14">
        <v>7.1790000000000003</v>
      </c>
      <c r="C10" s="14">
        <v>7.194</v>
      </c>
      <c r="D10" s="21">
        <v>0.22</v>
      </c>
      <c r="E10" s="20">
        <v>7.1980000000000004</v>
      </c>
      <c r="F10" s="21">
        <v>0.26</v>
      </c>
    </row>
    <row r="11" spans="1:11" ht="15.75">
      <c r="A11" s="21">
        <v>35</v>
      </c>
      <c r="B11" s="14">
        <v>8.7360000000000007</v>
      </c>
      <c r="C11" s="14">
        <v>8.7579999999999991</v>
      </c>
      <c r="D11" s="21">
        <v>0.26</v>
      </c>
      <c r="E11" s="20">
        <v>8.7680000000000007</v>
      </c>
      <c r="F11" s="21">
        <v>0.36</v>
      </c>
    </row>
    <row r="12" spans="1:11" ht="15.75">
      <c r="A12" s="21">
        <v>40</v>
      </c>
      <c r="B12" s="14">
        <v>10.635999999999999</v>
      </c>
      <c r="C12" s="14">
        <v>10.579000000000001</v>
      </c>
      <c r="D12" s="21">
        <v>-0.54</v>
      </c>
      <c r="E12" s="20">
        <v>10.583</v>
      </c>
      <c r="F12" s="21">
        <v>-0.49</v>
      </c>
    </row>
    <row r="13" spans="1:11" ht="15.75">
      <c r="A13" s="21">
        <v>44.99</v>
      </c>
      <c r="B13" s="14">
        <v>12.768000000000001</v>
      </c>
      <c r="C13" s="14">
        <v>12.683999999999999</v>
      </c>
      <c r="D13" s="21">
        <v>-0.66</v>
      </c>
      <c r="E13" s="20">
        <v>12.68</v>
      </c>
      <c r="F13" s="21">
        <v>-0.69</v>
      </c>
    </row>
    <row r="14" spans="1:11" ht="15.75">
      <c r="A14" s="21">
        <v>50</v>
      </c>
      <c r="B14" s="14">
        <v>15.241</v>
      </c>
      <c r="C14" s="14">
        <v>15.108000000000001</v>
      </c>
      <c r="D14" s="21">
        <v>-0.87</v>
      </c>
      <c r="E14" s="20">
        <v>15.097</v>
      </c>
      <c r="F14" s="21">
        <v>-0.95</v>
      </c>
    </row>
    <row r="15" spans="1:11" ht="15.75">
      <c r="A15" s="21">
        <v>55</v>
      </c>
      <c r="B15" s="14">
        <v>18.003</v>
      </c>
      <c r="C15" s="14">
        <v>17.876999999999999</v>
      </c>
      <c r="D15" s="21">
        <v>-0.7</v>
      </c>
      <c r="E15" s="20">
        <v>17.863</v>
      </c>
      <c r="F15" s="21">
        <v>-0.78</v>
      </c>
    </row>
    <row r="16" spans="1:11" ht="15.75">
      <c r="A16" s="21">
        <v>50</v>
      </c>
      <c r="B16" s="14">
        <v>15.125999999999999</v>
      </c>
      <c r="C16" s="14">
        <v>15.106999999999999</v>
      </c>
      <c r="D16" s="21">
        <v>-0.12</v>
      </c>
      <c r="E16" s="20">
        <v>15.097</v>
      </c>
      <c r="F16" s="21">
        <v>-0.19</v>
      </c>
    </row>
    <row r="17" spans="1:6" ht="15.75">
      <c r="A17" s="21">
        <v>60.61</v>
      </c>
      <c r="B17" s="14">
        <v>21.245999999999999</v>
      </c>
      <c r="C17" s="14">
        <v>21.436</v>
      </c>
      <c r="D17" s="21">
        <v>0.89</v>
      </c>
      <c r="E17" s="20">
        <v>21.423999999999999</v>
      </c>
      <c r="F17" s="21">
        <v>0.83</v>
      </c>
    </row>
    <row r="18" spans="1:6" ht="15.75">
      <c r="A18" s="21">
        <v>70.56</v>
      </c>
      <c r="B18" s="14">
        <v>28.786999999999999</v>
      </c>
      <c r="C18" s="14">
        <v>29.059000000000001</v>
      </c>
      <c r="D18" s="21">
        <v>0.94</v>
      </c>
      <c r="E18" s="20">
        <v>29.076000000000001</v>
      </c>
      <c r="F18" s="21">
        <v>1</v>
      </c>
    </row>
    <row r="19" spans="1:6" ht="15.75">
      <c r="A19" s="21">
        <v>79.83</v>
      </c>
      <c r="B19" s="14">
        <v>37.691000000000003</v>
      </c>
      <c r="C19" s="14">
        <v>37.893000000000001</v>
      </c>
      <c r="D19" s="21">
        <v>0.54</v>
      </c>
      <c r="E19" s="20">
        <v>37.984999999999999</v>
      </c>
      <c r="F19" s="21">
        <v>0.78</v>
      </c>
    </row>
    <row r="20" spans="1:6" ht="15.75">
      <c r="A20" s="21">
        <v>89.88</v>
      </c>
      <c r="B20" s="14">
        <v>49.451000000000001</v>
      </c>
      <c r="C20" s="14">
        <v>49.640999999999998</v>
      </c>
      <c r="D20" s="21">
        <v>0.38</v>
      </c>
      <c r="E20" s="20">
        <v>49.886000000000003</v>
      </c>
      <c r="F20" s="21">
        <v>0.88</v>
      </c>
    </row>
    <row r="21" spans="1:6" ht="15.75">
      <c r="A21" s="21">
        <v>99.98</v>
      </c>
      <c r="B21" s="14">
        <v>64.119</v>
      </c>
      <c r="C21" s="14">
        <v>64.046999999999997</v>
      </c>
      <c r="D21" s="21">
        <v>-0.11</v>
      </c>
      <c r="E21" s="20">
        <v>64.539000000000001</v>
      </c>
      <c r="F21" s="21">
        <v>0.65</v>
      </c>
    </row>
    <row r="22" spans="1:6" ht="15.75">
      <c r="A22" s="21">
        <v>99.96</v>
      </c>
      <c r="B22" s="14">
        <v>64.067999999999998</v>
      </c>
      <c r="C22" s="14">
        <v>64.019000000000005</v>
      </c>
      <c r="D22" s="21">
        <v>-0.08</v>
      </c>
      <c r="E22" s="20">
        <v>64.510000000000005</v>
      </c>
      <c r="F22" s="21">
        <v>0.69</v>
      </c>
    </row>
    <row r="23" spans="1:6" ht="15.75">
      <c r="A23" s="21">
        <v>109.95</v>
      </c>
      <c r="B23" s="14">
        <v>81.344999999999999</v>
      </c>
      <c r="C23" s="14">
        <v>81.23</v>
      </c>
      <c r="D23" s="21">
        <v>-0.14000000000000001</v>
      </c>
      <c r="E23" s="20">
        <v>82.064999999999998</v>
      </c>
      <c r="F23" s="21">
        <v>0.88</v>
      </c>
    </row>
    <row r="24" spans="1:6" ht="15.75">
      <c r="A24" s="21">
        <v>119.99</v>
      </c>
      <c r="B24" s="14">
        <v>102.113</v>
      </c>
      <c r="C24" s="14">
        <v>101.919</v>
      </c>
      <c r="D24" s="21">
        <v>-0.19</v>
      </c>
      <c r="E24" s="20">
        <v>103.179</v>
      </c>
      <c r="F24" s="21">
        <v>1.04</v>
      </c>
    </row>
    <row r="25" spans="1:6" ht="15.75">
      <c r="A25" s="21">
        <v>129.97</v>
      </c>
      <c r="B25" s="14">
        <v>126.855</v>
      </c>
      <c r="C25" s="14">
        <v>126.355</v>
      </c>
      <c r="D25" s="21">
        <v>-0.39</v>
      </c>
      <c r="E25" s="20">
        <v>128.06200000000001</v>
      </c>
      <c r="F25" s="21">
        <v>0.95</v>
      </c>
    </row>
    <row r="26" spans="1:6" ht="15.75">
      <c r="A26" s="21">
        <v>139.99</v>
      </c>
      <c r="B26" s="14">
        <v>155.61199999999999</v>
      </c>
      <c r="C26" s="14">
        <v>155.38</v>
      </c>
      <c r="D26" s="21">
        <v>-0.15</v>
      </c>
      <c r="E26" s="20">
        <v>157.43700000000001</v>
      </c>
      <c r="F26" s="21">
        <v>1.17</v>
      </c>
    </row>
    <row r="27" spans="1:6" ht="15.75">
      <c r="A27" s="21">
        <v>150.11000000000001</v>
      </c>
      <c r="B27" s="14">
        <v>189.852</v>
      </c>
      <c r="C27" s="14">
        <v>189.976</v>
      </c>
      <c r="D27" s="21">
        <v>7.0000000000000007E-2</v>
      </c>
      <c r="E27" s="20">
        <v>192.071</v>
      </c>
      <c r="F27" s="21">
        <v>1.1599999999999999</v>
      </c>
    </row>
    <row r="28" spans="1:6" ht="15.75">
      <c r="A28" s="21">
        <v>155</v>
      </c>
      <c r="B28" s="14">
        <v>208.95099999999999</v>
      </c>
      <c r="C28" s="14">
        <v>208.90100000000001</v>
      </c>
      <c r="D28" s="21">
        <v>-0.02</v>
      </c>
      <c r="E28" s="20">
        <v>210.804</v>
      </c>
      <c r="F28" s="21">
        <v>0.88</v>
      </c>
    </row>
    <row r="29" spans="1:6" ht="15.75">
      <c r="A29" s="21">
        <v>160.03</v>
      </c>
      <c r="B29" s="14">
        <v>229.48500000000001</v>
      </c>
      <c r="C29" s="14">
        <v>229.971</v>
      </c>
      <c r="D29" s="21">
        <v>0.21</v>
      </c>
      <c r="E29" s="20">
        <v>231.459</v>
      </c>
      <c r="F29" s="21">
        <v>0.86</v>
      </c>
    </row>
    <row r="30" spans="1:6" ht="19.5">
      <c r="A30" s="21" t="s">
        <v>33</v>
      </c>
      <c r="B30" s="16" t="s">
        <v>34</v>
      </c>
      <c r="C30" s="14">
        <v>270.55200000000002</v>
      </c>
      <c r="D30" s="21">
        <v>0.04</v>
      </c>
      <c r="E30" s="22" t="s">
        <v>35</v>
      </c>
    </row>
    <row r="32" spans="1:6" ht="15.75">
      <c r="A32" s="14" t="s">
        <v>36</v>
      </c>
    </row>
    <row r="33" spans="1:1" ht="15.75">
      <c r="A33" s="23"/>
    </row>
    <row r="35" spans="1:1" ht="15.75">
      <c r="A35" s="14" t="s">
        <v>37</v>
      </c>
    </row>
    <row r="36" spans="1:1" ht="14.25">
      <c r="A36" s="25" t="s">
        <v>38</v>
      </c>
    </row>
    <row r="37" spans="1:1" ht="14.25">
      <c r="A37" s="25" t="s">
        <v>39</v>
      </c>
    </row>
    <row r="38" spans="1:1">
      <c r="A38" s="25" t="s">
        <v>40</v>
      </c>
    </row>
  </sheetData>
  <phoneticPr fontId="0" type="noConversion"/>
  <pageMargins left="0.75" right="0.75" top="1" bottom="1" header="0.5" footer="0.5"/>
  <headerFooter alignWithMargins="0"/>
  <legacyDrawing r:id="rId1"/>
  <oleObjects>
    <oleObject progId="Equation.3" shapeId="1025" r:id="rId2"/>
  </oleObjects>
</worksheet>
</file>

<file path=xl/worksheets/sheet5.xml><?xml version="1.0" encoding="utf-8"?>
<worksheet xmlns="http://schemas.openxmlformats.org/spreadsheetml/2006/main" xmlns:r="http://schemas.openxmlformats.org/officeDocument/2006/relationships">
  <dimension ref="A1:E23"/>
  <sheetViews>
    <sheetView workbookViewId="0">
      <selection activeCell="B25" sqref="B25"/>
    </sheetView>
  </sheetViews>
  <sheetFormatPr defaultRowHeight="12.75"/>
  <cols>
    <col min="1" max="1" width="12.85546875" customWidth="1"/>
    <col min="2" max="2" width="10.85546875" customWidth="1"/>
    <col min="3" max="3" width="9.5703125" customWidth="1"/>
    <col min="4" max="4" width="9.42578125" customWidth="1"/>
    <col min="5" max="5" width="25.140625" customWidth="1"/>
  </cols>
  <sheetData>
    <row r="1" spans="1:5" ht="18.75">
      <c r="A1" s="16" t="s">
        <v>189</v>
      </c>
    </row>
    <row r="2" spans="1:5">
      <c r="A2" s="55"/>
    </row>
    <row r="4" spans="1:5" ht="15" customHeight="1">
      <c r="A4" s="14"/>
      <c r="B4" s="14"/>
      <c r="E4" s="56" t="s">
        <v>192</v>
      </c>
    </row>
    <row r="5" spans="1:5" ht="19.5" customHeight="1">
      <c r="A5" s="56" t="s">
        <v>136</v>
      </c>
      <c r="B5" s="56" t="s">
        <v>137</v>
      </c>
      <c r="C5" s="89" t="s">
        <v>188</v>
      </c>
      <c r="D5" s="89"/>
      <c r="E5" s="12" t="s">
        <v>191</v>
      </c>
    </row>
    <row r="6" spans="1:5" ht="15.75">
      <c r="A6" s="58" t="s">
        <v>184</v>
      </c>
      <c r="B6" s="58" t="s">
        <v>185</v>
      </c>
      <c r="C6" s="58" t="s">
        <v>186</v>
      </c>
      <c r="D6" s="59" t="s">
        <v>187</v>
      </c>
      <c r="E6" s="60" t="s">
        <v>185</v>
      </c>
    </row>
    <row r="7" spans="1:5" ht="15.75">
      <c r="A7" s="14"/>
      <c r="B7" s="57"/>
      <c r="C7" s="57"/>
      <c r="D7" s="57"/>
      <c r="E7" s="57"/>
    </row>
    <row r="8" spans="1:5" ht="15.75">
      <c r="A8" s="35">
        <v>0</v>
      </c>
      <c r="B8" s="56">
        <v>100.4</v>
      </c>
      <c r="C8" s="61">
        <v>0.97799999999999998</v>
      </c>
      <c r="D8" s="61">
        <v>2.98E-2</v>
      </c>
      <c r="E8" s="62">
        <f>B8*C8/D8</f>
        <v>3295.0067114093963</v>
      </c>
    </row>
    <row r="9" spans="1:5" ht="15.75">
      <c r="A9" s="35">
        <v>0</v>
      </c>
      <c r="B9" s="56">
        <v>250.1</v>
      </c>
      <c r="C9" s="61">
        <v>0.98919999999999997</v>
      </c>
      <c r="D9" s="61">
        <v>7.3700000000000002E-2</v>
      </c>
      <c r="E9" s="62">
        <f>B9*C9/D9</f>
        <v>3356.8374491180457</v>
      </c>
    </row>
    <row r="10" spans="1:5" ht="15.75">
      <c r="A10" s="35">
        <v>0</v>
      </c>
      <c r="B10" s="56">
        <v>500.2</v>
      </c>
      <c r="C10" s="61">
        <v>0.99250000000000005</v>
      </c>
      <c r="D10" s="61">
        <v>0.14369999999999999</v>
      </c>
      <c r="E10" s="62">
        <f>B10*C10/D10</f>
        <v>3454.7564370215732</v>
      </c>
    </row>
    <row r="11" spans="1:5" ht="15.75">
      <c r="A11" s="35">
        <v>0</v>
      </c>
      <c r="B11" s="56">
        <v>750.2</v>
      </c>
      <c r="C11" s="61">
        <v>0.99309999999999998</v>
      </c>
      <c r="D11" s="61">
        <v>0.20699999999999999</v>
      </c>
      <c r="E11" s="62">
        <f>B11*C11/D11</f>
        <v>3599.1479227053146</v>
      </c>
    </row>
    <row r="12" spans="1:5" ht="15.75">
      <c r="A12" s="35">
        <v>0</v>
      </c>
      <c r="B12" s="56">
        <v>950.2</v>
      </c>
      <c r="C12" s="61">
        <v>0.99309999999999998</v>
      </c>
      <c r="D12" s="61">
        <v>0.25459999999999999</v>
      </c>
      <c r="E12" s="62">
        <f>B12*C12/D12</f>
        <v>3706.3771406127262</v>
      </c>
    </row>
    <row r="13" spans="1:5" ht="15.75">
      <c r="A13" s="35"/>
      <c r="B13" s="57"/>
      <c r="C13" s="63"/>
      <c r="D13" s="63"/>
      <c r="E13" s="62"/>
    </row>
    <row r="14" spans="1:5" ht="15.75">
      <c r="A14" s="35">
        <v>30</v>
      </c>
      <c r="B14" s="56">
        <v>250.2</v>
      </c>
      <c r="C14" s="61">
        <v>0.9607</v>
      </c>
      <c r="D14" s="61">
        <v>7.1800000000000003E-2</v>
      </c>
      <c r="E14" s="62">
        <f>B14*C14/D14</f>
        <v>3347.7317548746514</v>
      </c>
    </row>
    <row r="15" spans="1:5" ht="15.75">
      <c r="A15" s="35">
        <v>30</v>
      </c>
      <c r="B15" s="56">
        <v>500.3</v>
      </c>
      <c r="C15" s="61">
        <v>0.9748</v>
      </c>
      <c r="D15" s="61">
        <v>0.14019999999999999</v>
      </c>
      <c r="E15" s="62">
        <f>B15*C15/D15</f>
        <v>3478.5480741797437</v>
      </c>
    </row>
    <row r="16" spans="1:5" ht="15.75">
      <c r="A16" s="35">
        <v>30</v>
      </c>
      <c r="B16" s="56">
        <v>750.3</v>
      </c>
      <c r="C16" s="61">
        <v>0.97860000000000003</v>
      </c>
      <c r="D16" s="61">
        <v>0.20200000000000001</v>
      </c>
      <c r="E16" s="62">
        <f>B16*C16/D16</f>
        <v>3634.8692079207917</v>
      </c>
    </row>
    <row r="17" spans="1:5" ht="15.75">
      <c r="A17" s="35"/>
      <c r="B17" s="57"/>
      <c r="C17" s="63"/>
      <c r="D17" s="63"/>
      <c r="E17" s="62"/>
    </row>
    <row r="18" spans="1:5" ht="15.75">
      <c r="A18" s="35">
        <v>60</v>
      </c>
      <c r="B18" s="56">
        <v>100.6</v>
      </c>
      <c r="C18" s="61">
        <v>0.75639999999999996</v>
      </c>
      <c r="D18" s="61">
        <v>2.2499999999999999E-2</v>
      </c>
      <c r="E18" s="62">
        <f>B18*C18/D18</f>
        <v>3381.9484444444438</v>
      </c>
    </row>
    <row r="19" spans="1:5" ht="15.75">
      <c r="A19" s="35">
        <v>60</v>
      </c>
      <c r="B19" s="64">
        <v>250</v>
      </c>
      <c r="C19" s="61">
        <v>0.88859999999999995</v>
      </c>
      <c r="D19" s="61">
        <v>6.8599999999999994E-2</v>
      </c>
      <c r="E19" s="62">
        <f>B19*C19/D19</f>
        <v>3238.3381924198252</v>
      </c>
    </row>
    <row r="20" spans="1:5" ht="15.75">
      <c r="A20" s="35">
        <v>60</v>
      </c>
      <c r="B20" s="56">
        <v>500.1</v>
      </c>
      <c r="C20" s="61">
        <v>0.93200000000000005</v>
      </c>
      <c r="D20" s="61">
        <v>0.14099999999999999</v>
      </c>
      <c r="E20" s="62">
        <f>B20*C20/D20</f>
        <v>3305.6255319148941</v>
      </c>
    </row>
    <row r="21" spans="1:5" ht="15.75">
      <c r="A21" s="35">
        <v>60</v>
      </c>
      <c r="B21" s="56">
        <v>750.1</v>
      </c>
      <c r="C21" s="61">
        <v>0.94510000000000005</v>
      </c>
      <c r="D21" s="61">
        <v>0.20830000000000001</v>
      </c>
      <c r="E21" s="62">
        <f>B21*C21/D21</f>
        <v>3403.3581853096498</v>
      </c>
    </row>
    <row r="22" spans="1:5" ht="15.75">
      <c r="A22" s="35">
        <v>60</v>
      </c>
      <c r="B22" s="56">
        <v>950.2</v>
      </c>
      <c r="C22" s="61">
        <v>0.9496</v>
      </c>
      <c r="D22" s="61">
        <v>0.25790000000000002</v>
      </c>
      <c r="E22" s="62">
        <f>B22*C22/D22</f>
        <v>3498.6813493602172</v>
      </c>
    </row>
    <row r="23" spans="1:5" ht="15.75">
      <c r="A23" s="14"/>
      <c r="B23" s="14"/>
      <c r="C23" s="14"/>
      <c r="D23" s="14"/>
      <c r="E23" s="14"/>
    </row>
  </sheetData>
  <mergeCells count="1">
    <mergeCell ref="C5:D5"/>
  </mergeCells>
  <phoneticPr fontId="0" type="noConversion"/>
  <pageMargins left="0.75" right="0.75" top="1" bottom="1" header="0.5" footer="0.5"/>
  <pageSetup orientation="portrait" horizontalDpi="4294967293" verticalDpi="0" r:id="rId1"/>
  <headerFooter alignWithMargins="0"/>
</worksheet>
</file>

<file path=xl/worksheets/sheet6.xml><?xml version="1.0" encoding="utf-8"?>
<worksheet xmlns="http://schemas.openxmlformats.org/spreadsheetml/2006/main" xmlns:r="http://schemas.openxmlformats.org/officeDocument/2006/relationships">
  <dimension ref="A1:J67"/>
  <sheetViews>
    <sheetView workbookViewId="0">
      <pane ySplit="4" topLeftCell="A5" activePane="bottomLeft" state="frozen"/>
      <selection pane="bottomLeft" activeCell="A5" sqref="A5"/>
    </sheetView>
  </sheetViews>
  <sheetFormatPr defaultRowHeight="12.75"/>
  <cols>
    <col min="1" max="1" width="16.5703125" bestFit="1" customWidth="1"/>
    <col min="2" max="2" width="14" bestFit="1" customWidth="1"/>
    <col min="3" max="3" width="9.7109375" customWidth="1"/>
    <col min="4" max="4" width="10.140625" customWidth="1"/>
    <col min="5" max="5" width="9.42578125" bestFit="1" customWidth="1"/>
  </cols>
  <sheetData>
    <row r="1" spans="1:10" ht="18.75">
      <c r="A1" s="16" t="s">
        <v>172</v>
      </c>
    </row>
    <row r="3" spans="1:10" ht="18.75">
      <c r="C3" s="90" t="s">
        <v>53</v>
      </c>
      <c r="D3" s="90"/>
    </row>
    <row r="4" spans="1:10" ht="18.75">
      <c r="A4" s="27" t="s">
        <v>41</v>
      </c>
      <c r="B4" s="27" t="s">
        <v>42</v>
      </c>
      <c r="C4" s="27" t="s">
        <v>45</v>
      </c>
      <c r="D4" s="27" t="s">
        <v>43</v>
      </c>
      <c r="E4" s="27" t="s">
        <v>32</v>
      </c>
      <c r="G4" s="18"/>
      <c r="H4" s="18"/>
      <c r="I4" s="18"/>
      <c r="J4" s="18"/>
    </row>
    <row r="5" spans="1:10">
      <c r="A5" s="12"/>
      <c r="B5" s="12"/>
      <c r="C5" s="12"/>
      <c r="D5" s="12"/>
      <c r="E5" s="12"/>
    </row>
    <row r="6" spans="1:10" ht="15.75">
      <c r="A6" s="27">
        <v>80.150000000000006</v>
      </c>
      <c r="B6" s="27">
        <v>14.11</v>
      </c>
      <c r="C6" s="27">
        <v>1.0814000000000001E-2</v>
      </c>
      <c r="D6" s="27">
        <v>1.0928E-2</v>
      </c>
      <c r="E6" s="27">
        <v>1.06</v>
      </c>
    </row>
    <row r="7" spans="1:10" ht="15.75">
      <c r="A7" s="27">
        <v>80.099999999999994</v>
      </c>
      <c r="B7" s="27">
        <v>19.88</v>
      </c>
      <c r="C7" s="27">
        <v>1.5719E-2</v>
      </c>
      <c r="D7" s="27">
        <v>1.5696000000000002E-2</v>
      </c>
      <c r="E7" s="27">
        <v>-0.15</v>
      </c>
    </row>
    <row r="8" spans="1:10" ht="15.75">
      <c r="A8" s="27">
        <v>80.12</v>
      </c>
      <c r="B8" s="27">
        <v>25.66</v>
      </c>
      <c r="C8" s="27">
        <v>2.0846E-2</v>
      </c>
      <c r="D8" s="27">
        <v>2.0669E-2</v>
      </c>
      <c r="E8" s="27">
        <v>-0.85</v>
      </c>
    </row>
    <row r="9" spans="1:10" ht="15.75">
      <c r="A9" s="27">
        <v>80.150000000000006</v>
      </c>
      <c r="B9" s="27">
        <v>30.9</v>
      </c>
      <c r="C9" s="27">
        <v>2.5711999999999999E-2</v>
      </c>
      <c r="D9" s="27">
        <v>2.5367000000000001E-2</v>
      </c>
      <c r="E9" s="27">
        <v>-1.34</v>
      </c>
    </row>
    <row r="10" spans="1:10" ht="15.75">
      <c r="A10" s="27">
        <v>100.06</v>
      </c>
      <c r="B10" s="27">
        <v>23.2</v>
      </c>
      <c r="C10" s="27">
        <v>1.7373E-2</v>
      </c>
      <c r="D10" s="27">
        <v>1.7316000000000002E-2</v>
      </c>
      <c r="E10" s="27">
        <v>-0.33</v>
      </c>
    </row>
    <row r="11" spans="1:10" ht="15.75">
      <c r="A11" s="27">
        <v>100.01</v>
      </c>
      <c r="B11" s="27">
        <v>31.47</v>
      </c>
      <c r="C11" s="27">
        <v>2.4421000000000002E-2</v>
      </c>
      <c r="D11" s="27">
        <v>2.4065E-2</v>
      </c>
      <c r="E11" s="27">
        <v>-1.46</v>
      </c>
    </row>
    <row r="12" spans="1:10" ht="15.75">
      <c r="A12" s="27">
        <v>100.01</v>
      </c>
      <c r="B12" s="27">
        <v>39.49</v>
      </c>
      <c r="C12" s="27">
        <v>3.1454999999999997E-2</v>
      </c>
      <c r="D12" s="27">
        <v>3.0957999999999999E-2</v>
      </c>
      <c r="E12" s="27">
        <v>-1.58</v>
      </c>
    </row>
    <row r="13" spans="1:10" ht="15.75">
      <c r="A13" s="27">
        <v>100.01</v>
      </c>
      <c r="B13" s="27">
        <v>47.57</v>
      </c>
      <c r="C13" s="27">
        <v>3.8936999999999999E-2</v>
      </c>
      <c r="D13" s="27">
        <v>3.8302000000000003E-2</v>
      </c>
      <c r="E13" s="27">
        <v>-1.63</v>
      </c>
    </row>
    <row r="14" spans="1:10" ht="15.75">
      <c r="A14" s="27">
        <v>100</v>
      </c>
      <c r="B14" s="27">
        <v>55.06</v>
      </c>
      <c r="C14" s="27">
        <v>4.6366999999999998E-2</v>
      </c>
      <c r="D14" s="27">
        <v>4.5527999999999999E-2</v>
      </c>
      <c r="E14" s="27">
        <v>-1.81</v>
      </c>
    </row>
    <row r="15" spans="1:10" ht="15.75">
      <c r="A15" s="27">
        <v>124.89</v>
      </c>
      <c r="B15" s="27">
        <v>62.06</v>
      </c>
      <c r="C15" s="27">
        <v>4.6649000000000003E-2</v>
      </c>
      <c r="D15" s="27">
        <v>4.7246999999999997E-2</v>
      </c>
      <c r="E15" s="27">
        <v>1.28</v>
      </c>
    </row>
    <row r="16" spans="1:10" ht="15.75">
      <c r="A16" s="27">
        <v>124.89</v>
      </c>
      <c r="B16" s="27">
        <v>71.760000000000005</v>
      </c>
      <c r="C16" s="27">
        <v>5.5648000000000003E-2</v>
      </c>
      <c r="D16" s="27">
        <v>5.6187000000000001E-2</v>
      </c>
      <c r="E16" s="27">
        <v>0.97</v>
      </c>
    </row>
    <row r="17" spans="1:5" ht="15.75">
      <c r="A17" s="27">
        <v>124.89</v>
      </c>
      <c r="B17" s="27">
        <v>80.72</v>
      </c>
      <c r="C17" s="27">
        <v>6.4538999999999999E-2</v>
      </c>
      <c r="D17" s="27">
        <v>6.4985000000000001E-2</v>
      </c>
      <c r="E17" s="27">
        <v>0.69</v>
      </c>
    </row>
    <row r="18" spans="1:5" ht="15.75">
      <c r="A18" s="27">
        <v>124.9</v>
      </c>
      <c r="B18" s="27">
        <v>89.06</v>
      </c>
      <c r="C18" s="27">
        <v>7.3368000000000003E-2</v>
      </c>
      <c r="D18" s="27">
        <v>7.3720999999999995E-2</v>
      </c>
      <c r="E18" s="27">
        <v>0.48</v>
      </c>
    </row>
    <row r="19" spans="1:5" ht="15.75">
      <c r="A19" s="27">
        <v>124.9</v>
      </c>
      <c r="B19" s="27">
        <v>96.59</v>
      </c>
      <c r="C19" s="27">
        <v>8.1883999999999998E-2</v>
      </c>
      <c r="D19" s="27">
        <v>8.2149E-2</v>
      </c>
      <c r="E19" s="27">
        <v>0.32</v>
      </c>
    </row>
    <row r="20" spans="1:5" ht="15.75">
      <c r="A20" s="27">
        <v>124.9</v>
      </c>
      <c r="B20" s="27">
        <v>104.37</v>
      </c>
      <c r="C20" s="27">
        <v>9.1402999999999998E-2</v>
      </c>
      <c r="D20" s="27">
        <v>9.1495000000000007E-2</v>
      </c>
      <c r="E20" s="27">
        <v>0.1</v>
      </c>
    </row>
    <row r="21" spans="1:5">
      <c r="A21" s="12"/>
      <c r="B21" s="12"/>
      <c r="C21" s="12"/>
      <c r="D21" s="12"/>
      <c r="E21" s="12"/>
    </row>
    <row r="22" spans="1:5" ht="15.75">
      <c r="A22" s="27">
        <v>149.88</v>
      </c>
      <c r="B22" s="27">
        <v>19.71</v>
      </c>
      <c r="C22" s="27">
        <v>1.2581999999999999E-2</v>
      </c>
      <c r="D22" s="27">
        <v>1.2623000000000001E-2</v>
      </c>
      <c r="E22" s="27">
        <v>0.33</v>
      </c>
    </row>
    <row r="23" spans="1:5" ht="15.75">
      <c r="A23" s="27">
        <v>149.88</v>
      </c>
      <c r="B23" s="27">
        <v>37.35</v>
      </c>
      <c r="C23" s="27">
        <v>2.4752E-2</v>
      </c>
      <c r="D23" s="27">
        <v>2.4694000000000001E-2</v>
      </c>
      <c r="E23" s="27">
        <v>-0.23</v>
      </c>
    </row>
    <row r="24" spans="1:5" ht="15.75">
      <c r="A24" s="27">
        <v>149.88999999999999</v>
      </c>
      <c r="B24" s="27">
        <v>53.38</v>
      </c>
      <c r="C24" s="27">
        <v>3.6484999999999997E-2</v>
      </c>
      <c r="D24" s="27">
        <v>3.6400000000000002E-2</v>
      </c>
      <c r="E24" s="27">
        <v>-0.23</v>
      </c>
    </row>
    <row r="25" spans="1:5" ht="15.75">
      <c r="A25" s="27">
        <v>149.88999999999999</v>
      </c>
      <c r="B25" s="27">
        <v>68.400000000000006</v>
      </c>
      <c r="C25" s="27">
        <v>4.8139000000000001E-2</v>
      </c>
      <c r="D25" s="27">
        <v>4.8111000000000001E-2</v>
      </c>
      <c r="E25" s="27">
        <v>-0.06</v>
      </c>
    </row>
    <row r="26" spans="1:5" ht="15.75">
      <c r="A26" s="27">
        <v>149.88999999999999</v>
      </c>
      <c r="B26" s="27">
        <v>82.41</v>
      </c>
      <c r="C26" s="27">
        <v>5.9716999999999999E-2</v>
      </c>
      <c r="D26" s="27">
        <v>5.9792999999999999E-2</v>
      </c>
      <c r="E26" s="27">
        <v>0.13</v>
      </c>
    </row>
    <row r="27" spans="1:5" ht="15.75">
      <c r="A27" s="27">
        <v>149.9</v>
      </c>
      <c r="B27" s="27">
        <v>95.69</v>
      </c>
      <c r="C27" s="27">
        <v>7.1471000000000007E-2</v>
      </c>
      <c r="D27" s="27">
        <v>7.1656999999999998E-2</v>
      </c>
      <c r="E27" s="27">
        <v>0.26</v>
      </c>
    </row>
    <row r="28" spans="1:5" ht="15.75">
      <c r="A28" s="27">
        <v>149.88</v>
      </c>
      <c r="B28" s="27">
        <v>108.32</v>
      </c>
      <c r="C28" s="27">
        <v>8.3380999999999997E-2</v>
      </c>
      <c r="D28" s="27">
        <v>8.3799999999999999E-2</v>
      </c>
      <c r="E28" s="27">
        <v>0.5</v>
      </c>
    </row>
    <row r="29" spans="1:5" ht="15.75">
      <c r="A29" s="27">
        <v>149.9</v>
      </c>
      <c r="B29" s="27">
        <v>119.73</v>
      </c>
      <c r="C29" s="27">
        <v>9.5129000000000005E-2</v>
      </c>
      <c r="D29" s="27">
        <v>9.5603999999999995E-2</v>
      </c>
      <c r="E29" s="27">
        <v>0.5</v>
      </c>
    </row>
    <row r="30" spans="1:5" ht="15.75">
      <c r="A30" s="27">
        <v>149.91</v>
      </c>
      <c r="B30" s="27">
        <v>130.47</v>
      </c>
      <c r="C30" s="27">
        <v>0.10695499999999999</v>
      </c>
      <c r="D30" s="27">
        <v>0.107602</v>
      </c>
      <c r="E30" s="27">
        <v>0.61</v>
      </c>
    </row>
    <row r="31" spans="1:5" ht="15.75">
      <c r="A31" s="27">
        <v>149.88</v>
      </c>
      <c r="B31" s="27">
        <v>140.18</v>
      </c>
      <c r="C31" s="27">
        <v>0.118561</v>
      </c>
      <c r="D31" s="27">
        <v>0.11937399999999999</v>
      </c>
      <c r="E31" s="27">
        <v>0.69</v>
      </c>
    </row>
    <row r="32" spans="1:5" ht="15.75">
      <c r="A32" s="27">
        <v>149.9</v>
      </c>
      <c r="B32" s="27">
        <v>149.19</v>
      </c>
      <c r="C32" s="27">
        <v>0.13019700000000001</v>
      </c>
      <c r="D32" s="27">
        <v>0.131189</v>
      </c>
      <c r="E32" s="27">
        <v>0.76</v>
      </c>
    </row>
    <row r="33" spans="1:5" ht="15.75">
      <c r="A33" s="27">
        <v>149.9</v>
      </c>
      <c r="B33" s="27">
        <v>157.43</v>
      </c>
      <c r="C33" s="27">
        <v>0.14182500000000001</v>
      </c>
      <c r="D33" s="27">
        <v>0.14297199999999999</v>
      </c>
      <c r="E33" s="27">
        <v>0.81</v>
      </c>
    </row>
    <row r="34" spans="1:5" ht="15.75">
      <c r="A34" s="27">
        <v>149.9</v>
      </c>
      <c r="B34" s="27">
        <v>164.99</v>
      </c>
      <c r="C34" s="27">
        <v>0.15364</v>
      </c>
      <c r="D34" s="27">
        <v>0.15479100000000001</v>
      </c>
      <c r="E34" s="27">
        <v>0.75</v>
      </c>
    </row>
    <row r="35" spans="1:5" ht="15.75">
      <c r="A35" s="27">
        <v>149.91</v>
      </c>
      <c r="B35" s="27">
        <v>171.84</v>
      </c>
      <c r="C35" s="27">
        <v>0.165461</v>
      </c>
      <c r="D35" s="27">
        <v>0.16653100000000001</v>
      </c>
      <c r="E35" s="27">
        <v>0.65</v>
      </c>
    </row>
    <row r="36" spans="1:5" ht="15.75">
      <c r="A36" s="27">
        <v>149.88</v>
      </c>
      <c r="B36" s="27">
        <v>178.03</v>
      </c>
      <c r="C36" s="27">
        <v>0.177314</v>
      </c>
      <c r="D36" s="27">
        <v>0.178311</v>
      </c>
      <c r="E36" s="27">
        <v>0.56000000000000005</v>
      </c>
    </row>
    <row r="37" spans="1:5" ht="15.75">
      <c r="A37" s="27">
        <v>174.89</v>
      </c>
      <c r="B37" s="27">
        <v>22.58</v>
      </c>
      <c r="C37" s="27">
        <v>1.3582E-2</v>
      </c>
      <c r="D37" s="27">
        <v>1.3625E-2</v>
      </c>
      <c r="E37" s="27">
        <v>0.32</v>
      </c>
    </row>
    <row r="38" spans="1:5" ht="15.75">
      <c r="A38" s="27">
        <v>174.89</v>
      </c>
      <c r="B38" s="27">
        <v>46.59</v>
      </c>
      <c r="C38" s="27">
        <v>2.9142000000000001E-2</v>
      </c>
      <c r="D38" s="27">
        <v>2.9121000000000001E-2</v>
      </c>
      <c r="E38" s="27">
        <v>-7.0000000000000007E-2</v>
      </c>
    </row>
    <row r="39" spans="1:5" ht="15.75">
      <c r="A39" s="27">
        <v>174.88</v>
      </c>
      <c r="B39" s="27">
        <v>68.150000000000006</v>
      </c>
      <c r="C39" s="27">
        <v>4.4076999999999998E-2</v>
      </c>
      <c r="D39" s="27">
        <v>4.4062999999999998E-2</v>
      </c>
      <c r="E39" s="27">
        <v>-0.03</v>
      </c>
    </row>
    <row r="40" spans="1:5" ht="15.75">
      <c r="A40" s="27">
        <v>174.89</v>
      </c>
      <c r="B40" s="27">
        <v>88.01</v>
      </c>
      <c r="C40" s="27">
        <v>5.8719E-2</v>
      </c>
      <c r="D40" s="27">
        <v>5.8828999999999999E-2</v>
      </c>
      <c r="E40" s="27">
        <v>0.19</v>
      </c>
    </row>
    <row r="41" spans="1:5" ht="15.75">
      <c r="A41" s="27">
        <v>174.88</v>
      </c>
      <c r="B41" s="27">
        <v>107.56</v>
      </c>
      <c r="C41" s="27">
        <v>7.4163999999999994E-2</v>
      </c>
      <c r="D41" s="27">
        <v>7.4471999999999997E-2</v>
      </c>
      <c r="E41" s="27">
        <v>0.42</v>
      </c>
    </row>
    <row r="42" spans="1:5" ht="15.75">
      <c r="A42" s="27">
        <v>174.89</v>
      </c>
      <c r="B42" s="27">
        <v>124.97</v>
      </c>
      <c r="C42" s="27">
        <v>8.8970999999999995E-2</v>
      </c>
      <c r="D42" s="27">
        <v>8.9482999999999993E-2</v>
      </c>
      <c r="E42" s="27">
        <v>0.57999999999999996</v>
      </c>
    </row>
    <row r="43" spans="1:5" ht="15.75">
      <c r="A43" s="27">
        <v>174.89</v>
      </c>
      <c r="B43" s="27">
        <v>140.82</v>
      </c>
      <c r="C43" s="27">
        <v>0.103437</v>
      </c>
      <c r="D43" s="27">
        <v>0.104202</v>
      </c>
      <c r="E43" s="27">
        <v>0.74</v>
      </c>
    </row>
    <row r="44" spans="1:5" ht="15.75">
      <c r="A44" s="27">
        <v>174.89</v>
      </c>
      <c r="B44" s="27">
        <v>155.88</v>
      </c>
      <c r="C44" s="27">
        <v>0.118159</v>
      </c>
      <c r="D44" s="27">
        <v>0.119286</v>
      </c>
      <c r="E44" s="27">
        <v>0.95</v>
      </c>
    </row>
    <row r="45" spans="1:5" ht="15.75">
      <c r="A45" s="27">
        <v>174.88</v>
      </c>
      <c r="B45" s="27">
        <v>169.79</v>
      </c>
      <c r="C45" s="27">
        <v>0.13289899999999999</v>
      </c>
      <c r="D45" s="27">
        <v>0.134356</v>
      </c>
      <c r="E45" s="27">
        <v>1.1000000000000001</v>
      </c>
    </row>
    <row r="46" spans="1:5" ht="15.75">
      <c r="A46" s="27">
        <v>174.9</v>
      </c>
      <c r="B46" s="27">
        <v>182.73</v>
      </c>
      <c r="C46" s="27">
        <v>0.147677</v>
      </c>
      <c r="D46" s="27">
        <v>0.14951400000000001</v>
      </c>
      <c r="E46" s="27">
        <v>1.24</v>
      </c>
    </row>
    <row r="47" spans="1:5" ht="15.75">
      <c r="A47" s="27">
        <v>174.88</v>
      </c>
      <c r="B47" s="27">
        <v>194.25</v>
      </c>
      <c r="C47" s="27">
        <v>0.16196099999999999</v>
      </c>
      <c r="D47" s="27">
        <v>0.16418199999999999</v>
      </c>
      <c r="E47" s="27">
        <v>1.37</v>
      </c>
    </row>
    <row r="48" spans="1:5" ht="15.75">
      <c r="A48" s="27">
        <v>174.88</v>
      </c>
      <c r="B48" s="27">
        <v>205.31</v>
      </c>
      <c r="C48" s="27">
        <v>0.17679500000000001</v>
      </c>
      <c r="D48" s="27">
        <v>0.17945800000000001</v>
      </c>
      <c r="E48" s="27">
        <v>1.51</v>
      </c>
    </row>
    <row r="49" spans="1:5" ht="15.75">
      <c r="A49" s="27">
        <v>174.88</v>
      </c>
      <c r="B49" s="27">
        <v>215.44</v>
      </c>
      <c r="C49" s="27">
        <v>0.19169900000000001</v>
      </c>
      <c r="D49" s="27">
        <v>0.194714</v>
      </c>
      <c r="E49" s="27">
        <v>1.57</v>
      </c>
    </row>
    <row r="50" spans="1:5" ht="15.75">
      <c r="A50" s="27">
        <v>174.89</v>
      </c>
      <c r="B50" s="27">
        <v>224.55</v>
      </c>
      <c r="C50" s="27">
        <v>0.206347</v>
      </c>
      <c r="D50" s="27">
        <v>0.209673</v>
      </c>
      <c r="E50" s="27">
        <v>1.61</v>
      </c>
    </row>
    <row r="51" spans="1:5" ht="15.75">
      <c r="A51" s="27">
        <v>174.9</v>
      </c>
      <c r="B51" s="27">
        <v>232.85</v>
      </c>
      <c r="C51" s="27">
        <v>0.22117600000000001</v>
      </c>
      <c r="D51" s="27">
        <v>0.22456599999999999</v>
      </c>
      <c r="E51" s="27">
        <v>1.53</v>
      </c>
    </row>
    <row r="52" spans="1:5" ht="15.75">
      <c r="A52" s="27">
        <v>174.89</v>
      </c>
      <c r="B52" s="27">
        <v>240.57</v>
      </c>
      <c r="C52" s="27">
        <v>0.235795</v>
      </c>
      <c r="D52" s="27">
        <v>0.239814</v>
      </c>
      <c r="E52" s="27">
        <v>1.7</v>
      </c>
    </row>
    <row r="53" spans="1:5" ht="15.75">
      <c r="A53" s="27">
        <v>174.89</v>
      </c>
      <c r="B53" s="27">
        <v>247.62</v>
      </c>
      <c r="C53" s="27">
        <v>0.25076999999999999</v>
      </c>
      <c r="D53" s="27">
        <v>0.25512099999999999</v>
      </c>
      <c r="E53" s="27">
        <v>1.74</v>
      </c>
    </row>
    <row r="54" spans="1:5" ht="15.75">
      <c r="A54" s="27">
        <v>174.88</v>
      </c>
      <c r="B54" s="27">
        <v>253.98</v>
      </c>
      <c r="C54" s="27">
        <v>0.265708</v>
      </c>
      <c r="D54" s="27">
        <v>0.27041900000000002</v>
      </c>
      <c r="E54" s="27">
        <v>1.77</v>
      </c>
    </row>
    <row r="55" spans="1:5" ht="15.75">
      <c r="A55" s="27">
        <v>174.88</v>
      </c>
      <c r="B55" s="27">
        <v>259.69</v>
      </c>
      <c r="C55" s="27">
        <v>0.28057199999999999</v>
      </c>
      <c r="D55" s="27">
        <v>0.28558699999999998</v>
      </c>
      <c r="E55" s="27">
        <v>1.79</v>
      </c>
    </row>
    <row r="56" spans="1:5" ht="15.75">
      <c r="A56" s="27">
        <v>174.89</v>
      </c>
      <c r="B56" s="27">
        <v>264.60000000000002</v>
      </c>
      <c r="C56" s="27">
        <v>0.29477799999999998</v>
      </c>
      <c r="D56" s="27">
        <v>0.29996699999999998</v>
      </c>
      <c r="E56" s="27">
        <v>1.76</v>
      </c>
    </row>
    <row r="57" spans="1:5" ht="15.75">
      <c r="A57" s="27">
        <v>174.88</v>
      </c>
      <c r="B57" s="27">
        <v>269.45999999999998</v>
      </c>
      <c r="C57" s="27">
        <v>0.31037999999999999</v>
      </c>
      <c r="D57" s="27">
        <v>0.31595699999999999</v>
      </c>
      <c r="E57" s="27">
        <v>1.8</v>
      </c>
    </row>
    <row r="58" spans="1:5" ht="15.75">
      <c r="A58" s="27">
        <v>174.88</v>
      </c>
      <c r="B58" s="27">
        <v>273.52999999999997</v>
      </c>
      <c r="C58" s="27">
        <v>0.32515899999999998</v>
      </c>
      <c r="D58" s="27">
        <v>0.33088000000000001</v>
      </c>
      <c r="E58" s="27">
        <v>1.76</v>
      </c>
    </row>
    <row r="59" spans="1:5" ht="15.75">
      <c r="A59" s="27">
        <v>174.88</v>
      </c>
      <c r="B59" s="27">
        <v>277.14999999999998</v>
      </c>
      <c r="C59" s="27">
        <v>0.339808</v>
      </c>
      <c r="D59" s="27">
        <v>0.34571400000000002</v>
      </c>
      <c r="E59" s="27">
        <v>1.74</v>
      </c>
    </row>
    <row r="60" spans="1:5" ht="15.75">
      <c r="A60" s="27">
        <v>174.88</v>
      </c>
      <c r="B60" s="27">
        <v>280.39</v>
      </c>
      <c r="C60" s="27">
        <v>0.354796</v>
      </c>
      <c r="D60" s="27">
        <v>0.36058699999999999</v>
      </c>
      <c r="E60" s="27">
        <v>1.63</v>
      </c>
    </row>
    <row r="61" spans="1:5" ht="15.75">
      <c r="A61" s="27">
        <v>174.89</v>
      </c>
      <c r="B61" s="27">
        <v>283.23</v>
      </c>
      <c r="C61" s="27">
        <v>0.36942999999999998</v>
      </c>
      <c r="D61" s="27">
        <v>0.37504300000000002</v>
      </c>
      <c r="E61" s="27">
        <v>1.52</v>
      </c>
    </row>
    <row r="62" spans="1:5" ht="15.75">
      <c r="A62" s="27">
        <v>174.89</v>
      </c>
      <c r="B62" s="27">
        <v>285.61</v>
      </c>
      <c r="C62" s="27">
        <v>0.38436300000000001</v>
      </c>
      <c r="D62" s="27">
        <v>0.38869999999999999</v>
      </c>
      <c r="E62" s="27">
        <v>1.1299999999999999</v>
      </c>
    </row>
    <row r="63" spans="1:5" ht="15.75">
      <c r="A63" s="27">
        <v>174.89</v>
      </c>
      <c r="B63" s="27">
        <v>288</v>
      </c>
      <c r="C63" s="27">
        <v>0.398891</v>
      </c>
      <c r="D63" s="27">
        <v>0.40405600000000003</v>
      </c>
      <c r="E63" s="27">
        <v>1.29</v>
      </c>
    </row>
    <row r="65" spans="1:1">
      <c r="A65" s="25" t="s">
        <v>52</v>
      </c>
    </row>
    <row r="66" spans="1:1">
      <c r="A66" s="24"/>
    </row>
    <row r="67" spans="1:1">
      <c r="A67" s="25" t="s">
        <v>47</v>
      </c>
    </row>
  </sheetData>
  <mergeCells count="1">
    <mergeCell ref="C3:D3"/>
  </mergeCells>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dimension ref="A1:D19"/>
  <sheetViews>
    <sheetView tabSelected="1" workbookViewId="0">
      <selection activeCell="N16" sqref="F4:N16"/>
    </sheetView>
  </sheetViews>
  <sheetFormatPr defaultRowHeight="12.75"/>
  <cols>
    <col min="1" max="1" width="15.85546875" style="12" customWidth="1"/>
    <col min="2" max="2" width="9.7109375" customWidth="1"/>
    <col min="3" max="3" width="10.28515625" bestFit="1" customWidth="1"/>
  </cols>
  <sheetData>
    <row r="1" spans="1:4" ht="18.75">
      <c r="A1" s="28" t="s">
        <v>173</v>
      </c>
    </row>
    <row r="3" spans="1:4" ht="19.5" customHeight="1">
      <c r="B3" s="91" t="s">
        <v>159</v>
      </c>
      <c r="C3" s="91"/>
    </row>
    <row r="4" spans="1:4" ht="18.75">
      <c r="A4" s="32" t="s">
        <v>97</v>
      </c>
      <c r="B4" s="27" t="s">
        <v>45</v>
      </c>
      <c r="C4" s="14" t="s">
        <v>98</v>
      </c>
      <c r="D4" s="27" t="s">
        <v>30</v>
      </c>
    </row>
    <row r="5" spans="1:4" ht="15.75">
      <c r="A5" s="32">
        <v>30.9</v>
      </c>
      <c r="B5" s="32">
        <v>1.5838000000000001</v>
      </c>
      <c r="C5" s="14">
        <f>-0.002904*A5+1.674415</f>
        <v>1.5846814</v>
      </c>
      <c r="D5" s="35">
        <f>100*(C5-B5)/B5</f>
        <v>5.5650966031059547E-2</v>
      </c>
    </row>
    <row r="6" spans="1:4" ht="15.75">
      <c r="A6" s="32">
        <v>25.6</v>
      </c>
      <c r="B6" s="32">
        <v>1.5998000000000001</v>
      </c>
      <c r="C6" s="14">
        <f t="shared" ref="C6:C12" si="0">-0.002904*A6+1.674415</f>
        <v>1.6000726000000001</v>
      </c>
      <c r="D6" s="35">
        <f t="shared" ref="D6:D12" si="1">100*(C6-B6)/B6</f>
        <v>1.7039629953741479E-2</v>
      </c>
    </row>
    <row r="7" spans="1:4" ht="15.75">
      <c r="A7" s="32">
        <v>20.8</v>
      </c>
      <c r="B7" s="32">
        <v>1.6148</v>
      </c>
      <c r="C7" s="14">
        <f t="shared" si="0"/>
        <v>1.6140117999999999</v>
      </c>
      <c r="D7" s="35">
        <f t="shared" si="1"/>
        <v>-4.8810998266047047E-2</v>
      </c>
    </row>
    <row r="8" spans="1:4" ht="15.75">
      <c r="A8" s="32">
        <v>1.2</v>
      </c>
      <c r="B8" s="32">
        <v>1.6719999999999999</v>
      </c>
      <c r="C8" s="14">
        <f t="shared" si="0"/>
        <v>1.6709301999999999</v>
      </c>
      <c r="D8" s="35">
        <f t="shared" si="1"/>
        <v>-6.3983253588517322E-2</v>
      </c>
    </row>
    <row r="9" spans="1:4" ht="15.75">
      <c r="A9" s="32">
        <v>-8.5</v>
      </c>
      <c r="B9" s="32">
        <v>1.6994</v>
      </c>
      <c r="C9" s="14">
        <f t="shared" si="0"/>
        <v>1.6990989999999999</v>
      </c>
      <c r="D9" s="35">
        <f t="shared" si="1"/>
        <v>-1.7712133694251307E-2</v>
      </c>
    </row>
    <row r="10" spans="1:4" ht="15.75">
      <c r="A10" s="32">
        <v>-18.2</v>
      </c>
      <c r="B10" s="32">
        <v>1.7262999999999999</v>
      </c>
      <c r="C10" s="14">
        <f t="shared" si="0"/>
        <v>1.7272677999999999</v>
      </c>
      <c r="D10" s="35">
        <f t="shared" si="1"/>
        <v>5.6062098128944166E-2</v>
      </c>
    </row>
    <row r="11" spans="1:4" ht="15.75">
      <c r="A11" s="32">
        <v>-28</v>
      </c>
      <c r="B11" s="32">
        <v>1.7526999999999999</v>
      </c>
      <c r="C11" s="14">
        <f t="shared" si="0"/>
        <v>1.755727</v>
      </c>
      <c r="D11" s="35">
        <f t="shared" si="1"/>
        <v>0.17270496947567257</v>
      </c>
    </row>
    <row r="12" spans="1:4" ht="15.75">
      <c r="A12" s="32">
        <v>-37.700000000000003</v>
      </c>
      <c r="B12" s="32">
        <v>1.7718</v>
      </c>
      <c r="C12" s="14">
        <f t="shared" si="0"/>
        <v>1.7838958</v>
      </c>
      <c r="D12" s="35">
        <f t="shared" si="1"/>
        <v>0.68268427587763802</v>
      </c>
    </row>
    <row r="15" spans="1:4" ht="15.75">
      <c r="A15" s="14" t="s">
        <v>103</v>
      </c>
    </row>
    <row r="16" spans="1:4" ht="15.75">
      <c r="A16"/>
      <c r="B16" s="33" t="s">
        <v>99</v>
      </c>
    </row>
    <row r="17" spans="1:2" ht="14.25">
      <c r="B17" s="34" t="s">
        <v>160</v>
      </c>
    </row>
    <row r="19" spans="1:2" ht="14.25">
      <c r="A19" s="25" t="s">
        <v>38</v>
      </c>
    </row>
  </sheetData>
  <mergeCells count="1">
    <mergeCell ref="B3:C3"/>
  </mergeCells>
  <phoneticPr fontId="0"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dimension ref="A1:I22"/>
  <sheetViews>
    <sheetView workbookViewId="0"/>
  </sheetViews>
  <sheetFormatPr defaultRowHeight="12.75"/>
  <cols>
    <col min="1" max="1" width="16.5703125" bestFit="1" customWidth="1"/>
    <col min="2" max="2" width="14" bestFit="1" customWidth="1"/>
    <col min="3" max="3" width="10.140625" customWidth="1"/>
    <col min="4" max="4" width="9.85546875" customWidth="1"/>
    <col min="5" max="5" width="9.42578125" bestFit="1" customWidth="1"/>
  </cols>
  <sheetData>
    <row r="1" spans="1:9" ht="18.75">
      <c r="A1" s="16" t="s">
        <v>174</v>
      </c>
    </row>
    <row r="2" spans="1:9" ht="15.75">
      <c r="A2" s="14"/>
    </row>
    <row r="3" spans="1:9" ht="18.75">
      <c r="C3" s="90" t="s">
        <v>44</v>
      </c>
      <c r="D3" s="90"/>
    </row>
    <row r="4" spans="1:9" ht="18.75">
      <c r="A4" s="27" t="s">
        <v>41</v>
      </c>
      <c r="B4" s="27" t="s">
        <v>42</v>
      </c>
      <c r="C4" s="27" t="s">
        <v>45</v>
      </c>
      <c r="D4" s="27" t="s">
        <v>43</v>
      </c>
      <c r="E4" s="27" t="s">
        <v>32</v>
      </c>
      <c r="G4" s="18"/>
      <c r="H4" s="18"/>
      <c r="I4" s="18"/>
    </row>
    <row r="5" spans="1:9">
      <c r="A5" s="12"/>
      <c r="B5" s="12"/>
      <c r="C5" s="12"/>
      <c r="D5" s="12"/>
      <c r="E5" s="12"/>
    </row>
    <row r="6" spans="1:9" ht="15.75">
      <c r="A6" s="27">
        <v>10</v>
      </c>
      <c r="B6" s="27">
        <v>3.0030000000000001</v>
      </c>
      <c r="C6" s="27">
        <v>1.6451</v>
      </c>
      <c r="D6" s="27">
        <v>1.6371</v>
      </c>
      <c r="E6" s="27">
        <v>-0.49</v>
      </c>
    </row>
    <row r="7" spans="1:9" ht="15.75">
      <c r="A7" s="27">
        <v>20</v>
      </c>
      <c r="B7" s="27">
        <v>4.734</v>
      </c>
      <c r="C7" s="27">
        <v>1.615</v>
      </c>
      <c r="D7" s="27">
        <v>1.6079000000000001</v>
      </c>
      <c r="E7" s="27">
        <v>-0.44</v>
      </c>
    </row>
    <row r="8" spans="1:9" ht="15.75">
      <c r="A8" s="27">
        <v>30</v>
      </c>
      <c r="B8" s="27">
        <v>7.194</v>
      </c>
      <c r="C8" s="27">
        <v>1.5851999999999999</v>
      </c>
      <c r="D8" s="27">
        <v>1.5775999999999999</v>
      </c>
      <c r="E8" s="27">
        <v>-0.48</v>
      </c>
    </row>
    <row r="9" spans="1:9" ht="15.75">
      <c r="A9" s="27">
        <v>40</v>
      </c>
      <c r="B9" s="27">
        <v>10.579000000000001</v>
      </c>
      <c r="C9" s="27">
        <v>1.5550999999999999</v>
      </c>
      <c r="D9" s="27">
        <v>1.5462</v>
      </c>
      <c r="E9" s="27">
        <v>-0.56999999999999995</v>
      </c>
    </row>
    <row r="10" spans="1:9">
      <c r="A10" s="12"/>
      <c r="B10" s="12"/>
      <c r="C10" s="12"/>
      <c r="D10" s="12"/>
      <c r="E10" s="12"/>
    </row>
    <row r="11" spans="1:9" ht="15.75">
      <c r="A11" s="27">
        <v>10</v>
      </c>
      <c r="B11" s="27">
        <v>3.0030000000000001</v>
      </c>
      <c r="C11" s="27">
        <v>1.645</v>
      </c>
      <c r="D11" s="27">
        <v>1.6371</v>
      </c>
      <c r="E11" s="27">
        <v>-0.48</v>
      </c>
    </row>
    <row r="12" spans="1:9" ht="15.75">
      <c r="A12" s="27">
        <v>20</v>
      </c>
      <c r="B12" s="27">
        <v>4.734</v>
      </c>
      <c r="C12" s="27">
        <v>1.6142000000000001</v>
      </c>
      <c r="D12" s="27">
        <v>1.6079000000000001</v>
      </c>
      <c r="E12" s="27">
        <v>-0.39</v>
      </c>
    </row>
    <row r="13" spans="1:9" ht="15.75">
      <c r="A13" s="27">
        <v>30</v>
      </c>
      <c r="B13" s="27">
        <v>7.194</v>
      </c>
      <c r="C13" s="27">
        <v>1.5845</v>
      </c>
      <c r="D13" s="27">
        <v>1.5775999999999999</v>
      </c>
      <c r="E13" s="27">
        <v>-0.44</v>
      </c>
    </row>
    <row r="14" spans="1:9" ht="15.75">
      <c r="A14" s="27">
        <v>40</v>
      </c>
      <c r="B14" s="27">
        <v>10.579000000000001</v>
      </c>
      <c r="C14" s="27">
        <v>1.5543</v>
      </c>
      <c r="D14" s="27">
        <v>1.5462</v>
      </c>
      <c r="E14" s="27">
        <v>-0.52</v>
      </c>
    </row>
    <row r="16" spans="1:9" ht="18.75">
      <c r="A16" s="26" t="s">
        <v>48</v>
      </c>
      <c r="B16" s="26" t="s">
        <v>49</v>
      </c>
      <c r="C16" s="26" t="s">
        <v>50</v>
      </c>
      <c r="D16" s="27">
        <v>0.63929999999999998</v>
      </c>
      <c r="E16" s="27">
        <v>0.02</v>
      </c>
    </row>
    <row r="18" spans="1:1">
      <c r="A18" s="25" t="s">
        <v>46</v>
      </c>
    </row>
    <row r="19" spans="1:1">
      <c r="A19" s="24"/>
    </row>
    <row r="20" spans="1:1">
      <c r="A20" s="25" t="s">
        <v>47</v>
      </c>
    </row>
    <row r="21" spans="1:1">
      <c r="A21" s="24"/>
    </row>
    <row r="22" spans="1:1">
      <c r="A22" s="25" t="s">
        <v>51</v>
      </c>
    </row>
  </sheetData>
  <mergeCells count="1">
    <mergeCell ref="C3:D3"/>
  </mergeCells>
  <phoneticPr fontId="0"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dimension ref="A1:I46"/>
  <sheetViews>
    <sheetView workbookViewId="0">
      <pane ySplit="1695" topLeftCell="A5"/>
      <selection pane="bottomLeft" activeCell="E5" sqref="E5"/>
    </sheetView>
  </sheetViews>
  <sheetFormatPr defaultRowHeight="12.75"/>
  <cols>
    <col min="1" max="1" width="16.5703125" style="12" bestFit="1" customWidth="1"/>
    <col min="2" max="2" width="14" style="12" bestFit="1" customWidth="1"/>
    <col min="3" max="4" width="10.85546875" style="12" customWidth="1"/>
    <col min="5" max="5" width="9.42578125" style="12" bestFit="1" customWidth="1"/>
  </cols>
  <sheetData>
    <row r="1" spans="1:9" ht="18.75">
      <c r="A1" s="28" t="s">
        <v>175</v>
      </c>
    </row>
    <row r="2" spans="1:9" ht="15.75">
      <c r="A2" s="28"/>
    </row>
    <row r="3" spans="1:9" ht="18.75">
      <c r="C3" s="87" t="s">
        <v>44</v>
      </c>
      <c r="D3" s="87"/>
    </row>
    <row r="4" spans="1:9" ht="18.75">
      <c r="A4" s="27" t="s">
        <v>41</v>
      </c>
      <c r="B4" s="27" t="s">
        <v>42</v>
      </c>
      <c r="C4" s="27" t="s">
        <v>45</v>
      </c>
      <c r="D4" s="27" t="s">
        <v>43</v>
      </c>
      <c r="E4" s="27" t="s">
        <v>32</v>
      </c>
      <c r="G4" s="18"/>
      <c r="H4" s="18"/>
      <c r="I4" s="18"/>
    </row>
    <row r="5" spans="1:9" ht="15.75">
      <c r="A5" s="27">
        <v>6.98</v>
      </c>
      <c r="B5" s="27">
        <v>972</v>
      </c>
      <c r="C5" s="27">
        <v>1.6839</v>
      </c>
      <c r="D5" s="27">
        <v>1.6837</v>
      </c>
      <c r="E5" s="27">
        <v>-0.01</v>
      </c>
    </row>
    <row r="6" spans="1:9" ht="15.75">
      <c r="A6" s="27">
        <v>6.98</v>
      </c>
      <c r="B6" s="27">
        <v>788</v>
      </c>
      <c r="C6" s="27">
        <v>1.6795</v>
      </c>
      <c r="D6" s="27">
        <v>1.6772</v>
      </c>
      <c r="E6" s="27">
        <v>-0.14000000000000001</v>
      </c>
    </row>
    <row r="7" spans="1:9" ht="15.75">
      <c r="A7" s="27">
        <v>6.98</v>
      </c>
      <c r="B7" s="27">
        <v>526</v>
      </c>
      <c r="C7" s="27">
        <v>1.6731</v>
      </c>
      <c r="D7" s="27">
        <v>1.6674</v>
      </c>
      <c r="E7" s="27">
        <v>-0.34</v>
      </c>
    </row>
    <row r="8" spans="1:9" ht="15.75">
      <c r="A8" s="27">
        <v>6.98</v>
      </c>
      <c r="B8" s="27">
        <v>277</v>
      </c>
      <c r="C8" s="27">
        <v>1.6667000000000001</v>
      </c>
      <c r="D8" s="27">
        <v>1.6574</v>
      </c>
      <c r="E8" s="27">
        <v>-0.56000000000000005</v>
      </c>
    </row>
    <row r="10" spans="1:9" ht="15.75">
      <c r="A10" s="27">
        <v>23.95</v>
      </c>
      <c r="B10" s="27">
        <v>1930</v>
      </c>
      <c r="C10" s="27">
        <v>1.6654</v>
      </c>
      <c r="D10" s="27">
        <v>1.677</v>
      </c>
      <c r="E10" s="27">
        <v>0.69</v>
      </c>
    </row>
    <row r="11" spans="1:9" ht="15.75">
      <c r="A11" s="27">
        <v>23.95</v>
      </c>
      <c r="B11" s="27">
        <v>1516</v>
      </c>
      <c r="C11" s="27">
        <v>1.6556</v>
      </c>
      <c r="D11" s="27">
        <v>1.6627000000000001</v>
      </c>
      <c r="E11" s="27">
        <v>0.43</v>
      </c>
    </row>
    <row r="12" spans="1:9" ht="15.75">
      <c r="A12" s="27">
        <v>23.95</v>
      </c>
      <c r="B12" s="27">
        <v>1020</v>
      </c>
      <c r="C12" s="27">
        <v>1.6426000000000001</v>
      </c>
      <c r="D12" s="27">
        <v>1.6436999999999999</v>
      </c>
      <c r="E12" s="27">
        <v>7.0000000000000007E-2</v>
      </c>
    </row>
    <row r="13" spans="1:9" ht="15.75">
      <c r="A13" s="27">
        <v>23.95</v>
      </c>
      <c r="B13" s="27">
        <v>762</v>
      </c>
      <c r="C13" s="27">
        <v>1.6355999999999999</v>
      </c>
      <c r="D13" s="27">
        <v>1.6329</v>
      </c>
      <c r="E13" s="27">
        <v>-0.17</v>
      </c>
    </row>
    <row r="14" spans="1:9" ht="15.75">
      <c r="A14" s="27">
        <v>23.95</v>
      </c>
      <c r="B14" s="27">
        <v>512</v>
      </c>
      <c r="C14" s="27">
        <v>1.6283000000000001</v>
      </c>
      <c r="D14" s="27">
        <v>1.6215999999999999</v>
      </c>
      <c r="E14" s="27">
        <v>-0.41</v>
      </c>
    </row>
    <row r="15" spans="1:9" ht="15.75">
      <c r="A15" s="27">
        <v>23.95</v>
      </c>
      <c r="B15" s="27">
        <v>267</v>
      </c>
      <c r="C15" s="27">
        <v>1.621</v>
      </c>
      <c r="D15" s="27">
        <v>1.6097999999999999</v>
      </c>
      <c r="E15" s="27">
        <v>-0.69</v>
      </c>
    </row>
    <row r="17" spans="1:5" ht="15.75">
      <c r="A17" s="27">
        <v>49.49</v>
      </c>
      <c r="B17" s="27">
        <v>1892</v>
      </c>
      <c r="C17" s="27">
        <v>1.6047</v>
      </c>
      <c r="D17" s="27">
        <v>1.6180000000000001</v>
      </c>
      <c r="E17" s="27">
        <v>0.83</v>
      </c>
    </row>
    <row r="18" spans="1:5" ht="15.75">
      <c r="A18" s="27">
        <v>49.49</v>
      </c>
      <c r="B18" s="27">
        <v>1524</v>
      </c>
      <c r="C18" s="27">
        <v>1.5934999999999999</v>
      </c>
      <c r="D18" s="27">
        <v>1.6021000000000001</v>
      </c>
      <c r="E18" s="27">
        <v>0.54</v>
      </c>
    </row>
    <row r="19" spans="1:5" ht="15.75">
      <c r="A19" s="27">
        <v>49.49</v>
      </c>
      <c r="B19" s="27">
        <v>1047</v>
      </c>
      <c r="C19" s="27">
        <v>1.5772999999999999</v>
      </c>
      <c r="D19" s="27">
        <v>1.5790999999999999</v>
      </c>
      <c r="E19" s="27">
        <v>0.11</v>
      </c>
    </row>
    <row r="20" spans="1:5" ht="15.75">
      <c r="A20" s="27">
        <v>49.49</v>
      </c>
      <c r="B20" s="27">
        <v>776</v>
      </c>
      <c r="C20" s="27">
        <v>1.5676000000000001</v>
      </c>
      <c r="D20" s="27">
        <v>1.5645</v>
      </c>
      <c r="E20" s="27">
        <v>-0.19</v>
      </c>
    </row>
    <row r="21" spans="1:5" ht="15.75">
      <c r="A21" s="27">
        <v>49.49</v>
      </c>
      <c r="B21" s="27">
        <v>514</v>
      </c>
      <c r="C21" s="27">
        <v>1.5575000000000001</v>
      </c>
      <c r="D21" s="27">
        <v>1.5491999999999999</v>
      </c>
      <c r="E21" s="27">
        <v>-0.53</v>
      </c>
    </row>
    <row r="22" spans="1:5" ht="15.75">
      <c r="A22" s="27">
        <v>49.49</v>
      </c>
      <c r="B22" s="27">
        <v>264</v>
      </c>
      <c r="C22" s="27">
        <v>1.5470999999999999</v>
      </c>
      <c r="D22" s="27">
        <v>1.5330999999999999</v>
      </c>
      <c r="E22" s="27">
        <v>-0.9</v>
      </c>
    </row>
    <row r="24" spans="1:5" ht="15.75">
      <c r="A24" s="27">
        <v>74.430000000000007</v>
      </c>
      <c r="B24" s="27">
        <v>1882</v>
      </c>
      <c r="C24" s="27">
        <v>1.5418000000000001</v>
      </c>
      <c r="D24" s="27">
        <v>1.5589</v>
      </c>
      <c r="E24" s="27">
        <v>1.1100000000000001</v>
      </c>
    </row>
    <row r="25" spans="1:5" ht="15.75">
      <c r="A25" s="27">
        <v>74.430000000000007</v>
      </c>
      <c r="B25" s="27">
        <v>1529</v>
      </c>
      <c r="C25" s="27">
        <v>1.5281</v>
      </c>
      <c r="D25" s="27">
        <v>1.5403</v>
      </c>
      <c r="E25" s="27">
        <v>0.8</v>
      </c>
    </row>
    <row r="26" spans="1:5" ht="15.75">
      <c r="A26" s="27">
        <v>74.430000000000007</v>
      </c>
      <c r="B26" s="27">
        <v>1036</v>
      </c>
      <c r="C26" s="27">
        <v>1.5066999999999999</v>
      </c>
      <c r="D26" s="27">
        <v>1.5106999999999999</v>
      </c>
      <c r="E26" s="27">
        <v>0.26</v>
      </c>
    </row>
    <row r="27" spans="1:5" ht="15.75">
      <c r="A27" s="27">
        <v>74.430000000000007</v>
      </c>
      <c r="B27" s="27">
        <v>764</v>
      </c>
      <c r="C27" s="27">
        <v>1.4937</v>
      </c>
      <c r="D27" s="27">
        <v>1.492</v>
      </c>
      <c r="E27" s="27">
        <v>-0.11</v>
      </c>
    </row>
    <row r="28" spans="1:5" ht="15.75">
      <c r="A28" s="27">
        <v>74.430000000000007</v>
      </c>
      <c r="B28" s="27">
        <v>505</v>
      </c>
      <c r="C28" s="27">
        <v>1.4801</v>
      </c>
      <c r="D28" s="27">
        <v>1.4722</v>
      </c>
      <c r="E28" s="27">
        <v>-0.53</v>
      </c>
    </row>
    <row r="29" spans="1:5" ht="15.75">
      <c r="A29" s="27">
        <v>74.430000000000007</v>
      </c>
      <c r="B29" s="27">
        <v>263</v>
      </c>
      <c r="C29" s="27">
        <v>1.4661</v>
      </c>
      <c r="D29" s="27">
        <v>1.4514</v>
      </c>
      <c r="E29" s="27">
        <v>-1</v>
      </c>
    </row>
    <row r="31" spans="1:5" ht="15.75">
      <c r="A31" s="27">
        <v>99.38</v>
      </c>
      <c r="B31" s="27">
        <v>1625</v>
      </c>
      <c r="C31" s="27">
        <v>1.4645999999999999</v>
      </c>
      <c r="D31" s="27">
        <v>1.4823999999999999</v>
      </c>
      <c r="E31" s="27">
        <v>1.22</v>
      </c>
    </row>
    <row r="32" spans="1:5" ht="15.75">
      <c r="A32" s="27">
        <v>99.38</v>
      </c>
      <c r="B32" s="27">
        <v>1498</v>
      </c>
      <c r="C32" s="27">
        <v>1.4581999999999999</v>
      </c>
      <c r="D32" s="27">
        <v>1.4739</v>
      </c>
      <c r="E32" s="27">
        <v>1.08</v>
      </c>
    </row>
    <row r="33" spans="1:5" ht="15.75">
      <c r="A33" s="27">
        <v>99.38</v>
      </c>
      <c r="B33" s="27">
        <v>1037</v>
      </c>
      <c r="C33" s="27">
        <v>1.4319999999999999</v>
      </c>
      <c r="D33" s="27">
        <v>1.4395</v>
      </c>
      <c r="E33" s="27">
        <v>0.52</v>
      </c>
    </row>
    <row r="34" spans="1:5" ht="15.75">
      <c r="A34" s="27">
        <v>99.38</v>
      </c>
      <c r="B34" s="27">
        <v>762</v>
      </c>
      <c r="C34" s="27">
        <v>1.4142999999999999</v>
      </c>
      <c r="D34" s="27">
        <v>1.4154</v>
      </c>
      <c r="E34" s="27">
        <v>0.08</v>
      </c>
    </row>
    <row r="35" spans="1:5" ht="15.75">
      <c r="A35" s="27">
        <v>99.38</v>
      </c>
      <c r="B35" s="27">
        <v>506</v>
      </c>
      <c r="C35" s="27">
        <v>1.3953</v>
      </c>
      <c r="D35" s="27">
        <v>1.3895</v>
      </c>
      <c r="E35" s="27">
        <v>-0.41</v>
      </c>
    </row>
    <row r="36" spans="1:5" ht="15.75">
      <c r="A36" s="27">
        <v>99.38</v>
      </c>
      <c r="B36" s="27">
        <v>262</v>
      </c>
      <c r="C36" s="27">
        <v>1.3742000000000001</v>
      </c>
      <c r="D36" s="27">
        <v>1.3605</v>
      </c>
      <c r="E36" s="27">
        <v>-1</v>
      </c>
    </row>
    <row r="38" spans="1:5" ht="15.75">
      <c r="A38" s="27">
        <v>124.34</v>
      </c>
      <c r="B38" s="27">
        <v>1303</v>
      </c>
      <c r="C38" s="27">
        <v>1.3729</v>
      </c>
      <c r="D38" s="27">
        <v>1.3908</v>
      </c>
      <c r="E38" s="27">
        <v>1.3</v>
      </c>
    </row>
    <row r="39" spans="1:5" ht="15.75">
      <c r="A39" s="27">
        <v>124.34</v>
      </c>
      <c r="B39" s="27">
        <v>1015</v>
      </c>
      <c r="C39" s="27">
        <v>1.3498000000000001</v>
      </c>
      <c r="D39" s="27">
        <v>1.3627</v>
      </c>
      <c r="E39" s="27">
        <v>0.96</v>
      </c>
    </row>
    <row r="40" spans="1:5" ht="15.75">
      <c r="A40" s="27">
        <v>124.34</v>
      </c>
      <c r="B40" s="27">
        <v>760</v>
      </c>
      <c r="C40" s="27">
        <v>1.3263</v>
      </c>
      <c r="D40" s="27">
        <v>1.3334999999999999</v>
      </c>
      <c r="E40" s="27">
        <v>0.54</v>
      </c>
    </row>
    <row r="41" spans="1:5" ht="15.75">
      <c r="A41" s="27">
        <v>124.34</v>
      </c>
      <c r="B41" s="27">
        <v>517</v>
      </c>
      <c r="C41" s="27">
        <v>1.2994000000000001</v>
      </c>
      <c r="D41" s="27">
        <v>1.2999000000000001</v>
      </c>
      <c r="E41" s="27">
        <v>0.04</v>
      </c>
    </row>
    <row r="42" spans="1:5" ht="15.75">
      <c r="A42" s="27">
        <v>124.34</v>
      </c>
      <c r="B42" s="27">
        <v>252</v>
      </c>
      <c r="C42" s="27">
        <v>1.2618</v>
      </c>
      <c r="D42" s="27">
        <v>1.2518</v>
      </c>
      <c r="E42" s="27">
        <v>-0.79</v>
      </c>
    </row>
    <row r="44" spans="1:5">
      <c r="A44" s="25" t="s">
        <v>46</v>
      </c>
    </row>
    <row r="45" spans="1:5">
      <c r="A45" s="24"/>
    </row>
    <row r="46" spans="1:5">
      <c r="A46" s="25" t="s">
        <v>47</v>
      </c>
    </row>
  </sheetData>
  <mergeCells count="1">
    <mergeCell ref="C3:D3"/>
  </mergeCells>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Summary</vt:lpstr>
      <vt:lpstr>Symbols and Units</vt:lpstr>
      <vt:lpstr>PRSV Equation of State</vt:lpstr>
      <vt:lpstr>Vapor Pressure</vt:lpstr>
      <vt:lpstr>N2 Solubility</vt:lpstr>
      <vt:lpstr>Vapor Density</vt:lpstr>
      <vt:lpstr>Liquid Density at 1 atm</vt:lpstr>
      <vt:lpstr>Saturated Liquid Density</vt:lpstr>
      <vt:lpstr>Compressed Liquid Density</vt:lpstr>
      <vt:lpstr>Liquid Surface Tension at 1 atm</vt:lpstr>
      <vt:lpstr>Liquid Viscosity at 1 atm</vt:lpstr>
      <vt:lpstr>Dielectric Strength</vt:lpstr>
      <vt:lpstr>Vapor Heat Capacity</vt:lpstr>
      <vt:lpstr>Liquid Heat Capacity</vt:lpstr>
      <vt:lpstr>Liquid Thermal Conductivity</vt:lpstr>
      <vt:lpstr>Vapor Thermal Conductivity</vt:lpstr>
      <vt:lpstr>Saturated Properties</vt:lpstr>
      <vt:lpstr>Compressed Liq &amp; Superheat Vap</vt:lpstr>
      <vt:lpstr>P vs H Diagram</vt:lpstr>
      <vt:lpstr>Flooding Table SI</vt:lpstr>
      <vt:lpstr>Flooding Table English</vt:lpstr>
      <vt:lpstr>s equations</vt:lpstr>
      <vt:lpstr>'Flooding Table English'!Print_Area</vt:lpstr>
      <vt:lpstr>'Flooding Table SI'!Print_Area</vt:lpstr>
    </vt:vector>
  </TitlesOfParts>
  <Company>3M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Owens</dc:creator>
  <cp:lastModifiedBy>Bill Meyring</cp:lastModifiedBy>
  <cp:lastPrinted>2002-08-06T19:17:45Z</cp:lastPrinted>
  <dcterms:created xsi:type="dcterms:W3CDTF">2002-01-07T15:44:00Z</dcterms:created>
  <dcterms:modified xsi:type="dcterms:W3CDTF">2013-09-03T18:06:02Z</dcterms:modified>
</cp:coreProperties>
</file>