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8"/>
  <workbookPr saveExternalLinkValues="0"/>
  <mc:AlternateContent xmlns:mc="http://schemas.openxmlformats.org/markup-compatibility/2006">
    <mc:Choice Requires="x15">
      <x15ac:absPath xmlns:x15ac="http://schemas.microsoft.com/office/spreadsheetml/2010/11/ac" url="C:\Users\doughebx\Desktop\"/>
    </mc:Choice>
  </mc:AlternateContent>
  <xr:revisionPtr revIDLastSave="0" documentId="8_{50CDDEF5-FFE0-43CA-AC1C-96BA7A2134AD}" xr6:coauthVersionLast="47" xr6:coauthVersionMax="47" xr10:uidLastSave="{00000000-0000-0000-0000-000000000000}"/>
  <bookViews>
    <workbookView xWindow="-110" yWindow="-110" windowWidth="19420" windowHeight="10420" tabRatio="749" firstSheet="1" activeTab="1" xr2:uid="{00000000-000D-0000-FFFF-FFFF00000000}"/>
  </bookViews>
  <sheets>
    <sheet name="README" sheetId="1" r:id="rId1"/>
    <sheet name="Year End Discounts" sheetId="33" r:id="rId2"/>
    <sheet name="Mojave" sheetId="32" r:id="rId3"/>
    <sheet name="OutBack Power Systems &amp; Bundles" sheetId="13" r:id="rId4"/>
    <sheet name="OutBack Power Equipment" sheetId="14" r:id="rId5"/>
    <sheet name="Battery Price List" sheetId="31" r:id="rId6"/>
    <sheet name="HC RE Cells &amp; Hardware" sheetId="27" r:id="rId7"/>
    <sheet name="Internal ProHarvest Worksheet" sheetId="9" state="hidden" r:id="rId8"/>
    <sheet name="SmartHarvest" sheetId="7" state="hidden"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__hdr1" localSheetId="2">[1]Sheet1!$B$1</definedName>
    <definedName name="___hdr1" localSheetId="4">[1]Sheet1!$B$1</definedName>
    <definedName name="___hdr1" localSheetId="3">[1]Sheet1!$B$1</definedName>
    <definedName name="___hdr1">[1]Setup!$B$1</definedName>
    <definedName name="__hdr1" localSheetId="2">[1]Sheet1!$B$1</definedName>
    <definedName name="__hdr1" localSheetId="4">[1]Sheet1!$B$1</definedName>
    <definedName name="__hdr1" localSheetId="3">[1]Sheet1!$B$1</definedName>
    <definedName name="__hdr1">[1]Setup!$B$1</definedName>
    <definedName name="__hrd1">[1]Setup!$B$1</definedName>
    <definedName name="_€uro" localSheetId="5">#REF!</definedName>
    <definedName name="_€uro" localSheetId="2">#REF!</definedName>
    <definedName name="_€uro" localSheetId="4">#REF!</definedName>
    <definedName name="_€uro" localSheetId="3">#REF!</definedName>
    <definedName name="_€uro">#REF!</definedName>
    <definedName name="_€uro_exchange_rate" localSheetId="5">#REF!</definedName>
    <definedName name="_€uro_exchange_rate" localSheetId="2">#REF!</definedName>
    <definedName name="_€uro_exchange_rate">#REF!</definedName>
    <definedName name="_Euro" localSheetId="5">#REF!</definedName>
    <definedName name="_Euro">#REF!</definedName>
    <definedName name="_euro_" localSheetId="5">#REF!</definedName>
    <definedName name="_euro_">#REF!</definedName>
    <definedName name="_xlnm._FilterDatabase" localSheetId="2" hidden="1">Mojave!$A$14:$I$14</definedName>
    <definedName name="_xlnm._FilterDatabase" localSheetId="4" hidden="1">'OutBack Power Equipment'!$A$24:$F$352</definedName>
    <definedName name="_xlnm._FilterDatabase" localSheetId="3" hidden="1">'OutBack Power Systems &amp; Bundles'!$A$25:$F$80</definedName>
    <definedName name="_hdr1" localSheetId="2">[1]Sheet1!$B$1</definedName>
    <definedName name="_hdr1" localSheetId="4">[1]Sheet1!$B$1</definedName>
    <definedName name="_hdr1" localSheetId="3">[1]Sheet1!$B$1</definedName>
    <definedName name="_hdr1">[1]Setup!$B$1</definedName>
    <definedName name="A" localSheetId="5">#REF!</definedName>
    <definedName name="A" localSheetId="2">#REF!</definedName>
    <definedName name="A" localSheetId="4">#REF!</definedName>
    <definedName name="A" localSheetId="3">#REF!</definedName>
    <definedName name="A">#REF!</definedName>
    <definedName name="ActOCF" localSheetId="5">#REF!</definedName>
    <definedName name="ActOCF" localSheetId="2">#REF!</definedName>
    <definedName name="ActOCF">#REF!</definedName>
    <definedName name="ActPL" localSheetId="5">#REF!</definedName>
    <definedName name="ActPL">#REF!</definedName>
    <definedName name="adsf" localSheetId="5">#REF!</definedName>
    <definedName name="adsf">#REF!</definedName>
    <definedName name="afds">'[2]OutBack Power Systems &amp; Bundles'!$D$20</definedName>
    <definedName name="AmortisationEngineeringCost" localSheetId="2">'[3]12050505'!$C$199</definedName>
    <definedName name="AmortisationEngineeringCost" localSheetId="4">'[3]12050505'!$C$199</definedName>
    <definedName name="AmortisationEngineeringCost" localSheetId="3">'[3]12050505'!$C$199</definedName>
    <definedName name="AmortisationEngineeringCost">[3]check!$C$199</definedName>
    <definedName name="AP_TCS" comment="TCS AP balance outstanding" localSheetId="5">OFFSET(#REF!,0,0,1,COUNTA(#REF!:#REF!))</definedName>
    <definedName name="AP_TCS" comment="TCS AP balance outstanding" localSheetId="2">OFFSET(#REF!,0,0,1,COUNTA(#REF!:#REF!))</definedName>
    <definedName name="AP_TCS" comment="TCS AP balance outstanding">OFFSET(#REF!,0,0,1,COUNTA(#REF!:#REF!))</definedName>
    <definedName name="AP_TCSDays" comment="TCS AP days outstanding" localSheetId="5">OFFSET(#REF!,0,0,1,COUNTA(#REF!))</definedName>
    <definedName name="AP_TCSDays" comment="TCS AP days outstanding">OFFSET(#REF!,0,0,1,COUNTA(#REF!))</definedName>
    <definedName name="AUD" localSheetId="5">#REF!</definedName>
    <definedName name="AUD" localSheetId="2">#REF!</definedName>
    <definedName name="AUD" localSheetId="4">#REF!</definedName>
    <definedName name="AUD" localSheetId="3">#REF!</definedName>
    <definedName name="AUD">#REF!</definedName>
    <definedName name="BAT1100NC" localSheetId="5">#REF!</definedName>
    <definedName name="BAT1100NC" localSheetId="2">Mojave!#REF!</definedName>
    <definedName name="BAT1100NC" localSheetId="4">'OutBack Power Equipment'!#REF!</definedName>
    <definedName name="BAT1100NC" localSheetId="3">'OutBack Power Systems &amp; Bundles'!#REF!</definedName>
    <definedName name="BAT1100NC">#REF!</definedName>
    <definedName name="BAT170RE" localSheetId="5">#REF!</definedName>
    <definedName name="BAT170RE" localSheetId="2">Mojave!#REF!</definedName>
    <definedName name="BAT170RE" localSheetId="4">'OutBack Power Equipment'!#REF!</definedName>
    <definedName name="BAT170RE" localSheetId="3">'OutBack Power Systems &amp; Bundles'!#REF!</definedName>
    <definedName name="BAT170RE">#REF!</definedName>
    <definedName name="BAT200GH" localSheetId="5">#REF!</definedName>
    <definedName name="BAT200GH" localSheetId="2">Mojave!#REF!</definedName>
    <definedName name="BAT200GH" localSheetId="4">'OutBack Power Equipment'!#REF!</definedName>
    <definedName name="BAT200GH" localSheetId="3">'OutBack Power Systems &amp; Bundles'!#REF!</definedName>
    <definedName name="BAT200GH">#REF!</definedName>
    <definedName name="BAT200NC" localSheetId="5">#REF!</definedName>
    <definedName name="BAT200NC" localSheetId="2">Mojave!#REF!</definedName>
    <definedName name="BAT200NC" localSheetId="4">'OutBack Power Equipment'!#REF!</definedName>
    <definedName name="BAT200NC" localSheetId="3">'OutBack Power Systems &amp; Bundles'!#REF!</definedName>
    <definedName name="BAT200NC">#REF!</definedName>
    <definedName name="BAT200RE" localSheetId="5">#REF!</definedName>
    <definedName name="BAT200RE" localSheetId="2">Mojave!#REF!</definedName>
    <definedName name="BAT200RE" localSheetId="4">'OutBack Power Equipment'!#REF!</definedName>
    <definedName name="BAT200RE" localSheetId="3">'OutBack Power Systems &amp; Bundles'!#REF!</definedName>
    <definedName name="BAT200RE">#REF!</definedName>
    <definedName name="BAT2200NC" localSheetId="5">#REF!</definedName>
    <definedName name="BAT2200NC" localSheetId="2">Mojave!#REF!</definedName>
    <definedName name="BAT2200NC" localSheetId="4">'OutBack Power Equipment'!#REF!</definedName>
    <definedName name="BAT2200NC" localSheetId="3">'OutBack Power Systems &amp; Bundles'!#REF!</definedName>
    <definedName name="BAT2200NC">#REF!</definedName>
    <definedName name="BAT2700RE" localSheetId="5">#REF!</definedName>
    <definedName name="BAT2700RE" localSheetId="2">Mojave!#REF!</definedName>
    <definedName name="BAT2700RE" localSheetId="4">'OutBack Power Equipment'!#REF!</definedName>
    <definedName name="BAT2700RE" localSheetId="3">'OutBack Power Systems &amp; Bundles'!#REF!</definedName>
    <definedName name="BAT2700RE">#REF!</definedName>
    <definedName name="BAT800RE" localSheetId="5">#REF!</definedName>
    <definedName name="BAT800RE" localSheetId="2">Mojave!#REF!</definedName>
    <definedName name="BAT800RE" localSheetId="4">'OutBack Power Equipment'!#REF!</definedName>
    <definedName name="BAT800RE" localSheetId="3">'OutBack Power Systems &amp; Bundles'!#REF!</definedName>
    <definedName name="BAT800RE">#REF!</definedName>
    <definedName name="BS" localSheetId="2">'[3]12050505'!$C$8:$Q$8</definedName>
    <definedName name="BS" localSheetId="4">'[3]12050505'!$C$8:$Q$8</definedName>
    <definedName name="BS" localSheetId="3">'[3]12050505'!$C$8:$Q$8</definedName>
    <definedName name="BS">[3]check!$C$8:$Q$8</definedName>
    <definedName name="CapitalisedEngineeringCost" localSheetId="2">'[3]12050505'!$C$198</definedName>
    <definedName name="CapitalisedEngineeringCost" localSheetId="4">'[3]12050505'!$C$198</definedName>
    <definedName name="CapitalisedEngineeringCost" localSheetId="3">'[3]12050505'!$C$198</definedName>
    <definedName name="CapitalisedEngineeringCost">[3]check!$C$198</definedName>
    <definedName name="COGS" localSheetId="5">#REF!</definedName>
    <definedName name="COGS" localSheetId="2">#REF!</definedName>
    <definedName name="COGS" localSheetId="4">#REF!</definedName>
    <definedName name="COGS" localSheetId="3">#REF!</definedName>
    <definedName name="COGS">#REF!</definedName>
    <definedName name="company_name" localSheetId="2">[1]Sheet1!$D$7</definedName>
    <definedName name="company_name" localSheetId="4">[1]Sheet1!$D$7</definedName>
    <definedName name="company_name" localSheetId="3">[1]Sheet1!$D$7</definedName>
    <definedName name="company_name">[1]Setup!$D$7</definedName>
    <definedName name="CompanyName" localSheetId="5">#REF!</definedName>
    <definedName name="CompanyName" localSheetId="2">#REF!</definedName>
    <definedName name="CompanyName" localSheetId="4">#REF!</definedName>
    <definedName name="CompanyName" localSheetId="3">#REF!</definedName>
    <definedName name="CompanyName">#REF!</definedName>
    <definedName name="contact" localSheetId="2">[1]Sheet1!$C$18</definedName>
    <definedName name="contact" localSheetId="4">[1]Sheet1!$C$18</definedName>
    <definedName name="contact" localSheetId="3">[1]Sheet1!$C$18</definedName>
    <definedName name="contact">[1]Setup!$C$18</definedName>
    <definedName name="coyname" localSheetId="2">[1]Sheet1!$B$7</definedName>
    <definedName name="coyname" localSheetId="4">[1]Sheet1!$B$7</definedName>
    <definedName name="coyname" localSheetId="3">[1]Sheet1!$B$7</definedName>
    <definedName name="coyname">[1]Setup!$B$7</definedName>
    <definedName name="Date0108" comment="KPI worksheet dates from 1/1/08 to way out" localSheetId="5">OFFSET(#REF!,0,0,1,COUNTA(#REF!:#REF!))</definedName>
    <definedName name="Date0108" comment="KPI worksheet dates from 1/1/08 to way out" localSheetId="2">OFFSET(#REF!,0,0,1,COUNTA(#REF!:#REF!))</definedName>
    <definedName name="Date0108" comment="KPI worksheet dates from 1/1/08 to way out">OFFSET(#REF!,0,0,1,COUNTA(#REF!:#REF!))</definedName>
    <definedName name="Date0109" comment="KPI worksheet dates from 1/1/09 to way out" localSheetId="5">OFFSET(#REF!,0,0,1,COUNTA(#REF!))</definedName>
    <definedName name="Date0109" comment="KPI worksheet dates from 1/1/09 to way out">OFFSET(#REF!,0,0,1,COUNTA(#REF!))</definedName>
    <definedName name="dsfa" localSheetId="2">'[4]12050505'!$C$3</definedName>
    <definedName name="dsfa" localSheetId="4">'[4]12050505'!$C$3</definedName>
    <definedName name="dsfa" localSheetId="3">'[4]12050505'!$C$3</definedName>
    <definedName name="dsfa">[4]Setup!$C$3</definedName>
    <definedName name="ebit" localSheetId="5">#REF!</definedName>
    <definedName name="ebit" localSheetId="2">#REF!</definedName>
    <definedName name="ebit" localSheetId="4">#REF!</definedName>
    <definedName name="ebit" localSheetId="3">#REF!</definedName>
    <definedName name="ebit">#REF!</definedName>
    <definedName name="ebitda" localSheetId="5">#REF!</definedName>
    <definedName name="ebitda" localSheetId="2">#REF!</definedName>
    <definedName name="ebitda">#REF!</definedName>
    <definedName name="EngExp" localSheetId="2">'[3]12050505'!$C$205</definedName>
    <definedName name="EngExp" localSheetId="4">'[3]12050505'!$C$205</definedName>
    <definedName name="EngExp" localSheetId="3">'[3]12050505'!$C$205</definedName>
    <definedName name="EngExp">[3]check!$C$205</definedName>
    <definedName name="f" localSheetId="5">'[5]OutBack Power Systems &amp; Bundles'!$D$20</definedName>
    <definedName name="f" localSheetId="2">Mojave!$D$12</definedName>
    <definedName name="f">'OutBack Power Systems &amp; Bundles'!$D$23</definedName>
    <definedName name="FcOCF" localSheetId="5">#REF!</definedName>
    <definedName name="FcOCF" localSheetId="2">#REF!</definedName>
    <definedName name="FcOCF" localSheetId="4">#REF!</definedName>
    <definedName name="FcOCF" localSheetId="3">#REF!</definedName>
    <definedName name="FcOCF">#REF!</definedName>
    <definedName name="FcPL" localSheetId="5">#REF!</definedName>
    <definedName name="FcPL">#REF!</definedName>
    <definedName name="g" localSheetId="5">'[5]OutBack Power Systems &amp; Bundles'!$D$20</definedName>
    <definedName name="g" localSheetId="6">'[5]OutBack Power Systems &amp; Bundles'!$D$20</definedName>
    <definedName name="g" localSheetId="2">Mojave!$D$12</definedName>
    <definedName name="g">'OutBack Power Systems &amp; Bundles'!$D$23</definedName>
    <definedName name="hta" localSheetId="2">'[6]12050505'!$B$32</definedName>
    <definedName name="hta" localSheetId="4">'[6]12050505'!$B$32</definedName>
    <definedName name="hta" localSheetId="3">'[6]12050505'!$B$32</definedName>
    <definedName name="hta">[6]Setup!$B$32</definedName>
    <definedName name="HTB" localSheetId="2">'[3]12050505'!$C$192</definedName>
    <definedName name="HTB" localSheetId="4">'[3]12050505'!$C$192</definedName>
    <definedName name="HTB" localSheetId="3">'[3]12050505'!$C$192</definedName>
    <definedName name="HTB">[3]check!$C$192</definedName>
    <definedName name="HTB_Monthly_Financials_Overview" localSheetId="5">#REF!</definedName>
    <definedName name="HTB_Monthly_Financials_Overview" localSheetId="2">#REF!</definedName>
    <definedName name="HTB_Monthly_Financials_Overview" localSheetId="4">#REF!</definedName>
    <definedName name="HTB_Monthly_Financials_Overview" localSheetId="3">#REF!</definedName>
    <definedName name="HTB_Monthly_Financials_Overview">#REF!</definedName>
    <definedName name="lastyr" localSheetId="2">'[7]12050505'!$B$2</definedName>
    <definedName name="lastyr" localSheetId="4">'[7]12050505'!$B$2</definedName>
    <definedName name="lastyr" localSheetId="3">'[7]12050505'!$B$2</definedName>
    <definedName name="lastyr">[7]lookups!$B$2</definedName>
    <definedName name="Legacy" localSheetId="5">#REF!</definedName>
    <definedName name="Legacy" localSheetId="2">#REF!</definedName>
    <definedName name="Legacy" localSheetId="4">#REF!</definedName>
    <definedName name="Legacy" localSheetId="3">#REF!</definedName>
    <definedName name="Legacy">#REF!</definedName>
    <definedName name="LineNo" localSheetId="5">'[8]Conv Jnls By Co'!#REF!</definedName>
    <definedName name="LineNo" localSheetId="2">'[8]12050505'!#REF!</definedName>
    <definedName name="LineNo" localSheetId="4">'[8]12050505'!#REF!</definedName>
    <definedName name="LineNo" localSheetId="3">'[8]12050505'!#REF!</definedName>
    <definedName name="LineNo">'[8]Conv Jnls By Co'!#REF!</definedName>
    <definedName name="MmExcelLinker_4412DB74_450E_4456_A377_417898ED4CB6" localSheetId="5">#REF!</definedName>
    <definedName name="MmExcelLinker_4412DB74_450E_4456_A377_417898ED4CB6" localSheetId="2">#REF!</definedName>
    <definedName name="MmExcelLinker_4412DB74_450E_4456_A377_417898ED4CB6" localSheetId="4">#REF!</definedName>
    <definedName name="MmExcelLinker_4412DB74_450E_4456_A377_417898ED4CB6" localSheetId="3">#REF!</definedName>
    <definedName name="MmExcelLinker_4412DB74_450E_4456_A377_417898ED4CB6">#REF!</definedName>
    <definedName name="month" localSheetId="2">[1]Sheet1!$E$3</definedName>
    <definedName name="month" localSheetId="4">[1]Sheet1!$E$3</definedName>
    <definedName name="month" localSheetId="3">[1]Sheet1!$E$3</definedName>
    <definedName name="month">[1]Setup!$E$3</definedName>
    <definedName name="mory" localSheetId="2">'[3]12050505'!$C$7:$Q$7</definedName>
    <definedName name="mory" localSheetId="4">'[3]12050505'!$C$7:$Q$7</definedName>
    <definedName name="mory" localSheetId="3">'[3]12050505'!$C$7:$Q$7</definedName>
    <definedName name="mory">[3]check!$C$7:$Q$7</definedName>
    <definedName name="mth" localSheetId="5">#REF!</definedName>
    <definedName name="mth" localSheetId="2">#REF!</definedName>
    <definedName name="mth" localSheetId="4">#REF!</definedName>
    <definedName name="mth" localSheetId="3">#REF!</definedName>
    <definedName name="mth">#REF!</definedName>
    <definedName name="mthno" localSheetId="2">'[9]12050505'!$C$3</definedName>
    <definedName name="mthno" localSheetId="4">'[9]12050505'!$C$3</definedName>
    <definedName name="mthno" localSheetId="3">'[9]12050505'!$C$3</definedName>
    <definedName name="mthno">[9]Setup!$C$3</definedName>
    <definedName name="nlknl">'[2]OutBack Power Equipment'!$D$22</definedName>
    <definedName name="NonLegacy" localSheetId="5">#REF!</definedName>
    <definedName name="NonLegacy" localSheetId="2">#REF!</definedName>
    <definedName name="NonLegacy" localSheetId="4">#REF!</definedName>
    <definedName name="NonLegacy" localSheetId="3">#REF!</definedName>
    <definedName name="NonLegacy">#REF!</definedName>
    <definedName name="NRC" localSheetId="2">'[3]12050505'!$C$203</definedName>
    <definedName name="NRC" localSheetId="4">'[3]12050505'!$C$203</definedName>
    <definedName name="NRC" localSheetId="3">'[3]12050505'!$C$203</definedName>
    <definedName name="NRC">[3]check!$C$203</definedName>
    <definedName name="NRI" localSheetId="2">'[3]12050505'!$C$202</definedName>
    <definedName name="NRI" localSheetId="4">'[3]12050505'!$C$202</definedName>
    <definedName name="NRI" localSheetId="3">'[3]12050505'!$C$202</definedName>
    <definedName name="NRI">[3]check!$C$202</definedName>
    <definedName name="NriInventory2006" localSheetId="2">'[3]12050505'!$C$196</definedName>
    <definedName name="NriInventory2006" localSheetId="4">'[3]12050505'!$C$196</definedName>
    <definedName name="NriInventory2006" localSheetId="3">'[3]12050505'!$C$196</definedName>
    <definedName name="NriInventory2006">[3]check!$C$196</definedName>
    <definedName name="NriInventory2007" localSheetId="2">'[3]12050505'!$C$197</definedName>
    <definedName name="NriInventory2007" localSheetId="4">'[3]12050505'!$C$197</definedName>
    <definedName name="NriInventory2007" localSheetId="3">'[3]12050505'!$C$197</definedName>
    <definedName name="NriInventory2007">[3]check!$C$197</definedName>
    <definedName name="OCF" localSheetId="5">#REF!</definedName>
    <definedName name="OCF" localSheetId="2">#REF!</definedName>
    <definedName name="OCF" localSheetId="4">#REF!</definedName>
    <definedName name="OCF" localSheetId="3">#REF!</definedName>
    <definedName name="OCF">#REF!</definedName>
    <definedName name="PL" localSheetId="2">'[3]12050505'!$C$9:$Q$9</definedName>
    <definedName name="PL" localSheetId="4">'[3]12050505'!$C$9:$Q$9</definedName>
    <definedName name="PL" localSheetId="3">'[3]12050505'!$C$9:$Q$9</definedName>
    <definedName name="PL">[3]check!$C$9:$Q$9</definedName>
    <definedName name="PRICELIST" localSheetId="5">#REF!</definedName>
    <definedName name="PRICELIST" localSheetId="2">Mojave!$1:$1048576</definedName>
    <definedName name="PRICELIST" localSheetId="4">'OutBack Power Equipment'!$1:$1048576</definedName>
    <definedName name="PRICELIST" localSheetId="3">'OutBack Power Systems &amp; Bundles'!$1:$1048576</definedName>
    <definedName name="PRICELIST">#REF!</definedName>
    <definedName name="_xlnm.Print_Area" localSheetId="2">Mojave!$A$2:$F$38</definedName>
    <definedName name="_xlnm.Print_Area" localSheetId="4">'OutBack Power Equipment'!$A$2:$F$355</definedName>
    <definedName name="_xlnm.Print_Area" localSheetId="3">'OutBack Power Systems &amp; Bundles'!$A$2:$F$83</definedName>
    <definedName name="ran.annsales" localSheetId="5">#REF!</definedName>
    <definedName name="ran.annsales" localSheetId="2">#REF!</definedName>
    <definedName name="ran.annsales" localSheetId="4">#REF!</definedName>
    <definedName name="ran.annsales" localSheetId="3">#REF!</definedName>
    <definedName name="ran.annsales">#REF!</definedName>
    <definedName name="ran.budmth" localSheetId="5">#REF!</definedName>
    <definedName name="ran.budmth" localSheetId="2">#REF!</definedName>
    <definedName name="ran.budmth">#REF!</definedName>
    <definedName name="ran.budytd" localSheetId="5">#REF!</definedName>
    <definedName name="ran.budytd">#REF!</definedName>
    <definedName name="ran.fcmths" localSheetId="2">[1]Sheet1!$D$8:$H$19</definedName>
    <definedName name="ran.fcmths" localSheetId="4">[1]Sheet1!$D$8:$H$19</definedName>
    <definedName name="ran.fcmths" localSheetId="3">[1]Sheet1!$D$8:$H$19</definedName>
    <definedName name="ran.fcmths">[1]lookups!$D$8:$H$19</definedName>
    <definedName name="ran.months" localSheetId="2">[1]Sheet1!$D$8:$L$19</definedName>
    <definedName name="ran.months" localSheetId="4">[1]Sheet1!$D$8:$L$19</definedName>
    <definedName name="ran.months" localSheetId="3">[1]Sheet1!$D$8:$L$19</definedName>
    <definedName name="ran.months">[1]lookups!$D$8:$L$19</definedName>
    <definedName name="ran.wcap" localSheetId="5">#REF!</definedName>
    <definedName name="ran.wcap" localSheetId="2">#REF!</definedName>
    <definedName name="ran.wcap" localSheetId="4">#REF!</definedName>
    <definedName name="ran.wcap" localSheetId="3">#REF!</definedName>
    <definedName name="ran.wcap">#REF!</definedName>
    <definedName name="RD" localSheetId="2">'[3]12050505'!$C$204</definedName>
    <definedName name="RD" localSheetId="4">'[3]12050505'!$C$204</definedName>
    <definedName name="RD" localSheetId="3">'[3]12050505'!$C$204</definedName>
    <definedName name="RD">[3]check!$C$204</definedName>
    <definedName name="refi" localSheetId="5">#REF!</definedName>
    <definedName name="refi" localSheetId="2">#REF!</definedName>
    <definedName name="refi" localSheetId="4">#REF!</definedName>
    <definedName name="refi" localSheetId="3">#REF!</definedName>
    <definedName name="refi">#REF!</definedName>
    <definedName name="RMB" localSheetId="5">#REF!</definedName>
    <definedName name="RMB" localSheetId="2">#REF!</definedName>
    <definedName name="RMB">#REF!</definedName>
    <definedName name="search_box" localSheetId="5">#REF!</definedName>
    <definedName name="search_box" localSheetId="6">'[5]OutBack Power Systems &amp; Bundles'!$D$20</definedName>
    <definedName name="search_box" localSheetId="2">Mojave!$D$12</definedName>
    <definedName name="search_box" localSheetId="1">'OutBack Power Systems &amp; Bundles'!$D$23</definedName>
    <definedName name="search_box">'OutBack Power Systems &amp; Bundles'!$D$23</definedName>
    <definedName name="search_box2" localSheetId="5">#REF!</definedName>
    <definedName name="search_box2" localSheetId="2">#REF!</definedName>
    <definedName name="search_box2" localSheetId="1">'OutBack Power Equipment'!$D$22</definedName>
    <definedName name="search_box2">'OutBack Power Equipment'!$D$22</definedName>
    <definedName name="search_box3" localSheetId="5">#REF!</definedName>
    <definedName name="search_box3">'[10]International FLEXpower Systems'!$D$14</definedName>
    <definedName name="searchbox">[11]Mojave!$D$11</definedName>
    <definedName name="Segmental_Sales_and_GM__1_of_2" localSheetId="5">#REF!</definedName>
    <definedName name="Segmental_Sales_and_GM__1_of_2" localSheetId="2">#REF!</definedName>
    <definedName name="Segmental_Sales_and_GM__1_of_2" localSheetId="1">#REF!</definedName>
    <definedName name="Segmental_Sales_and_GM__1_of_2">#REF!</definedName>
    <definedName name="Segmental_Sales_and_GM__2_of_2" localSheetId="5">#REF!</definedName>
    <definedName name="Segmental_Sales_and_GM__2_of_2" localSheetId="2">#REF!</definedName>
    <definedName name="Segmental_Sales_and_GM__2_of_2">#REF!</definedName>
    <definedName name="Summary_P_L" localSheetId="5">#REF!</definedName>
    <definedName name="Summary_P_L" localSheetId="2">#REF!</definedName>
    <definedName name="Summary_P_L">#REF!</definedName>
    <definedName name="Total" localSheetId="5">#REF!</definedName>
    <definedName name="Total">#REF!</definedName>
    <definedName name="US" localSheetId="5">#REF!</definedName>
    <definedName name="US">#REF!</definedName>
    <definedName name="year" localSheetId="2">'[12]12050505'!$C$5</definedName>
    <definedName name="year" localSheetId="4">'[12]12050505'!$C$5</definedName>
    <definedName name="year" localSheetId="3">'[12]12050505'!$C$5</definedName>
    <definedName name="year">[12]Setup!$C$5</definedName>
    <definedName name="yr" localSheetId="5">#REF!</definedName>
    <definedName name="yr" localSheetId="2">#REF!</definedName>
    <definedName name="yr" localSheetId="4">#REF!</definedName>
    <definedName name="yr" localSheetId="3">#REF!</definedName>
    <definedName name="yr">#REF!</definedName>
    <definedName name="Z_78E763E5_A644_466B_809B_DAA1B07F2571_.wvu.Cols" localSheetId="8" hidden="1">SmartHarvest!$A:$A</definedName>
    <definedName name="Z_931E1696_8373_4189_AFD7_F6BFDDC49548_.wvu.Cols" localSheetId="8" hidden="1">SmartHarvest!$A:$A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3" i="33" l="1"/>
  <c r="E53" i="33"/>
  <c r="G52" i="33"/>
  <c r="E52" i="33"/>
  <c r="E51" i="33"/>
  <c r="E48" i="33"/>
  <c r="E45" i="33"/>
  <c r="G42" i="33"/>
  <c r="E42" i="33"/>
  <c r="G41" i="33"/>
  <c r="E41" i="33"/>
  <c r="E38" i="33"/>
  <c r="E37" i="33"/>
  <c r="E36" i="33"/>
  <c r="E35" i="33"/>
  <c r="E34" i="33"/>
  <c r="E31" i="33"/>
  <c r="E30" i="33"/>
  <c r="E26" i="33"/>
  <c r="E25" i="33"/>
  <c r="E21" i="33"/>
  <c r="E20" i="33"/>
  <c r="E19" i="33"/>
  <c r="E18" i="33"/>
  <c r="E17" i="33"/>
  <c r="E30" i="13"/>
  <c r="E19" i="32"/>
  <c r="E104" i="14" l="1"/>
  <c r="E313" i="14"/>
  <c r="E312" i="14"/>
  <c r="E311" i="14"/>
  <c r="E37" i="13" l="1"/>
  <c r="E36" i="13"/>
  <c r="E31" i="13"/>
  <c r="E29" i="13"/>
  <c r="E28" i="13"/>
  <c r="E33" i="13"/>
  <c r="E32" i="13"/>
  <c r="G47" i="14"/>
  <c r="G46" i="14"/>
  <c r="G45" i="14"/>
  <c r="G44" i="14"/>
  <c r="G43" i="14"/>
  <c r="G42" i="14"/>
  <c r="G41" i="14"/>
  <c r="G40" i="14"/>
  <c r="G39" i="14"/>
  <c r="G38" i="14"/>
  <c r="G37" i="14"/>
  <c r="G35" i="14"/>
  <c r="G34" i="14"/>
  <c r="G33" i="14"/>
  <c r="G32" i="14"/>
  <c r="G29" i="14"/>
  <c r="G28" i="14"/>
  <c r="G83" i="13" l="1"/>
  <c r="H83" i="13"/>
  <c r="I83" i="13"/>
  <c r="J83" i="13"/>
  <c r="K83" i="13"/>
  <c r="L83" i="13"/>
  <c r="G84" i="13"/>
  <c r="H84" i="13"/>
  <c r="I84" i="13"/>
  <c r="J84" i="13"/>
  <c r="K84" i="13"/>
  <c r="L84" i="13"/>
  <c r="I87" i="13"/>
  <c r="K87" i="13"/>
  <c r="L87" i="13"/>
  <c r="I88" i="13"/>
  <c r="K88" i="13"/>
  <c r="L88" i="13"/>
  <c r="I91" i="13"/>
  <c r="J91" i="13"/>
  <c r="K91" i="13"/>
  <c r="L91" i="13"/>
  <c r="I92" i="13"/>
  <c r="J92" i="13"/>
  <c r="K92" i="13"/>
  <c r="L92" i="13"/>
  <c r="I93" i="13"/>
  <c r="J93" i="13"/>
  <c r="K93" i="13"/>
  <c r="L93" i="13"/>
  <c r="I95" i="13"/>
  <c r="J95" i="13"/>
  <c r="K95" i="13"/>
  <c r="L95" i="13"/>
  <c r="I96" i="13"/>
  <c r="J96" i="13"/>
  <c r="K96" i="13"/>
  <c r="L96" i="13"/>
  <c r="F13" i="9" l="1"/>
  <c r="F28" i="9" l="1"/>
  <c r="F29" i="9"/>
  <c r="F30" i="9"/>
  <c r="F31" i="9"/>
  <c r="F12" i="9" l="1"/>
  <c r="F40" i="9"/>
  <c r="F39" i="9"/>
  <c r="F21" i="9"/>
  <c r="F38" i="9" l="1"/>
  <c r="F34" i="9"/>
  <c r="F33" i="9"/>
  <c r="F26" i="9"/>
  <c r="F25" i="9"/>
  <c r="F24" i="9"/>
  <c r="F23" i="9"/>
  <c r="F18" i="9"/>
  <c r="F17" i="9"/>
  <c r="F14" i="9"/>
  <c r="H3" i="9"/>
  <c r="H2" i="9"/>
  <c r="K1" i="7" l="1"/>
  <c r="E17" i="32"/>
  <c r="E18" i="32"/>
  <c r="E282" i="14" l="1"/>
  <c r="E53" i="13" l="1"/>
  <c r="E21" i="32" l="1"/>
  <c r="E22" i="32"/>
  <c r="E103" i="14" l="1"/>
  <c r="E285" i="14" l="1"/>
  <c r="E55" i="13"/>
  <c r="E24" i="32" l="1"/>
  <c r="E23" i="32"/>
  <c r="E26" i="32" l="1"/>
  <c r="E27" i="32"/>
  <c r="E25" i="32"/>
  <c r="E27" i="14" l="1"/>
  <c r="E28" i="14" l="1"/>
  <c r="E286" i="14" l="1"/>
  <c r="E201" i="14"/>
  <c r="E56" i="13"/>
  <c r="E108" i="14" l="1"/>
  <c r="E44" i="13" l="1"/>
  <c r="E42" i="13" l="1"/>
  <c r="E41" i="13"/>
  <c r="E284" i="14" l="1"/>
  <c r="E54" i="13"/>
  <c r="E52" i="14"/>
  <c r="E253" i="14"/>
  <c r="E281" i="14"/>
  <c r="E51" i="13"/>
  <c r="E283" i="14"/>
  <c r="E52" i="13"/>
  <c r="E326" i="14" l="1"/>
  <c r="E327" i="14"/>
  <c r="E328" i="14"/>
  <c r="E340" i="14"/>
  <c r="E200" i="14" l="1"/>
  <c r="E48" i="13"/>
  <c r="E51" i="14" l="1"/>
  <c r="E198" i="14" l="1"/>
  <c r="E204" i="14" l="1"/>
  <c r="E303" i="14"/>
  <c r="E88" i="13"/>
  <c r="E199" i="14"/>
  <c r="E202" i="14"/>
  <c r="E91" i="13"/>
  <c r="E92" i="13"/>
  <c r="E316" i="14" l="1"/>
  <c r="E317" i="14"/>
  <c r="E315" i="14"/>
  <c r="E46" i="14" l="1"/>
  <c r="E43" i="14"/>
  <c r="E40" i="14"/>
  <c r="E48" i="14"/>
  <c r="E42" i="14"/>
  <c r="E47" i="14"/>
  <c r="E45" i="14"/>
  <c r="E44" i="14"/>
  <c r="E41" i="14"/>
  <c r="E40" i="13" l="1"/>
  <c r="E307" i="14" l="1"/>
  <c r="E183" i="14"/>
  <c r="E97" i="14"/>
  <c r="E273" i="14"/>
  <c r="E68" i="13"/>
  <c r="E57" i="14"/>
  <c r="E152" i="14"/>
  <c r="E35" i="14"/>
  <c r="E255" i="14"/>
  <c r="E93" i="13"/>
  <c r="E290" i="14"/>
  <c r="E95" i="14"/>
  <c r="E38" i="14"/>
  <c r="E243" i="14"/>
  <c r="E163" i="14"/>
  <c r="E89" i="14"/>
  <c r="E63" i="13"/>
  <c r="E136" i="14"/>
  <c r="E246" i="14"/>
  <c r="E65" i="14"/>
  <c r="E343" i="14"/>
  <c r="E247" i="14"/>
  <c r="E172" i="14"/>
  <c r="E347" i="14"/>
  <c r="E186" i="14"/>
  <c r="E196" i="14"/>
  <c r="E306" i="14"/>
  <c r="E221" i="14"/>
  <c r="E63" i="14"/>
  <c r="E174" i="14"/>
  <c r="E50" i="14"/>
  <c r="E47" i="13"/>
  <c r="E67" i="14"/>
  <c r="E238" i="14"/>
  <c r="E335" i="14"/>
  <c r="E102" i="14"/>
  <c r="E325" i="14"/>
  <c r="E144" i="14"/>
  <c r="E59" i="14"/>
  <c r="E264" i="14"/>
  <c r="E193" i="14"/>
  <c r="E94" i="14"/>
  <c r="E265" i="14"/>
  <c r="E194" i="14"/>
  <c r="E29" i="14"/>
  <c r="E319" i="14"/>
  <c r="E266" i="14"/>
  <c r="E305" i="14"/>
  <c r="E256" i="14"/>
  <c r="E93" i="14"/>
  <c r="E239" i="14"/>
  <c r="E351" i="14"/>
  <c r="E181" i="14"/>
  <c r="E79" i="13"/>
  <c r="E274" i="14"/>
  <c r="E87" i="14"/>
  <c r="E262" i="14"/>
  <c r="E151" i="14"/>
  <c r="E352" i="14"/>
  <c r="E231" i="14"/>
  <c r="E69" i="14"/>
  <c r="E293" i="14"/>
  <c r="E209" i="14"/>
  <c r="E115" i="14"/>
  <c r="E61" i="13"/>
  <c r="E276" i="14"/>
  <c r="E318" i="14"/>
  <c r="E73" i="14"/>
  <c r="E54" i="14"/>
  <c r="E222" i="14"/>
  <c r="E211" i="14"/>
  <c r="E117" i="14"/>
  <c r="E226" i="14"/>
  <c r="E308" i="14"/>
  <c r="E309" i="14"/>
  <c r="E128" i="14"/>
  <c r="E292" i="14"/>
  <c r="E64" i="13"/>
  <c r="E220" i="14"/>
  <c r="E88" i="14"/>
  <c r="E37" i="14"/>
  <c r="E105" i="14"/>
  <c r="E235" i="14"/>
  <c r="E34" i="14"/>
  <c r="E257" i="14"/>
  <c r="E71" i="13"/>
  <c r="E32" i="14"/>
  <c r="E228" i="14"/>
  <c r="E138" i="14"/>
  <c r="E72" i="13"/>
  <c r="E230" i="14"/>
  <c r="E140" i="14"/>
  <c r="E80" i="13"/>
  <c r="E252" i="14"/>
  <c r="E56" i="14"/>
  <c r="E250" i="14" l="1"/>
  <c r="E342" i="14"/>
  <c r="E60" i="13"/>
  <c r="E261" i="14"/>
  <c r="E254" i="14"/>
  <c r="E249" i="14"/>
  <c r="E217" i="14"/>
  <c r="E53" i="14"/>
  <c r="E258" i="14"/>
  <c r="E297" i="14"/>
  <c r="E39" i="14"/>
  <c r="E232" i="14"/>
  <c r="E83" i="13"/>
  <c r="E43" i="13"/>
  <c r="E85" i="14"/>
  <c r="E171" i="14"/>
  <c r="E295" i="14"/>
  <c r="E106" i="14"/>
  <c r="E122" i="14"/>
  <c r="E320" i="14"/>
  <c r="E83" i="14"/>
  <c r="E185" i="14"/>
  <c r="E98" i="14"/>
  <c r="E298" i="14"/>
  <c r="E74" i="14"/>
  <c r="E180" i="14"/>
  <c r="E263" i="14"/>
  <c r="E350" i="14"/>
  <c r="E120" i="14"/>
  <c r="E135" i="14"/>
  <c r="E177" i="14"/>
  <c r="E321" i="14"/>
  <c r="E79" i="14"/>
  <c r="E84" i="13"/>
  <c r="E218" i="14"/>
  <c r="E179" i="14"/>
  <c r="E346" i="14"/>
  <c r="E110" i="14"/>
  <c r="E208" i="14"/>
  <c r="E95" i="13"/>
  <c r="E334" i="14"/>
  <c r="E349" i="14"/>
  <c r="E87" i="13"/>
  <c r="E225" i="14"/>
  <c r="E348" i="14"/>
  <c r="E77" i="14"/>
  <c r="E176" i="14"/>
  <c r="E158" i="14"/>
  <c r="E299" i="14"/>
  <c r="E269" i="14"/>
  <c r="E75" i="14"/>
  <c r="E170" i="14"/>
  <c r="E234" i="14"/>
  <c r="E330" i="14"/>
  <c r="E112" i="14"/>
  <c r="E242" i="14"/>
  <c r="E341" i="14"/>
  <c r="E236" i="14"/>
  <c r="E58" i="14"/>
  <c r="E195" i="14"/>
  <c r="E99" i="14"/>
  <c r="E145" i="14"/>
  <c r="E159" i="14"/>
  <c r="E233" i="14"/>
  <c r="E324" i="14"/>
  <c r="E161" i="14"/>
  <c r="E141" i="14"/>
  <c r="E333" i="14"/>
  <c r="E165" i="14"/>
  <c r="E248" i="14"/>
  <c r="E69" i="13"/>
  <c r="E68" i="14"/>
  <c r="E210" i="14"/>
  <c r="E119" i="14"/>
  <c r="E166" i="14"/>
  <c r="E149" i="14"/>
  <c r="E123" i="14"/>
  <c r="E155" i="14"/>
  <c r="E338" i="14"/>
  <c r="E187" i="14"/>
  <c r="E207" i="14"/>
  <c r="E345" i="14"/>
  <c r="E289" i="14"/>
  <c r="E162" i="14"/>
  <c r="E55" i="14"/>
  <c r="E150" i="14"/>
  <c r="E164" i="14"/>
  <c r="E267" i="14"/>
  <c r="E77" i="13"/>
  <c r="E272" i="14"/>
  <c r="E329" i="14"/>
  <c r="E215" i="14"/>
  <c r="E167" i="14"/>
  <c r="E190" i="14"/>
  <c r="E223" i="14"/>
  <c r="E260" i="14"/>
  <c r="E78" i="14"/>
  <c r="E64" i="14"/>
  <c r="E244" i="14"/>
  <c r="E34" i="32"/>
  <c r="E173" i="14"/>
  <c r="E131" i="14"/>
  <c r="E291" i="14"/>
  <c r="E113" i="14"/>
  <c r="E251" i="14"/>
  <c r="E302" i="14"/>
  <c r="E240" i="14"/>
  <c r="E154" i="14"/>
  <c r="E84" i="14"/>
  <c r="E278" i="14"/>
  <c r="E205" i="14"/>
  <c r="E331" i="14"/>
  <c r="E96" i="13"/>
  <c r="E241" i="14"/>
  <c r="E332" i="14"/>
  <c r="E277" i="14"/>
  <c r="E237" i="14"/>
  <c r="E224" i="14"/>
  <c r="E35" i="32"/>
  <c r="E270" i="14"/>
  <c r="E268" i="14"/>
  <c r="E146" i="14"/>
  <c r="E216" i="14"/>
  <c r="E227" i="14"/>
  <c r="E124" i="14"/>
  <c r="E76" i="13"/>
  <c r="E339" i="14"/>
  <c r="E212" i="14"/>
  <c r="E121" i="14"/>
  <c r="E337" i="14"/>
  <c r="E259" i="14"/>
  <c r="E322" i="14"/>
  <c r="E219" i="14"/>
  <c r="E300" i="14"/>
  <c r="E157" i="14"/>
  <c r="E168" i="14"/>
  <c r="E118" i="14"/>
  <c r="E336" i="14"/>
  <c r="E189" i="14"/>
  <c r="E323" i="14"/>
  <c r="E132" i="14"/>
  <c r="E188" i="14"/>
  <c r="E344" i="14"/>
  <c r="E33" i="14"/>
  <c r="E49" i="14"/>
  <c r="E28" i="32" l="1"/>
  <c r="E29" i="32" l="1"/>
  <c r="E30" i="32" l="1"/>
  <c r="E31" i="32" l="1"/>
  <c r="E32" i="32" l="1"/>
  <c r="E33"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Ian McCluskey</author>
  </authors>
  <commentList>
    <comment ref="I1" authorId="0" shapeId="0" xr:uid="{C05E73F9-C842-4DB3-8FEF-14F7F5390B16}">
      <text>
        <r>
          <rPr>
            <sz val="9"/>
            <color indexed="81"/>
            <rFont val="Tahoma"/>
            <family val="2"/>
          </rPr>
          <t>Lot quantity refers to unit quantity in single shipping enclosure, either pallet or parcel</t>
        </r>
      </text>
    </comment>
    <comment ref="I25" authorId="0" shapeId="0" xr:uid="{428419C2-8A6E-4CFC-97FD-F9C8BCCB7705}">
      <text>
        <r>
          <rPr>
            <sz val="9"/>
            <color indexed="81"/>
            <rFont val="Tahoma"/>
            <family val="2"/>
          </rPr>
          <t>Lot quantity refers to unit quantity in single shipping enclosure, either pallet or parcel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Ian McCluskey</author>
  </authors>
  <commentList>
    <comment ref="I1" authorId="0" shapeId="0" xr:uid="{459A16B7-D7D2-4951-9B10-126C44A278A9}">
      <text>
        <r>
          <rPr>
            <sz val="9"/>
            <color indexed="81"/>
            <rFont val="Tahoma"/>
            <family val="2"/>
          </rPr>
          <t>Lot quantity refers to unit quantity in single shipping enclosure, either pallet or parcel</t>
        </r>
      </text>
    </comment>
    <comment ref="I24" authorId="0" shapeId="0" xr:uid="{5903C4C1-F31F-4A12-846F-CE571D3439E7}">
      <text>
        <r>
          <rPr>
            <sz val="9"/>
            <color indexed="81"/>
            <rFont val="Tahoma"/>
            <family val="2"/>
          </rPr>
          <t>Lot quantity refers to unit quantity in single shipping enclosure, either pallet or parcel</t>
        </r>
      </text>
    </comment>
  </commentList>
</comments>
</file>

<file path=xl/sharedStrings.xml><?xml version="1.0" encoding="utf-8"?>
<sst xmlns="http://schemas.openxmlformats.org/spreadsheetml/2006/main" count="1693" uniqueCount="1097">
  <si>
    <t>Pricelist Instructions</t>
  </si>
  <si>
    <r>
      <rPr>
        <b/>
        <sz val="11"/>
        <color theme="1"/>
        <rFont val="Calibri"/>
        <family val="2"/>
        <scheme val="minor"/>
      </rPr>
      <t xml:space="preserve">Worksheet Tabs </t>
    </r>
    <r>
      <rPr>
        <sz val="11"/>
        <color theme="1"/>
        <rFont val="Calibri"/>
        <family val="2"/>
        <scheme val="minor"/>
      </rPr>
      <t>- Click the tabs at the bottom of this worksheet to explore each product category: systems and bundles, batteries, all other equipment, and FLEXpower systems for international markets</t>
    </r>
  </si>
  <si>
    <r>
      <rPr>
        <b/>
        <sz val="11"/>
        <color theme="1"/>
        <rFont val="Calibri"/>
        <family val="2"/>
        <scheme val="minor"/>
      </rPr>
      <t xml:space="preserve">Ordering Guidelines - </t>
    </r>
    <r>
      <rPr>
        <sz val="11"/>
        <color theme="1"/>
        <rFont val="Calibri"/>
        <family val="2"/>
        <scheme val="minor"/>
      </rPr>
      <t xml:space="preserve">When placing a new order or revision to an existing order, please email to “alphaorders@alpha.com”.  Our name on your purchase order needs to be Alpha Technologies Services, Inc. (not OutBack Power). Our mailing address is:
Alpha Technologies Services, Inc.
3767 Alpha Way
Bellingham, WA 98226
(Ph) 360-647-2360
alphaorders@alpha.com 
When ordering batteries or systems that include batteries, please include a ship-to contact name and phone number, so we can contact your customer to arrange delivery. To obtain product lead-times BEFORE placing a purchase order, email sales@outbackpower.com and copy your Regional Sales Manager.  This is the general Inside Sales’ email address that can be accessed by many and ensures a quicker response.  They can help with estimated lead times, quotes, bill of materials (BOMs), and product selection. For estimated shipping dates and tracking numbers AFTER placing an order, email your Order Management representative: Bethany Wilson (bwilson@alpha.com) or Michael Handron (mhandron@alpha.com) and copy your Regional Sales Manager, so they can assist you as you order moves through our order fulfilment process. If you need a copy of Alpha Technologies Services, Inc.’s W-9 form or have any additional questions, please contact your Regional Sales Manager. </t>
    </r>
  </si>
  <si>
    <r>
      <rPr>
        <b/>
        <sz val="11"/>
        <color theme="1"/>
        <rFont val="Calibri"/>
        <family val="2"/>
        <scheme val="minor"/>
      </rPr>
      <t xml:space="preserve">Search bar </t>
    </r>
    <r>
      <rPr>
        <sz val="11"/>
        <color theme="1"/>
        <rFont val="Calibri"/>
        <family val="2"/>
        <scheme val="minor"/>
      </rPr>
      <t>- The green search cell at the bottom of the table of contents of the System and Equipment Price Sheets allows the user to search by any keyword, or partial keyword.  To use this function, enter the search term into that cell and press Enter.  The function will highlight all rows that contain that term in the same shade of green as the search cell itself.  For example, if the user wants to find all lines that contain the letters "PNL" for panel breakers, type PNL into the search cell, hit Enter, and scroll down to find all the rows containing "PNL" highlighted green.  Searches can also be more specific, for example "Radian", or "SkyBox".  The search cells come preloaded with example search terms for reference.  If you do not want to use this feature, simply delete the word in the search cell, or delete the entire row containing the search cell.</t>
    </r>
  </si>
  <si>
    <r>
      <rPr>
        <b/>
        <sz val="11"/>
        <color theme="1"/>
        <rFont val="Calibri"/>
        <family val="2"/>
        <scheme val="minor"/>
      </rPr>
      <t xml:space="preserve">Table of Contents </t>
    </r>
    <r>
      <rPr>
        <sz val="11"/>
        <color theme="1"/>
        <rFont val="Calibri"/>
        <family val="2"/>
        <scheme val="minor"/>
      </rPr>
      <t>- Click on the name of the product category to view and Excel will navigate to the line at the top of that section.  This feature only works in the Excel version of the pricelist.  The feature will not work if the name of the Excel tab is changed.  If the order of product rows is changed, the links will still direct to their original cell destinations.</t>
    </r>
  </si>
  <si>
    <r>
      <rPr>
        <b/>
        <sz val="11"/>
        <color theme="1"/>
        <rFont val="Calibri"/>
        <family val="2"/>
        <scheme val="minor"/>
      </rPr>
      <t>Product Webpage Links</t>
    </r>
    <r>
      <rPr>
        <sz val="11"/>
        <color theme="1"/>
        <rFont val="Calibri"/>
        <family val="2"/>
        <scheme val="minor"/>
      </rPr>
      <t xml:space="preserve"> - Click on the title of each product category to open the top-level webpage at www.outbackpower.com for that product.  Please report any broken links if encountered.</t>
    </r>
  </si>
  <si>
    <r>
      <rPr>
        <b/>
        <sz val="11"/>
        <color theme="1"/>
        <rFont val="Calibri"/>
        <family val="2"/>
        <scheme val="minor"/>
      </rPr>
      <t>Shipping information</t>
    </r>
    <r>
      <rPr>
        <sz val="11"/>
        <color theme="1"/>
        <rFont val="Calibri"/>
        <family val="2"/>
        <scheme val="minor"/>
      </rPr>
      <t xml:space="preserve"> - We added shipping information for individual product units and lot quantities.   We did not include shipping information for small, low cost and light weight product accessories.  That information is available on the respective product data sheet on www.outbackpower.com, or through your OutBack sales professional.  SystemEdge shipping estimates are available through the sales  team.</t>
    </r>
  </si>
  <si>
    <r>
      <rPr>
        <b/>
        <sz val="11"/>
        <color theme="1"/>
        <rFont val="Calibri"/>
        <family val="2"/>
        <scheme val="minor"/>
      </rPr>
      <t>Document Control</t>
    </r>
    <r>
      <rPr>
        <sz val="11"/>
        <color theme="1"/>
        <rFont val="Calibri"/>
        <family val="2"/>
        <scheme val="minor"/>
      </rPr>
      <t xml:space="preserve"> - This document is uploaded into SAP with the PN 903-0032-01-00, rev S.</t>
    </r>
  </si>
  <si>
    <t>Part Number</t>
  </si>
  <si>
    <t>Part Description</t>
  </si>
  <si>
    <t>Markup Pricing</t>
  </si>
  <si>
    <t>Year End Discounted Pricing</t>
  </si>
  <si>
    <t>Individual Weight Inverter/Battery (lbs.)</t>
  </si>
  <si>
    <t>Individual  Dimensions Inverter/Battery (WxHxD) (in.)</t>
  </si>
  <si>
    <t xml:space="preserve">Price List </t>
  </si>
  <si>
    <t>Effective</t>
  </si>
  <si>
    <t>***  CONFIDENTIAL  ***</t>
  </si>
  <si>
    <t>Bill Dougherty</t>
  </si>
  <si>
    <t>NSM</t>
  </si>
  <si>
    <r>
      <rPr>
        <b/>
        <u/>
        <sz val="12"/>
        <color rgb="FFFF0000"/>
        <rFont val="Calibri"/>
        <family val="2"/>
        <scheme val="minor"/>
      </rPr>
      <t>1) Prices are only valid while supplies last and can be revoked by Enersys at any time without notice.</t>
    </r>
    <r>
      <rPr>
        <b/>
        <sz val="12"/>
        <color rgb="FFFF0000"/>
        <rFont val="Calibri"/>
        <family val="2"/>
        <scheme val="minor"/>
      </rPr>
      <t xml:space="preserve">                  2) Enersys will NOT be issuing any credit memos or allowing customers to short pay outstanding invoices for the difference between the price paid and new discounted pricing.  
3) Customers with open orders </t>
    </r>
    <r>
      <rPr>
        <b/>
        <u/>
        <sz val="12"/>
        <color rgb="FFFF0000"/>
        <rFont val="Calibri"/>
        <family val="2"/>
        <scheme val="minor"/>
      </rPr>
      <t>that have not shipped</t>
    </r>
    <r>
      <rPr>
        <b/>
        <sz val="12"/>
        <color rgb="FFFF0000"/>
        <rFont val="Calibri"/>
        <family val="2"/>
        <scheme val="minor"/>
      </rPr>
      <t xml:space="preserve"> will need to send in a revised PO before their order ships at the new price(s) so that Enersys can adjust their open order(s) accordingly. Price adjustments on these orders will only be honored if the order is shipped and invoiced no later than December 31, 2023.
</t>
    </r>
  </si>
  <si>
    <t>360-510-1547</t>
  </si>
  <si>
    <t>PHONE</t>
  </si>
  <si>
    <t>bill.dougherty@enersys.com</t>
  </si>
  <si>
    <t>EMAIL</t>
  </si>
  <si>
    <t>Discounted Items Highlighted in Yellow on All Other Tabs</t>
  </si>
  <si>
    <t>(See notes section on other tabs for pallet quantity discounts)</t>
  </si>
  <si>
    <t>Markup Percentage</t>
  </si>
  <si>
    <t>Minimum Order Quantity</t>
  </si>
  <si>
    <t>Mojave Series</t>
  </si>
  <si>
    <t>Grid Hybrid Energy Storage System</t>
  </si>
  <si>
    <t>OGHESS8015A</t>
  </si>
  <si>
    <t>Mojave ESS
 *For adding energy storage to a new or existing grid-dependent micro or string inverter (AC-coupled) installation, or back-up only installations*  Includes 8kW Mojave inverter, 14.8kWh battery, Current sensor pair (200A), inverter mounting bracket, battery anti-tip wall anchors, battery cables, 6” gutter, BMS CANBUS cable, and mounting hardware. Standard 10-year warranty - Listed to UL 1741-SA **Ships from Spokane Valley, WA</t>
  </si>
  <si>
    <t>133lb/455lb</t>
  </si>
  <si>
    <t>16 × 38 × 11.25/ 24 × 44 × 12.25</t>
  </si>
  <si>
    <t>OGHI8048A</t>
  </si>
  <si>
    <t>Mojave Inverter
 *For adding energy storage to a ne or existing grid-dependent micro or string inverter (AC-coupled) installation, or back-up only installations*  Includes 8kW Mojave inverter, Current sensor pair (200A), inverter mounting bracket, and mounting hardware. Standard 10-year warranty - Listed to UL 1741-SA **Ships from Spokane Valley, WA</t>
  </si>
  <si>
    <t>133lb</t>
  </si>
  <si>
    <t>16 × 38 × 11.25</t>
  </si>
  <si>
    <t>MOJAVE SHIPPING</t>
  </si>
  <si>
    <t>Flat rate shipping for OGHESS8015A to contiguous US. If a lift gate is required, there will be an additional $150 fee.</t>
  </si>
  <si>
    <t>SE-SE815ESS-90HM</t>
  </si>
  <si>
    <r>
      <t xml:space="preserve">Bundled </t>
    </r>
    <r>
      <rPr>
        <b/>
        <sz val="11"/>
        <rFont val="Calibri"/>
        <family val="2"/>
        <scheme val="minor"/>
      </rPr>
      <t xml:space="preserve">OGHESS8015A </t>
    </r>
    <r>
      <rPr>
        <sz val="11"/>
        <rFont val="Calibri"/>
        <family val="2"/>
        <scheme val="minor"/>
      </rPr>
      <t xml:space="preserve"> Includes 8kW Mojave inverter, 14.8kWh battery, Current sensor pair (200A), inverter mounting bracket, battery anti-tip wall anchors, battery cables, 6” gutter, BMS CANBUS cable, and mounting hardware. Also includes (6) OBHM-1500-NT 4-input Hoymiles microinverters, DTU communications hub, (6) 2m trunk cables, and connector tools.  </t>
    </r>
    <r>
      <rPr>
        <b/>
        <sz val="11"/>
        <rFont val="Calibri"/>
        <family val="2"/>
        <scheme val="minor"/>
      </rPr>
      <t>***Standard shipping included</t>
    </r>
  </si>
  <si>
    <t>SE-SE815ESS-30HM</t>
  </si>
  <si>
    <r>
      <t xml:space="preserve">Bundled </t>
    </r>
    <r>
      <rPr>
        <b/>
        <sz val="11"/>
        <rFont val="Calibri"/>
        <family val="2"/>
        <scheme val="minor"/>
      </rPr>
      <t xml:space="preserve">OGHESS8015A </t>
    </r>
    <r>
      <rPr>
        <sz val="11"/>
        <rFont val="Calibri"/>
        <family val="2"/>
        <scheme val="minor"/>
      </rPr>
      <t xml:space="preserve"> Includes 8kW Mojave inverter, 14.8kWh battery, Current sensor pair (200A), inverter mounting bracket, battery anti-tip wall anchors, battery cables, 6” gutter, BMS CANBUS cable, and mounting hardware. Also includes (2) OBHM-1500-NT 4-input Hoymiles microinverters, DTU communications hub, (6) 2m trunk cables, and connector tools. </t>
    </r>
    <r>
      <rPr>
        <b/>
        <sz val="11"/>
        <rFont val="Calibri"/>
        <family val="2"/>
        <scheme val="minor"/>
      </rPr>
      <t>***Standard shipping included</t>
    </r>
  </si>
  <si>
    <t>FLEXpower ONE Fully Pre-wired and Factory Tested Single FXR Inverter Systems 120VAC</t>
  </si>
  <si>
    <t>Off-Grid and Grid Tied in one w/ grid support</t>
  </si>
  <si>
    <t>Sealed, 120VAC / 60Hz(50Hz) selectable</t>
  </si>
  <si>
    <t>FP1 VFXR3524A-01</t>
  </si>
  <si>
    <t>Minimum Purchase of 6 Units ($2,500 for individual units)</t>
  </si>
  <si>
    <t>FLEXpower One  3.5 kW, 24 VDC solution, single VFXR3524A-01, prewired AC and DC boxes with 120 VAC Bypass, NEMA 5-20R GFCI Outlet, 250 Amp DC breaker, GFDI, 80 Amp PV breaker, Mate3s, HUB 10.3, RTS, FLEXmax 80, FLEXnet DC and surge protector. Listed to UL1741-SA</t>
  </si>
  <si>
    <t>24x40x16</t>
  </si>
  <si>
    <t>48x40x54</t>
  </si>
  <si>
    <t>No</t>
  </si>
  <si>
    <t>FP1 VFXR3648A-01</t>
  </si>
  <si>
    <t>FLEXpower One 3.6 kW, 48 VDC solution, single VFXR3648A-01, prewired AC and DC boxes with 120 VAC Bypass, NEMA 5-20R GFCI Outlet, 175 Amp DC breaker, GFDI, 80 Amp PV breaker, Mate3s, HUB 10.3, RTS, FLEXmax 80, FLEXnet DC and surge protector. Listed to UL1741-SA</t>
  </si>
  <si>
    <t>24x40x17</t>
  </si>
  <si>
    <t>48x40x59</t>
  </si>
  <si>
    <t>FLEXpower TWO Fully Pre-wired and Factory Tested Dual FXR Inverter Systems 120/240VAC</t>
  </si>
  <si>
    <t>Off-Grid and Grid Tied in one  w/grid support</t>
  </si>
  <si>
    <t>Sealed, 120/240VAC / 60Hz(50Hz) selectable</t>
  </si>
  <si>
    <t>FP2 VFXR3524A-01</t>
  </si>
  <si>
    <t>FLEXpower TWO 7.0 kW, 24 VDC solution, dual VFXR3524A-01, prewired AC &amp; DC boxes with AC bypass 250 Amp DC breakers, PNL-GFDI-80D and 80 Amp PV breaker, HUB 10.3, RTS, FLEXnet DC, surge protectors plus two FLEXmax 80 MPPT controllers, MATE3s and brackets. Listed to UL1741-SA</t>
  </si>
  <si>
    <t>20.25×46×13</t>
  </si>
  <si>
    <t>48x40x20</t>
  </si>
  <si>
    <t>Yes 4 High</t>
  </si>
  <si>
    <t>FP2 VFXR3648A-01</t>
  </si>
  <si>
    <t>FLEXpower TWO  7.2 kW, 48 VDC solution, dual VFXR3648A-01, prewired AC &amp; DC boxes with AC bypass 175 Amp DC breakers, PNL-GFDI-80D and 80 Amp PV breaker, HUB 10.3, RTS, FLEXnet DC, surge protectors plus two FLEXmax 80 MPPT controllers, MATE3s and brackets. Listed to UL1741-SA</t>
  </si>
  <si>
    <t>FLEXpower Radian Fully Pre-wired and Factory Tested Single Inverter Systems - Grid-Interactive and Stand-Alone in one with Dual AC Inputs</t>
  </si>
  <si>
    <t>120V/240VAC / 60Hz(50Hz) selectable</t>
  </si>
  <si>
    <t>FPR-4048A-01</t>
  </si>
  <si>
    <t>GS4048A-01 Inverter/Charger 4.0 kW, 48 VDC FLEXpower Radian, pre-wired GSLC with 120/240 VAC Bypass, 175 Amp DC breaker, 125 Amp charge controller breakers, 80 Amp PV breaker, MATE3s, HUB 10.3, FN-DC, RTS, plus one FLEXmax 80 charge controller. Listed to UL1741-SA</t>
  </si>
  <si>
    <t>47x34x10</t>
  </si>
  <si>
    <t>48x40x18</t>
  </si>
  <si>
    <t>FPR-4048A-300AFCI</t>
  </si>
  <si>
    <t>GS4048A-01 Inverter/Charger 4.0 kW, 48 VDC FLEXpower Radian AFCI, pre-wired GSLC with 120/240 VAC Bypass, 175 Amp DC breaker, 125 Amp charge controller breaker, 80 Amp PV breaker, MATE3s, HUB 10.3, FN-DC, RTS, plus one FLEXmax 100 AFCI charge controller. Listed to UL1741-SA</t>
  </si>
  <si>
    <t>FPR-8048A-01</t>
  </si>
  <si>
    <t>GS8048A-01 Inverter/Charger 8.0 kW, 48 VDC FLEXpower Radian, pre-wired GSLC with 120/240 VAC Bypass, 175 Amp DC breakers, PNL-GFDI-80D and 80 Amp PV breaker, MATE3s, HUB 10.3, FN-DC, RTS, plus two FLEXmax 80 charge controllers. Listed to UL1741-SA</t>
  </si>
  <si>
    <t>FPR-8048A-300AFCI</t>
  </si>
  <si>
    <t>GS8048A-01 Inverter/Charger 8.0 kW, 48 VDC FLEXpower Radian AFCI, pre-wired GSLC with 120/240 VAC Bypass, 175 Amp DC breakers, 125 Amp charge controller breakers, 80 Amp PV breaker, MATE3s, HUB 10.3, FN-DC, RTS, plus two FLEXmax 100 AFCI charge controllers. Listed to UL1741-SA</t>
  </si>
  <si>
    <t>FPR-8048A-300A-LT</t>
  </si>
  <si>
    <t>Single FM100-300VDC-AFCI version - GS8048A-01 Inverter/Charger 8.0 kW, 48 VDC FLEXpower Radian AFCI, pre-wired GSLC with 120/240 VAC Bypass, 175 Amp DC breakers, 125 Amp charge controller breakers, 80 Amp PV breakers, MATE3s, HUB 10.3, FN-DC, RTS, plus one FLEXmax 100 AFCI charge controller. Listed to UL1741-SA</t>
  </si>
  <si>
    <t>Radian Series Inverter/Charger</t>
  </si>
  <si>
    <t>Grid-Interactive and Stand-Alone Inverter/Charger</t>
  </si>
  <si>
    <t>GS4048A-01</t>
  </si>
  <si>
    <t>Minimum Purchase of 6 Units or Multiples Thereof (E.g. 6, 12, 18, etc.)</t>
  </si>
  <si>
    <t>4.0 kW, 48 VDC, 120/240 VAC 50/60 Hz Grid-Interactive and Standalone Solution with dual AC inputs and advanced features. Includes mounting plate, hardware and RTS. Listed to UL1741-SA</t>
  </si>
  <si>
    <t>35x21x14</t>
  </si>
  <si>
    <t>48x40x48</t>
  </si>
  <si>
    <t>GS8048A-01</t>
  </si>
  <si>
    <t>8.0 kW, 48 VDC, 120/240 VAC 50/60 Hz Grid-Interactive and Standalone Solution with dual AC inputs and advanced features. Includes mounting plate, hardware and RTS. Listed to UL1741-SA</t>
  </si>
  <si>
    <t>Communications</t>
  </si>
  <si>
    <t>System Controller</t>
  </si>
  <si>
    <t>MATE3SL</t>
  </si>
  <si>
    <t>Minimum Purchase of 25 Units</t>
  </si>
  <si>
    <t>Universal version required by (V)FXR and GS inverters, Dark gray square housing - ***NOT COMPATIBLE WITH OpticsRE***</t>
  </si>
  <si>
    <t>14x9x4</t>
  </si>
  <si>
    <t>48x40x82</t>
  </si>
  <si>
    <t xml:space="preserve">Module Level Rapid Shutdown - NEC 2014 and 2017 Compliant Systems </t>
  </si>
  <si>
    <t>FireRaptor</t>
  </si>
  <si>
    <t>OBFRS-01</t>
  </si>
  <si>
    <t>Minimum Purchase of 16 Units or Multiples Thereof (E.g. 16, 32, 48, etc.)</t>
  </si>
  <si>
    <t>FireRaptor Rapid Shutdown Unit</t>
  </si>
  <si>
    <t>19x13x13</t>
  </si>
  <si>
    <t>yes</t>
  </si>
  <si>
    <t>Charge Controllers</t>
  </si>
  <si>
    <t>FLEXmax Series MPPT Charge Controller</t>
  </si>
  <si>
    <t>FM100-300VDC-AFCI</t>
  </si>
  <si>
    <t>Minimum Purchase of 70 Units or Multiples Thereof (E.g. 70, 140, 210, etc.)</t>
  </si>
  <si>
    <t>100 Amp output @ 25 ◦C, 24, 36 and 48 VDC nominal battery, 300 VDC PV maximum, IP54 enclosure, integrated arc fault detection and interruption (AFCI)</t>
  </si>
  <si>
    <t>26x12x10</t>
  </si>
  <si>
    <t>48x40x83</t>
  </si>
  <si>
    <t>FM80-150VDC</t>
  </si>
  <si>
    <t>80 Amp output @ 40 ◦C, 12 to 60 VDC battery, 150 VDC PV maximum</t>
  </si>
  <si>
    <t>20x9x10</t>
  </si>
  <si>
    <t>48x40x76</t>
  </si>
  <si>
    <t>FM60-150VDC</t>
  </si>
  <si>
    <t>60 Amp output @ 40 ◦C, 12 to 60 VDC battery, 150 VDC PV maximum</t>
  </si>
  <si>
    <t>17x9x10</t>
  </si>
  <si>
    <t>return to top of pricelist</t>
  </si>
  <si>
    <t>Tier F Pricing</t>
  </si>
  <si>
    <t>*ALL PRICES SUBJECT TO CHANGE WITHOUT NOTICE</t>
  </si>
  <si>
    <t xml:space="preserve">*Internal use only* </t>
  </si>
  <si>
    <t>Table of Contents</t>
  </si>
  <si>
    <t>Search:</t>
  </si>
  <si>
    <t>Optional Accessories</t>
  </si>
  <si>
    <t>OBCT-100</t>
  </si>
  <si>
    <t>One pair of split core external current transformers, 100 Amp</t>
  </si>
  <si>
    <t>OBCT-200</t>
  </si>
  <si>
    <t>One pair of split core external current transformers, 200 Amp</t>
  </si>
  <si>
    <t>SPARE-501</t>
  </si>
  <si>
    <t>Mojave OGHI8048A Ctrl Brd - Includes: replacement control board, ribbon cable, screws, bracket, AUX plug</t>
  </si>
  <si>
    <t>SPARE-502</t>
  </si>
  <si>
    <t>Mojave OGHI8048A AC Brd - Includes: replacement AC board, ribbon cable, screws</t>
  </si>
  <si>
    <t>SPARE-504</t>
  </si>
  <si>
    <t>Mojave PWR MDL Carrier Brd - Includes: replacement Carrier board, screws, washers</t>
  </si>
  <si>
    <t>SPARE-506</t>
  </si>
  <si>
    <t>Mojave OGHI8048A Power Module - Includes: replacement power module, screws, washers</t>
  </si>
  <si>
    <t>SPARE-508</t>
  </si>
  <si>
    <t>Mojave OGHI8048A Fan Module - Includes: replacement fans (2) connected to fan bracket, screws</t>
  </si>
  <si>
    <t>SPARE-509</t>
  </si>
  <si>
    <t>Mojave CAN BUS Terminator</t>
  </si>
  <si>
    <t>SPARE-510</t>
  </si>
  <si>
    <t>Mojave Antenna Kit - Includes: replacement Antenna, antenna cable, ziptie</t>
  </si>
  <si>
    <t>SPARE-511</t>
  </si>
  <si>
    <t>Mojave Inv Mounting Bracket - Includes: inverter mounting bracket, screws and washers</t>
  </si>
  <si>
    <t>SPARE-512</t>
  </si>
  <si>
    <t>OGHI8048A Cover - Includes: inverter upper cover, washers and screws</t>
  </si>
  <si>
    <t>SPARE-514</t>
  </si>
  <si>
    <t>OGHI8048A BOS Door - Includes: inverter BOS door, latch and 2 attachment pins</t>
  </si>
  <si>
    <t>SPARE-515</t>
  </si>
  <si>
    <t>OGHI8048A Hardware Kit for BOS Door- Includes: latch and attachment pins for inverter BOS door</t>
  </si>
  <si>
    <t>DIN-60D-AC-480</t>
  </si>
  <si>
    <t>60 Amp AC dual-pole circuit breaker, 277/480 VAC 50/60 Hz Dual Pole 1.0" (26mm) wide</t>
  </si>
  <si>
    <t>PNL-250-DC</t>
  </si>
  <si>
    <t>250 Amp DC circuit breaker, 125 VDC, 3/8” stud terminals</t>
  </si>
  <si>
    <t>Tier F Price USD</t>
  </si>
  <si>
    <t>Individual Weight (lbs.)</t>
  </si>
  <si>
    <t>Individual  Dimensions (LxWxH) (in.)</t>
  </si>
  <si>
    <t>Lot Quantity</t>
  </si>
  <si>
    <t>Est. Lot Shipping Weight (Including Pallet) (lbs.)</t>
  </si>
  <si>
    <t>Est. Lot Shipping Dimensions (LxWxH) (in.)</t>
  </si>
  <si>
    <t>Stackable For Transit?</t>
  </si>
  <si>
    <t>Notes</t>
  </si>
  <si>
    <t>* Lot quantity refers to unit quantity in single shipping enclosure, either pallet or parcel</t>
  </si>
  <si>
    <t>SystemEdge</t>
  </si>
  <si>
    <t>Radian AC Coupling Bundles</t>
  </si>
  <si>
    <t>FLEXpower Radian Fully Pre-wired and Factory Tested Inverter Systems 120/240VAC</t>
  </si>
  <si>
    <t>Energy Storage Enclosure</t>
  </si>
  <si>
    <t>Module Level Rapid Shutdown - NEC 2014 and 2017 Compliant Systems</t>
  </si>
  <si>
    <t>FLEXpower THREE and FOUR Fully Pre-wired and Factory Tested Triple and Quad FXR Inverter Systems 120/208VAC</t>
  </si>
  <si>
    <t>International FLEXpower ONE Fully Pre-wired and Factory Tested Single Inverter Systems 230VAC/50Hz</t>
  </si>
  <si>
    <t>International FLEXpower TWO Fully Pre-wired and Factory Tested Dual Inverter Systems 230VAC/50Hz</t>
  </si>
  <si>
    <t>International FLEXpower THREE and FOUR Fully Pre-wired and Factory Tested Triple and Quad Inverter Systems 230/400VAC/50Hz</t>
  </si>
  <si>
    <t>Lot Quantity*</t>
  </si>
  <si>
    <t>Integrated System Packages</t>
  </si>
  <si>
    <t>Shipping Included</t>
  </si>
  <si>
    <t>SE-SE830BLU-90HM</t>
  </si>
  <si>
    <t>Temporary Price Change</t>
  </si>
  <si>
    <r>
      <t xml:space="preserve">Bundled </t>
    </r>
    <r>
      <rPr>
        <b/>
        <sz val="11"/>
        <rFont val="Calibri"/>
        <family val="2"/>
        <scheme val="minor"/>
      </rPr>
      <t xml:space="preserve">OGHI8048A </t>
    </r>
    <r>
      <rPr>
        <sz val="11"/>
        <rFont val="Calibri"/>
        <family val="2"/>
        <scheme val="minor"/>
      </rPr>
      <t xml:space="preserve"> Includes 8kW Mojave inverter, with an IBR-3-48-175 battery rack and (12) NSB190FT BLUE+ batteries providing 19.2 kWh of nameplate energy storage. Current sensor pair (200A), inverter mounting bracket, battery anti-tip wall anchors, battery cables, 6” gutter, BMS CANBUS cable, and mounting hardware. Also includes (6) OBHM-1500-NT 4-input Hoymiles microinverters, DTU communications hub, (6) 2m trunk cables, and connector tools. </t>
    </r>
    <r>
      <rPr>
        <b/>
        <sz val="11"/>
        <rFont val="Calibri"/>
        <family val="2"/>
        <scheme val="minor"/>
      </rPr>
      <t xml:space="preserve">***Standard shipping included </t>
    </r>
  </si>
  <si>
    <t>SE-SE830BLU-30HM</t>
  </si>
  <si>
    <r>
      <t xml:space="preserve">Bundled </t>
    </r>
    <r>
      <rPr>
        <b/>
        <sz val="11"/>
        <rFont val="Calibri"/>
        <family val="2"/>
        <scheme val="minor"/>
      </rPr>
      <t>OGHI8048A</t>
    </r>
    <r>
      <rPr>
        <sz val="11"/>
        <rFont val="Calibri"/>
        <family val="2"/>
        <scheme val="minor"/>
      </rPr>
      <t xml:space="preserve">  Includes 8kW Mojave inverter, with an IBR-3-48-175 battery rack and (12) NSB190FT BLUE+ batteries providing 19.2 kWh of nameplate energy storage. Current sensor pair (200A), inverter mounting bracket, battery anti-tip wall anchors, battery cables, 6” gutter, BMS CANBUS cable, and mounting hardware. Also includes (2) OBHM-1500-NT 4-input Hoymiles microinverters, DTU communications hub, (6) 2m trunk cables, and connector tools. </t>
    </r>
    <r>
      <rPr>
        <b/>
        <sz val="11"/>
        <rFont val="Calibri"/>
        <family val="2"/>
        <scheme val="minor"/>
      </rPr>
      <t xml:space="preserve">***Standard shipping included </t>
    </r>
  </si>
  <si>
    <t>SE-420BLU-300AFCI</t>
  </si>
  <si>
    <r>
      <t xml:space="preserve">Bundled </t>
    </r>
    <r>
      <rPr>
        <b/>
        <sz val="11"/>
        <rFont val="Calibri"/>
        <family val="2"/>
        <scheme val="minor"/>
      </rPr>
      <t>FPR-4048A-300AFCI</t>
    </r>
    <r>
      <rPr>
        <sz val="11"/>
        <rFont val="Calibri"/>
        <family val="2"/>
        <scheme val="minor"/>
      </rPr>
      <t xml:space="preserve"> 4.0 kW FLEXpower Radian with an IBR-2-48-175 battery rack and </t>
    </r>
    <r>
      <rPr>
        <b/>
        <sz val="11"/>
        <rFont val="Calibri"/>
        <family val="2"/>
        <scheme val="minor"/>
      </rPr>
      <t xml:space="preserve">eight BLUE+ </t>
    </r>
    <r>
      <rPr>
        <sz val="11"/>
        <rFont val="Calibri"/>
        <family val="2"/>
        <scheme val="minor"/>
      </rPr>
      <t xml:space="preserve">batteries providing </t>
    </r>
    <r>
      <rPr>
        <b/>
        <sz val="11"/>
        <rFont val="Calibri"/>
        <family val="2"/>
        <scheme val="minor"/>
      </rPr>
      <t>19.2 kWh</t>
    </r>
    <r>
      <rPr>
        <sz val="11"/>
        <rFont val="Calibri"/>
        <family val="2"/>
        <scheme val="minor"/>
      </rPr>
      <t xml:space="preserve"> of nameplate energy storage. Includes 16 OBFRS-01 module level shutdown devices, RSI , 1A breaker and 24V power supply, FLEXmax 100 AFCI, and one FWPV6-FH600 combiner box. Ideal for Back Up applications.  </t>
    </r>
    <r>
      <rPr>
        <b/>
        <sz val="11"/>
        <rFont val="Calibri"/>
        <family val="2"/>
        <scheme val="minor"/>
      </rPr>
      <t>***Standard shipping included</t>
    </r>
  </si>
  <si>
    <t>SE-830BLU-300AFCI</t>
  </si>
  <si>
    <r>
      <t xml:space="preserve">Bundled </t>
    </r>
    <r>
      <rPr>
        <b/>
        <sz val="11"/>
        <rFont val="Calibri"/>
        <family val="2"/>
        <scheme val="minor"/>
      </rPr>
      <t>FPR-8048A-300AFCI</t>
    </r>
    <r>
      <rPr>
        <sz val="11"/>
        <rFont val="Calibri"/>
        <family val="2"/>
        <scheme val="minor"/>
      </rPr>
      <t xml:space="preserve"> 8.0 kW FLEXpower Radian with an IBR-3-48-175 battery rack and </t>
    </r>
    <r>
      <rPr>
        <b/>
        <sz val="11"/>
        <rFont val="Calibri"/>
        <family val="2"/>
        <scheme val="minor"/>
      </rPr>
      <t>twelve BLUE+</t>
    </r>
    <r>
      <rPr>
        <sz val="11"/>
        <rFont val="Calibri"/>
        <family val="2"/>
        <scheme val="minor"/>
      </rPr>
      <t xml:space="preserve"> batteries providing </t>
    </r>
    <r>
      <rPr>
        <b/>
        <sz val="11"/>
        <rFont val="Calibri"/>
        <family val="2"/>
        <scheme val="minor"/>
      </rPr>
      <t>28.8 kWh</t>
    </r>
    <r>
      <rPr>
        <sz val="11"/>
        <rFont val="Calibri"/>
        <family val="2"/>
        <scheme val="minor"/>
      </rPr>
      <t xml:space="preserve"> of nameplate energy storage. Includes 32 OBFRS-01 module level shutdown devices, RSI , 1A breaker and 24V power supply, FLEXmax 100 AFCI, and one FWPV6-FH600 combiner box. Ideal for Back Up applications.  </t>
    </r>
    <r>
      <rPr>
        <b/>
        <sz val="11"/>
        <rFont val="Calibri"/>
        <family val="2"/>
        <scheme val="minor"/>
      </rPr>
      <t>***Standard shipping included</t>
    </r>
  </si>
  <si>
    <t>AC Coupling Radian Bundles</t>
  </si>
  <si>
    <t>GS8048A-AC-KIT</t>
  </si>
  <si>
    <r>
      <t xml:space="preserve">Bundled for frequency shifting AC Coupling, one of each - Radian GS8048A-01 inverter, GSLC175-120/240 load center, mounting hardware, RTS, MATE3s and mounting bracket (FW-MB3), generator kit (GS-AC-GEN-KIT) and 30 Amp 120/240 VAC double pole breaker (PNL-30D-AC-120/240) for connecting the grid-tie inverter(s). Listed to UL1741-SA.  </t>
    </r>
    <r>
      <rPr>
        <b/>
        <sz val="11"/>
        <rFont val="Calibri"/>
        <family val="2"/>
        <scheme val="minor"/>
      </rPr>
      <t>Components invoiced and shipped individually with discount. Not a FLEXpower Pre-Wired System.</t>
    </r>
  </si>
  <si>
    <t>GS4048A-AC-KIT</t>
  </si>
  <si>
    <r>
      <t xml:space="preserve">Bundled for frequency shifting AC Coupling, one of each - Radian GS4048A-01 inverter, GSLC175-120/240 load center, mounting hardware, RTS, MATE3s and mounting bracket (FW-MB3), generator kit (GS-AC-GEN-KIT) and 30 Amp 120/240 VAC double pole breaker (PNL-30D-AC-120/240) for connecting the grid-tie inverter(s). Listed to UL1741-SA. </t>
    </r>
    <r>
      <rPr>
        <b/>
        <sz val="11"/>
        <rFont val="Calibri"/>
        <family val="2"/>
        <scheme val="minor"/>
      </rPr>
      <t>Components invoiced and shipped individually with discount. Not a FLEXpower Pre-Wired System.</t>
    </r>
  </si>
  <si>
    <t>Energy Storage</t>
  </si>
  <si>
    <t>Enclosures</t>
  </si>
  <si>
    <t>IBR-2-48-175</t>
  </si>
  <si>
    <t>2-shelf comprehensive battery enclosure with cabling, DC disconnects providing series string overcurrent protection, 48 VDC configuration</t>
  </si>
  <si>
    <t>27x24.5x33</t>
  </si>
  <si>
    <t>27x24.5x37</t>
  </si>
  <si>
    <t>Yes</t>
  </si>
  <si>
    <t>IBR-3-48-175</t>
  </si>
  <si>
    <t>3-shelf comprehensive battery enclosure with cabling, DC disconnects providing series string overcurrent protection, 48 VDC configuration</t>
  </si>
  <si>
    <t>27x24.5x48.6</t>
  </si>
  <si>
    <t>27x24.5x52.6</t>
  </si>
  <si>
    <t>$44 price only applicable when purchased in multiples of 16.</t>
  </si>
  <si>
    <t>OBFRS-ESW1</t>
  </si>
  <si>
    <t>Temporarily Unavailable</t>
  </si>
  <si>
    <t>FireRaptor Shutdown Switch for OBFRS-01</t>
  </si>
  <si>
    <t>6x6x6</t>
  </si>
  <si>
    <t>OBFRS-ESW1-24</t>
  </si>
  <si>
    <t>FireRaptor Shutdown Switch for up to (100) OBFRS-01</t>
  </si>
  <si>
    <t>OBFRS-SIGCAB1.8-F</t>
  </si>
  <si>
    <t>70" Signal Cable, Tyco female connector</t>
  </si>
  <si>
    <t>16x13x12</t>
  </si>
  <si>
    <t>OBFRS-ECP</t>
  </si>
  <si>
    <t>Additional Signal Cable End Cap, only needed for customers who purchase neither OBFRS-ESW1 nor RSI</t>
  </si>
  <si>
    <t>OBR-16-24-DIN</t>
  </si>
  <si>
    <t>OutBack 16 Amp Maximum 24 VDC Relay and DIN Mount Base with LED for Module Level PV Rapid Shutdown FireRaptor Shutdown Switch connection</t>
  </si>
  <si>
    <t>FP1 FXR3048A-01</t>
  </si>
  <si>
    <t>FLEXpower One 3.0 kW, 48 VDC solution, single FXR3048A-01 , prewired AC and DC boxes with 120 VAC Bypass, NEMA 5-20R GFCI Outlet, 175 Amp DC breaker, GFDI, 80 Amp PV breaker, Mate3s, HUB 10.3, RTS, FLEXmax 80, FLEXnet DC and surge protector. Listed to UL1741-SA</t>
  </si>
  <si>
    <t>FP1 FXR2524A-01</t>
  </si>
  <si>
    <t>FLEXpower One 2.5 kW, 24 VDC solution, single FXR2524A-01, prewired AC and DC boxes with 120 VAC Bypass, NEMA 5-20R GFCI Outlet, 175 Amp DC breaker, GFDI, 80 Amp PV breaker, Mate3s, HUB 10.3, RTS, FLEXmax 80, FLEXnet DC and surge protector. Listed to UL1741-SA</t>
  </si>
  <si>
    <t>48x40x57</t>
  </si>
  <si>
    <t>Vented, 120VAC / 60Hz(50Hz) selectable</t>
  </si>
  <si>
    <t>$2,275 when ordered in multiples of 6.  Less than pallet pricing of $2,500 only applicable on orders of $10,000 and up).</t>
  </si>
  <si>
    <t>FP2 FXR3048A-01</t>
  </si>
  <si>
    <t>FLEXpower TWO 6.0 kW, 48 VDC solution,  dual FXR3048A-01, prewired AC &amp; DC boxes with AC bypass 175 Amp DC breakers, PNL-GFDI-80D and 80 Amp PV breaker, HUB 10.3, RTS, FLEXnet DC, surge protectors plus two FLEXmax 80 MPPT controllers, MATE3s and brackets. Listed to UL1741-SA</t>
  </si>
  <si>
    <t>FP2 FXR2524A-01</t>
  </si>
  <si>
    <t>FLEXpower TWO 5.0 kW, 24 VDC solution,  dual FXR2524A-01, prewired AC &amp; DC boxes with AC bypass 250 Amp DC breakers, PNL-GFDI-80D and 80 Amp PV breaker, HUB 10.3, RTS, FLEXnet DC, surge protectors plus two FLEXmax 80 MPPT controllers, MATE3s and brackets. Listed to UL1741-SA</t>
  </si>
  <si>
    <t>FLEXpower THREE and FOUR Fully Pre-wired and Factory Tested Dual FXR Inverter Systems 120/208VAC</t>
  </si>
  <si>
    <t>Off-Grid and Grid Tied in one w/grid support</t>
  </si>
  <si>
    <t>Sealed, 120/208/240VAC / 60Hz(50Hz) selectable</t>
  </si>
  <si>
    <t>FP3 FXR3048A-01</t>
  </si>
  <si>
    <t>Built to order, cannot be cancelled or returned</t>
  </si>
  <si>
    <t>FLEXpower THREE 9 kW, 48 VDC three-phase solution, triple FXR3048A-01, pre-wired AC and DC boxes with AC Bypass, 175 Amp DC breakers, PNL-GFDI-80Q and 80 Amp PV breaker, HUB 10.3, RTS, FLEXnet DC and surge protectors, three FLEXmax 80 MPPT charge controllers, MATE3s and brackets. Listed to UL1741-SA</t>
  </si>
  <si>
    <t>46x46x13</t>
  </si>
  <si>
    <t>53x47x34</t>
  </si>
  <si>
    <t>Yes 2 High</t>
  </si>
  <si>
    <t>FP4 FXR3048A-01</t>
  </si>
  <si>
    <t>FLEXpower FOUR 12 kW, 48 VDC solution, quad FXR3048A-01, pre-wired AC and DC boxes with AC Bypass, 175 Amp DC breakers, PNL-GFDI-80Q and 80 Amp  PV breaker, HUB 10.3, RTS, FLEXnet DC, surge protectors, four FLEXmax 80 MPPT charge controllers, MATE3s and brackets. Listed to UL1741-SA</t>
  </si>
  <si>
    <t>Vented, 120/208/240VAC / 60Hz(50Hz) selectable</t>
  </si>
  <si>
    <t>FP3 VFXR3648A-01</t>
  </si>
  <si>
    <t>FLEXpower THREE 10.8 kW, 48 VDC solution, triple VFXR3648A-01, pre-wired AC and DC boxes with AC Bypass, 175 Amp DC breakers, PNL-GFDI-80Q and 80 Amp PV breaker, HUB 10.3, RTS, FLEXnet DC and surge protectors, three FLEXmax 80 MPPT charge controllers, MATE3s and brackets. Listed to UL1741-SA</t>
  </si>
  <si>
    <t>53x47x33</t>
  </si>
  <si>
    <t>FP4 VFXR3648A-01</t>
  </si>
  <si>
    <t>FLEXpower FOUR 14.4 kW, 48 VDC solution, quad VFXR3648A-01, pre-wired AC and DC boxes with AC Bypass, 175 Amp DC breakers, PNL-GFDI-80Q and 80 Amp PV breaker, HUB 10.3, RTS, FLEXnet DC, surge protectors, four FLEXmax 80 MPPT charge controllers, MATE3s and brackets. Listed to UL1741-SA</t>
  </si>
  <si>
    <t>FLEXpower ONE Fully Pre-wired and Factory Tested Single Inverter Systems</t>
  </si>
  <si>
    <t>Off-Grid and Grid Tied in one - For 230VAC /50Hz (60Hz)applications</t>
  </si>
  <si>
    <t>FP1 VFXR3048E</t>
  </si>
  <si>
    <t>FLEXpower One 3.0 kW, 48VDC solution, single VFXR3048E, prewired AC and DC boxes with 230 VAC Bypass, 175 Amp DC breaker, GFDI, 80 Amp PV breaker, Mate3s, HUB 10.3, RTS, FLEXmax 80, FLEXnet DC and surge protector</t>
  </si>
  <si>
    <t>FP1 VFXR3024E</t>
  </si>
  <si>
    <t>FLEXpower One 3.0 kW, 24 VDC solution, single VFXR3024E, prewired AC and DC boxes with 230VAC Bypass, 250 Amp DC breaker, GFDI, 80 Amp PV breaker, Mate3s, HUB 10.3, RTS, FLEXmax 80, FLEXnet DC and surge protector</t>
  </si>
  <si>
    <t>FLEXpower TWO Fully Pre-wired and Factory Tested Dual Inverter Systems</t>
  </si>
  <si>
    <t>FP2 VFXR3048E</t>
  </si>
  <si>
    <t>FLEXpower TWO 6 kW, 48 VDC solution, dual VFXR3048E, prewired AC and DC boxes with 230 VAC Bypass, 175 Amp DC breakers, PNL-GFDI-80D and 80 Amp PV breaker, HUB, RTS, FLEXnet DC, and surge protectors plus two FLEXmax 80 MPPT charge controllers, MATE3s and brackets</t>
  </si>
  <si>
    <t>FP2 VFXR3024E</t>
  </si>
  <si>
    <t xml:space="preserve"> FLEXpower TWO 6 kW, 24VDC solution, dual VFXR3024E, prewired AC and DC boxes with 230 VAC Bypass, 250 Amp DC breakers, PNL-GFDI-80D and 80 Amp PV breaker, HUB, RTS, FLEXnet DC, and surge protectors plus two FLEXmax 80 MPPT charge controllers, MATE3s and brackets</t>
  </si>
  <si>
    <t>FLEXpower THREE and FOUR Fully Pre-wired and Factory Tested Dual Inverter Systems</t>
  </si>
  <si>
    <t>Off-Grid and Grid Tied in one-For 230/400VAC /50Hz (60Hz)applications</t>
  </si>
  <si>
    <t>FP3 VFXR3048E</t>
  </si>
  <si>
    <t>FLEXpower THREE 9 kW, 48 VDC solution, triple VFXR3048E, prewired AC and DC boxes with AC Bypass, 175 Amp DC breakers, PNL-GFDI-80Q and 80 Amp PV breaker, HUB 10.3, RTS, FLEXnet DC, surge protectors plus three FLEXmax 80 MPPT charge controllers, MATE3s and brackets</t>
  </si>
  <si>
    <t>FP3 VFXR3024E</t>
  </si>
  <si>
    <t>FLEXpower THREE 9 kW, 24 VDC, triple VFXR3024E, prewired AC and DC boxes with AC Bypass, 250 Amp DC breakers, PNL-GFDI-80Q and 80 Amp PV breaker, HUB 10.3, RTS, FLEXnet DC, surge protectors plus three FLEXmax 80 MPPT charge controllers, MATE3s and brackets</t>
  </si>
  <si>
    <t>FP3 FXR2024E</t>
  </si>
  <si>
    <t>FLEXpower THREE 6 kW, 24 VDC, triple FXR2024E prewired AC and DC boxes with AC Bypass, 250 Amp DC breakers, PNL-GFDI-80Q and 80 Amp PV breaker, HUB 10.3, RTS, FLEXnet DC, surge protectors plus three FLEXmax 80 MPPT charge controllers, MATE3s and brackets</t>
  </si>
  <si>
    <t>FP4 VFXR3048E</t>
  </si>
  <si>
    <t>FLEXpower FOUR 12 kW, 48 VDC solution, quad VFXR3048E, prewired AC and DC boxes with AC Bypass, 175 Amp DC breakers, PNL-GFDI-80Q and 80 Amp PV breaker, HUB 10.3, RTS, FLEXnet DC, surge protectors plus four FLEXmax 80 MPPT charge controllers, MATE3s and brackets</t>
  </si>
  <si>
    <t>FP4 FXR2348E</t>
  </si>
  <si>
    <t>FLEXpower FOUR 9.2 kW, 48 VDC solution, quad VFXR2348E, prewired AC and DC boxes with AC Bypass, 175 Amp DC breakers, PNL-GFDI-80Q and 80 Amp PV breaker, HUB 10.3, RTS, FLEXnet DC, surge protectors plus four FLEXmax 80 MPPT charge controllers, MATE3s and brackets</t>
  </si>
  <si>
    <t>Markup Price USD</t>
  </si>
  <si>
    <t>120VAC FXR Series Inverter/Chargers</t>
  </si>
  <si>
    <t>120VAC FX M-Series Inverter/Chargers</t>
  </si>
  <si>
    <t>230VAC FXR Series Inverter/Chargers</t>
  </si>
  <si>
    <t>230VAC FX ME-Series Inverter/Chargers</t>
  </si>
  <si>
    <t>FLEXware Integration Hardware</t>
  </si>
  <si>
    <t>Integrated Combiner Solution Plus (ICS Plus)</t>
  </si>
  <si>
    <t>Circuit Breakers</t>
  </si>
  <si>
    <t>Miscellaneous</t>
  </si>
  <si>
    <t>$765 price only applicable when purchased in multiples of 38.</t>
  </si>
  <si>
    <t>$285 price only applicable when purchased in multiples of 70.</t>
  </si>
  <si>
    <t>$270 price only applicable when purchased in multiples of 70.</t>
  </si>
  <si>
    <t>GS7048E</t>
  </si>
  <si>
    <t>7.0 kW, 48 VDC, 230 VAC 50/60 Hz Grid-Interactive and Standalone Solution with dual AC inputs and advanced features. Includes mounting plate, hardware and RTS</t>
  </si>
  <si>
    <t>GS3548E</t>
  </si>
  <si>
    <t>3.5 kW, 48 VDC, 230 VAC 50/60 Hz Grid-Interactive and Standalone Solution with dual AC inputs and advanced features. Includes mounting plate, hardware and RTS</t>
  </si>
  <si>
    <t>$1,380 price only applicable when purchased in multiples of 6.</t>
  </si>
  <si>
    <t>$2,010 price only applicable when purchased in multiples of 6.</t>
  </si>
  <si>
    <t>GSLC</t>
  </si>
  <si>
    <t>GS Load Center for Radian Series. Includes inverter bus bars, ground bus bar, 500 Amp DC shunt assembly with negative TBB, neutral TBB and two STBB-RED bus bars. Holds up to eighteen 1 to 80 Amp and two 175 or 250 Amp panel mount breakers (not included)</t>
  </si>
  <si>
    <t>23x21x16</t>
  </si>
  <si>
    <t>48x40x69</t>
  </si>
  <si>
    <t>GSLC175-120/240</t>
  </si>
  <si>
    <t>Prewired GSLC with two 175 Amp inverter disconnects, 120/240 VAC inverter bypass and dual AC inputs</t>
  </si>
  <si>
    <t>24x21x14</t>
  </si>
  <si>
    <t>GSLC175-PV-120/240</t>
  </si>
  <si>
    <t>Prewired GSLC with two 175 Amp inverter disconnects, 120/240 VAC inverter bypass, dual AC inputs, GFDI, FLEXnet DC, two PV disconnects and three 500 Amp DC shunts</t>
  </si>
  <si>
    <t>24x21x15</t>
  </si>
  <si>
    <t>GSLC-PV-300VDC</t>
  </si>
  <si>
    <t>Prewired 300 VDC GSLC for FM100 charge controllers with two 175 Amp inverter disconnects, 120/240 VAC inverter bypass, dual AC inputs, FLEXnet DC, two PV disconnects and three 500 Amp DC shunts (GFDI integrated in FLEXmax 100)</t>
  </si>
  <si>
    <t>23x21x15</t>
  </si>
  <si>
    <t>GSLC175PV1-120/240</t>
  </si>
  <si>
    <t>Prewired GSLC with one 175 Amp inverter disconnect, 120/240 VAC inverter bypass, dual AC inputs, GFDI, FLEXnet DC, one PV disconnect and two 500 Amp DC shunts</t>
  </si>
  <si>
    <t>GSLC-PV1-300VDC</t>
  </si>
  <si>
    <t>Prewired 300 VDC GSLC for FM100 charge controllers with one 175 Amp inverter disconnect, 120/240 VAC inverter bypass, dual AC inputs, FLEXnet DC, one PV disconnect and two 500 Amp DC shunts (GFDI integrated in FLEXmax 100)</t>
  </si>
  <si>
    <t>GSLC175-230</t>
  </si>
  <si>
    <t>Prewired GSLC with two 175 Amp inverter disconnects, 230 VAC inverter bypass and dual AC inputs</t>
  </si>
  <si>
    <t>GSLC175-PV-230</t>
  </si>
  <si>
    <t>Prewired GSLC with two 175 Amp inverter disconnects, 230 VAC inverter bypass, dual AC inputs, GFDI, FLEXnet DC, two PV disconnects and three 500 Amp DC shunts</t>
  </si>
  <si>
    <t>GSLC-PV-300VDC-230</t>
  </si>
  <si>
    <t>Prewired 300 VDC GSLC for FM100 charge controllers with two 175 Amp inverter disconnects, 230 VAC inverter bypass, dual AC inputs, FLEXnet DC, two PV disconnects and three 500 Amp DC shunts (GFDI integrated in FLEXmax 100)</t>
  </si>
  <si>
    <t>GSLC175PV1-230</t>
  </si>
  <si>
    <t>Prewired GSLC with one 175 Amp inverter disconnect, 230 VAC inverter bypass, dual AC inputs, GFDI, FLEXnet DC, one PV disconnect and two 500 Amp DC shunts</t>
  </si>
  <si>
    <t>GSLCPV1-300VDC-230</t>
  </si>
  <si>
    <t>Prewired 300 VDC GSLC for FM100 charge controllers with one 175 Amp inverter disconnect, 230 VAC inverter bypass, dual AC inputs, FLEXnet DC, one PV disconnect and two 500 Amp DC shunts (GFDI integrated in FLEXmax 100)</t>
  </si>
  <si>
    <t>GS-IOB-120/240VAC</t>
  </si>
  <si>
    <t>GS Bypass Kit Split Phase 120/240 VAC</t>
  </si>
  <si>
    <t>GS-IOB-230VAC</t>
  </si>
  <si>
    <t>GS Bypass Kit Single Phase 230 VAC</t>
  </si>
  <si>
    <t>GS-SBUS</t>
  </si>
  <si>
    <t>DC Shunt Bus for GS Load Center</t>
  </si>
  <si>
    <t>GS-AC-GEN-KIT</t>
  </si>
  <si>
    <t>Optional generator protection kit for AC Coupled Radian systems. Protects connected generators from incidental current backfeed using standard transfer relay.</t>
  </si>
  <si>
    <t>PNL-30D-AC-120/240</t>
  </si>
  <si>
    <t xml:space="preserve">30 Amp 120/240 VAC double pole panel mount breaker with 1/4" stud terminals for connecting AC Coupled grid tie inverters inside of the GSLC. </t>
  </si>
  <si>
    <t>PNL-50D-AC-120/240</t>
  </si>
  <si>
    <t>50 Amp 120/240 VAC double pole panel mount breaker with 1/4" stud terminals.</t>
  </si>
  <si>
    <t>PNL-50-AC-250</t>
  </si>
  <si>
    <t>50 Amp 250 VAC single pole panel mount breaker with 1/4" stud terminals.</t>
  </si>
  <si>
    <t>STBB-BLACK</t>
  </si>
  <si>
    <t>Short Bus Bar Kit with Black insulators</t>
  </si>
  <si>
    <t>STBB-RED</t>
  </si>
  <si>
    <t>Short Bus Bar Kit with Red insulators</t>
  </si>
  <si>
    <t>STBB-WHITE</t>
  </si>
  <si>
    <t>Short Bus Bar Kit with White insulators</t>
  </si>
  <si>
    <t>STBB-BLUE</t>
  </si>
  <si>
    <t>Short Bus Bar Kit with Blue insulators</t>
  </si>
  <si>
    <t>STBB-BROWN</t>
  </si>
  <si>
    <t>Short Bus Bar Kit with Brown insulators</t>
  </si>
  <si>
    <t>Off-Grid and Grid Tied in one w/ grid support for use with MATE3s/AXS Port</t>
  </si>
  <si>
    <t>FXR3048A-01</t>
  </si>
  <si>
    <t>Grid-interactive FXR Renewable Series inverter/charger, 3.0 kW, 120 VAC, 48 VDC, 35 Amp charger, 60 Amp AC input. Listed to UL1741-SA</t>
  </si>
  <si>
    <t>22x14x23</t>
  </si>
  <si>
    <t>48x40x72</t>
  </si>
  <si>
    <t>FXR2524A-01</t>
  </si>
  <si>
    <t>Grid-interactive FXR Renewable Series inverter/charger, 2.5 kW, 120 VAC , 24 VDC, 55 Amp charger, 60 Amp AC input. Listed to UL1741-SA</t>
  </si>
  <si>
    <t>FXR2012A</t>
  </si>
  <si>
    <t>Off-Grid FXR Renewable Series inverter/charger, 2.0 kW, 120 VAC, 12 VDC, 100 Amp charger, 60 Amp AC input</t>
  </si>
  <si>
    <t>VFXR3648A-01</t>
  </si>
  <si>
    <t>Grid-interactive FXR Renewable Series inverter/charger, 3.6 kW, 120 VAC, 48 VDC, 45 Amp charger, 60 Amp AC input. Listed to UL1741-SA</t>
  </si>
  <si>
    <t>VFXR3524A-01</t>
  </si>
  <si>
    <t>Grid-interactive FXR Renewable Series inverter/charger, 3.5 kW, 120 VAC, 24 VDC, 85 Amp charger, 60 Amp AC input. Listed to UL1741-SA</t>
  </si>
  <si>
    <t>22x13x23</t>
  </si>
  <si>
    <t>VFXR2812A</t>
  </si>
  <si>
    <t>Off-Grid FXR Renewable Series Inverter/Charger 2.8 kW, 120 VAC, 12 VDC, 125 Amp charger, 60 Amp AC input</t>
  </si>
  <si>
    <t>Mobile Applications - Includes built-in AC neutral / ground switching system</t>
  </si>
  <si>
    <t>Sealed, 120VAC / 60Hz</t>
  </si>
  <si>
    <t>FX3048MT</t>
  </si>
  <si>
    <t>Mobile sealed inverter/charger, 3.0 kW, 48 VDC, 120 VAC, 60 Hz, 35 Amp charger, 30 Amp AC input (Turbo fan and RTS Included)</t>
  </si>
  <si>
    <t>FX2524MT</t>
  </si>
  <si>
    <t>Mobile sealed inverter/charger, 2.5 kW, 24 VDC, 120 VAC, 60 Hz, 55 Amp charger, 30 Amp AC input (Turbo fan and RTS Included)</t>
  </si>
  <si>
    <t>FX2012MT</t>
  </si>
  <si>
    <t>Mobile sealed inverter/charger, 2.0 kW, 12 VDC, 120 VAC, 60 Hz, 80 Amp charger, 30 Amp AC input (Turbo fan and RTS Included)</t>
  </si>
  <si>
    <t>Vented, 120VAC / 60Hz</t>
  </si>
  <si>
    <t>VFX3648M</t>
  </si>
  <si>
    <t>Mobile vented inverter/charger, 3.6 kW, 48 VDC, 120 VAC, 6 0Hz, 45 Amp charger, 30 Amp AC input (DC Cover and RTS included)</t>
  </si>
  <si>
    <t>VFX3524M</t>
  </si>
  <si>
    <t>Mobile vented inverter/charger, 3.5 kW, 24 VDC, 120 VAC, 60 Hz, 85 Amp charger, 30 Amp AC input (DC Cover and RTS included)</t>
  </si>
  <si>
    <t>VFX2812M</t>
  </si>
  <si>
    <t>Mobile vented inverter/charger, 2.8 kW, 12 VDC, 120 VAC, 60 Hz, 125 Amp charger, 30 Amp AC input (DC Cover and RTS included)</t>
  </si>
  <si>
    <t>Off-Grid and Grid Tied in one</t>
  </si>
  <si>
    <t>Sealed, 230VAC / 50Hz (60Hz) selectable</t>
  </si>
  <si>
    <t>FXR2348E</t>
  </si>
  <si>
    <t>Grid-interactive FXR Renewable Series sealed inverter/charger, 2.3 kW, 230 VAC 50/60 Hz, 48 VDC, 35 Amp charger, 30 Amp AC input</t>
  </si>
  <si>
    <t>FXR2024E</t>
  </si>
  <si>
    <t>Grid-interactive FXR Renewable Series sealed inverter/charger, 2.0 kW, 230 VAC 50/60 Hz, 24 VDC, 55 Amp charger, 30 Amp AC input</t>
  </si>
  <si>
    <t>FXR2012E</t>
  </si>
  <si>
    <t>Off-Grid FXR Renewable Series sealed inverter/charger, 2.0 kW, 230 VAC 50/60 Hz, 12 VDC, 100 Amp charger, 30 Amp AC input</t>
  </si>
  <si>
    <t>Vented, 230VAC / 50Hz(60Hz) selectable</t>
  </si>
  <si>
    <t>VFXR3048E</t>
  </si>
  <si>
    <t>Grid-interactive FXR Renewable Series vented inverter/charger, 3.0 kW, 230 VAC 50/60 Hz, 48 VDC, 45 Amp charger, 30 Amp AC input</t>
  </si>
  <si>
    <t>VFXR3024E</t>
  </si>
  <si>
    <t>Grid-interactive FXR Renewable Series vented inverter/charger, 3.0 kW, 230 VAC 50/60 Hz, 24 VDC, 85 Amp charger, 30 Amp AC input</t>
  </si>
  <si>
    <t>VFXR2612E</t>
  </si>
  <si>
    <t>Off-Grid FXR Renewable Series vented inverter/charger, 2.6 kW, 230 VAC 50/60 Hz, 12 VDC, 120 Amp charger, 30 Amp AC input</t>
  </si>
  <si>
    <t>Sealed, 230VAC / 50Hz</t>
  </si>
  <si>
    <t>FX2348EMT</t>
  </si>
  <si>
    <t>Mobile sealed inverter/charger, 2.3 kW, 48 VDC, 230 VAC 50 Hz, 35 Amp charger, 30 Amp AC input (Turbo and RTS Included)</t>
  </si>
  <si>
    <t>FX2024EMT</t>
  </si>
  <si>
    <t>Mobile sealed inverter/charger, 2.0 kW, 24 VDC, 230 VAC 50 Hz, 55 Amp charger, 30 Amp AC input (Turbo and RTS Included)</t>
  </si>
  <si>
    <t>FX2012EMT</t>
  </si>
  <si>
    <t>Mobile sealed inverter/charger, 2.0 kW, 12 VDC, 230 VAC 50 Hz, 100 Amp charger, 30 Amp AC input (Turbo and RTS Included)</t>
  </si>
  <si>
    <t>Vented, 230VAC / 50Hz</t>
  </si>
  <si>
    <t>VFX3048EM</t>
  </si>
  <si>
    <t>Mobile vented inverter/charger, 3.0 kW, 48 VDC, 230 VAC 50 Hz, 45 Amp charger, 30 Amp AC input (DC Cover and RTS included)</t>
  </si>
  <si>
    <t>VFX3024EM</t>
  </si>
  <si>
    <t>Mobile vented inverter/charger, 3.0 kW, 24 VDC, 230 VAC 50 Hz, 85 Amp charger, 30 Amp AC input (DC Cover and RTS included)</t>
  </si>
  <si>
    <t>VFX2612EM</t>
  </si>
  <si>
    <t>Mobile vented inverter/charger, 2.6 kW, 12 VDC, 230 VAC 50 Hz, 120 Amp charger, 30 Amp AC input (DC Cover and RTS included)</t>
  </si>
  <si>
    <t>System Display and Controller</t>
  </si>
  <si>
    <t>MATE3s</t>
  </si>
  <si>
    <t>Universal version required by (V)FXR and GS inverters, Dark gray square housing with Ethernet port</t>
  </si>
  <si>
    <t>$165 price only applicable with minimum purchase of 25 units.</t>
  </si>
  <si>
    <t>MATE2</t>
  </si>
  <si>
    <t>G/FX version, Black square housing with RS232 serial port</t>
  </si>
  <si>
    <t>MATE_B</t>
  </si>
  <si>
    <t>G/FX version, Black oval housing with RS232 serial port</t>
  </si>
  <si>
    <t>MATE</t>
  </si>
  <si>
    <t>G/FX version, Gray oval housing with RS232 serial port</t>
  </si>
  <si>
    <t>CSIP BRIDGE</t>
  </si>
  <si>
    <t>Communications accessory compliant with CA Rule 21, Phase 2 (IEEE 2030.5)</t>
  </si>
  <si>
    <t>AXS Communications</t>
  </si>
  <si>
    <t>AXS PORT</t>
  </si>
  <si>
    <t>OutBack Modbus/TCP Interface Device for remote system communication and control using Modbus over Ethernet</t>
  </si>
  <si>
    <t>Communication Manager</t>
  </si>
  <si>
    <t>HUB4</t>
  </si>
  <si>
    <t>Four Port, up to 4 devices and one MATE</t>
  </si>
  <si>
    <t>HUB10.3</t>
  </si>
  <si>
    <t>Ten Port with Sub-Phase Master Stacking, up to 10 devices and one MATE</t>
  </si>
  <si>
    <t>Multichannel Advanced DC System Monitor</t>
  </si>
  <si>
    <t>FN-DC</t>
  </si>
  <si>
    <t>FLEXnet DC monitors up to 3 Shunts for improved battery management 
(Includes twisted pair wire and communications cable)</t>
  </si>
  <si>
    <t>Mounting Brackets - Includes brackets and mounting hardware</t>
  </si>
  <si>
    <t>FW-CCB</t>
  </si>
  <si>
    <t>Mounting Bracket for one side mounted FM60/80 charge controller on GSLC, FW500 and FW1000 DC enclosures. Includes mounting screws.  (Not compatible with FM100 charge controllers.)</t>
  </si>
  <si>
    <t>FW-CCB2</t>
  </si>
  <si>
    <t>Mounting bracket for two side mounted FM60/80 charge controllers on GSLC, FW500 and FW1000 DC enclosures. Includes mounting screws and flexible conduit. (Not compatible with FM100 charge controllers.)</t>
  </si>
  <si>
    <t>14x4x4</t>
  </si>
  <si>
    <t>FW-CCB2-T</t>
  </si>
  <si>
    <t>Mounting bracket for two top mounted FM60/80 charge controllers on FW500 and FW1000 DC enclosures. Includes mounting screws. (Not compatible with FM100 charge controllers.)</t>
  </si>
  <si>
    <t>13x3x3</t>
  </si>
  <si>
    <t>FW-MB3</t>
  </si>
  <si>
    <t>MATE3s Mounting Bracket for side mounted display on Radian, GSLC, FW500 and FW1000 DC enclosures. Includes mounting screws and bushings</t>
  </si>
  <si>
    <t>11x8x8</t>
  </si>
  <si>
    <t>48x40x46</t>
  </si>
  <si>
    <t>FW-MB3-F</t>
  </si>
  <si>
    <t>Flat-mount MATE3/3S Mounting Plate for installation over standard electrical boxes. Includes mounting screws</t>
  </si>
  <si>
    <t>12x8x6</t>
  </si>
  <si>
    <t>FW-MB3-S</t>
  </si>
  <si>
    <t>Surface-mount MATE3/3S Mounting Bracket - with mounting screws</t>
  </si>
  <si>
    <t>11x11x4</t>
  </si>
  <si>
    <t>FW-MB1</t>
  </si>
  <si>
    <t>FLEXware MATE Mounting Bracket - with mounting screws and bushings</t>
  </si>
  <si>
    <t>7x5x3</t>
  </si>
  <si>
    <t>FW-MB2</t>
  </si>
  <si>
    <t>FLEXware MATE2 Mounting Bracket - with mounting screws and bushings</t>
  </si>
  <si>
    <t>10x8x5</t>
  </si>
  <si>
    <t xml:space="preserve">FLEXware 250 System </t>
  </si>
  <si>
    <t>For applications with a single OutBack FXR Series Inverter/Charger and one MPPT Charge Controller.</t>
  </si>
  <si>
    <t>No mounting plate required. Powder-coated aluminum with stainless steel hardware.</t>
  </si>
  <si>
    <t>FW250</t>
  </si>
  <si>
    <t>DC and/or AC breaker enclosure – secures directly to either end of an FXR Series Inverter/Charger. Includes ground bus bar and DC breaker handle guard. Holds up to 4 AC or 4 DC - 1 to 80 Amp, one 175 or 250 Amp panel mount breaker and a GFCI AC outlet (not included). Does not use the DCA or FW-ACA for connection to an FX Series Inverter/Charger. (DC current shunt not included)</t>
  </si>
  <si>
    <t>12x10x11</t>
  </si>
  <si>
    <t>48x40x61</t>
  </si>
  <si>
    <t xml:space="preserve">FLEXware 500 System </t>
  </si>
  <si>
    <t>For applications with one or two OutBack FXR Series Inverter/Charger and one or two MPPT Charge Controllers.</t>
  </si>
  <si>
    <t>Uses one FW-MP mounting plate. Powder-coated aluminum with stainless steel hardware.</t>
  </si>
  <si>
    <t>FW500-AC</t>
  </si>
  <si>
    <t>AC breaker enclosure – fits at the AC side of one or two FXR Series Inverter/Chargers. Includes ground bus bar and DIN mounting bracket for up to sixteen DIN type breakers (not included) and a GFCI AC outlet (not included). Requires optional FW-ACAs for connection of each FX Series Inverter/Charger</t>
  </si>
  <si>
    <t>21x14x16</t>
  </si>
  <si>
    <t>FW500-DC</t>
  </si>
  <si>
    <t>DC breaker enclosure – fits at the DC side of one or two FXR Series Inverter/Chargers. Includes ground bus bar, 500 Amp DC shunt assembly with negative TBB breaker mounting screws – holds up to eight 1 to 80 Amp, three 100 or 125 Amp and two 175 or 250 Amp panel mount breakers (not included). Requires optional DCAs for connection of each FX Series Inverter/Charger</t>
  </si>
  <si>
    <t xml:space="preserve">FLEXware 1000 System </t>
  </si>
  <si>
    <t>For applications with three or four OutBack FXR Series Inverter/Charger and up to four MPPT Charge Controllers.</t>
  </si>
  <si>
    <t>Uses two FW-MP mounting plate. Powder-coated aluminum with stainless steel hardware.</t>
  </si>
  <si>
    <t>FW1000-AC</t>
  </si>
  <si>
    <t>AC breaker enclosure – fits at the AC side of up to four FXR Series Inverter/Chargers. Includes ground bus bar and two DIN mounting brackets for up to thirty-two DIN type breakers (not included), two GFCI AC outlets (not included), raceway conduit for communication cables and two hanging straps to connect both inverter backplates. Requires optional FW-ACAs for connection of each FX Series Inverter/Charger.</t>
  </si>
  <si>
    <t>41x14x16</t>
  </si>
  <si>
    <t>FW1000-DC</t>
  </si>
  <si>
    <t>DC breaker enclosure – fits at the DC side of up to four FXR Series Inverter/Chargers. 
Includes ground bus bar, 1000 Amp DC shunt assembly with negative TBB breaker mounting screws – holds up to eleven 1 to 80 Amp, nine 100 or 125 Amp and six 175 or 250 Amp panel mount breakers (not included). Requires optional DCAs for connection of each FX Series Inverter/Charger.</t>
  </si>
  <si>
    <t>FLEXware Mounting Plate - Includes inverter and enclosure mounting hardware</t>
  </si>
  <si>
    <t>FW-MP</t>
  </si>
  <si>
    <t>Mounting Plate for FW500 or FW1000 system. Includes enclosure and inverter mounting screws. FW500 requires one mounting plate, FW1000 requires two mounting plates.</t>
  </si>
  <si>
    <t>49x23x2</t>
  </si>
  <si>
    <t>48x40x55</t>
  </si>
  <si>
    <t>FLEXware 250 AC Input-Output-Bypass Assemblies</t>
  </si>
  <si>
    <t>Field installable kit with color coded wire, all required terminal bus bars and sliding interlock plate</t>
  </si>
  <si>
    <t>FW-IOBS-120VAC</t>
  </si>
  <si>
    <t>Single inverter Input-Output-Bypass for FW250 only – 120VAC output 60 Amp 7.2kW. Includes three 60 Amp 120VAC single-pole PANEL mount breakers.</t>
  </si>
  <si>
    <t>FW-IOBS-230VAC</t>
  </si>
  <si>
    <t>Single inverter Input-Output-Bypass for FW250 only – 230VAC output 30 Amp 6.9kW. Includes three 30 Amp 230VAC single-pole PANEL mount breakers.</t>
  </si>
  <si>
    <t>FLEXware 500 AC Input-Output-Bypass Assemblies</t>
  </si>
  <si>
    <t>FW-IOBD-120/240VAC</t>
  </si>
  <si>
    <t>Dual inverter Input-Output-Bypass for FW500 – 120/240 VAC output 60 Amp 14.4 kW. Includes six 60 Amp 277 VAC single-pole DIN mount breakers.</t>
  </si>
  <si>
    <t>FW-IOBD-120VAC</t>
  </si>
  <si>
    <t>Dual inverter Input-Output-Bypass for FW500 – 120 VAC output 120 Amp 14.4 kW. Includes four 60 Amp 277 VAC single-pole DIN mount breakers and one 60 Amp 277/480 VAC dual-pole DIN mount breaker.</t>
  </si>
  <si>
    <t>FW-IOBD-230VAC</t>
  </si>
  <si>
    <t>Dual inverter Input-Output-Bypass for FW500 – 230 VAC output 60 Amp 13.8 kW. Includes six 30 Amp 230 VAC single-pole DIN mount breakers.</t>
  </si>
  <si>
    <t>FLEXware 1000 AC Input-Output-Bypass Assemblies</t>
  </si>
  <si>
    <t>FW-IOBQ-120/240VAC</t>
  </si>
  <si>
    <t>Quad inverter Input-Output-Bypass for FW1000 – 120/240 VAC output 120 Amp 28.8 kW. Includes eight 60 Amp 120 VAC single-pole DIN mount breakers and two 60 Amp 120 VAC dual-pole DIN mount breakers.</t>
  </si>
  <si>
    <t>FW-IOBQ-230VAC</t>
  </si>
  <si>
    <t>Quad inverter Input-Output-Bypass for FW1000 - 230 VAC output 120 Amp 27.6 kW. Includes twelve 30 Amp 230 VAC single-pole DIN mount breakers.</t>
  </si>
  <si>
    <t>FW-IOBT-120/208VAC</t>
  </si>
  <si>
    <t>Triple inverter Input-Output-Bypass for FW1000 – 120/208 VAC output 60 Amp 21.6 kW. Includes nine 60 Amp 120 VAC single-pole DIN mount breakers.</t>
  </si>
  <si>
    <t>FW-IOBT-230/400VAC</t>
  </si>
  <si>
    <t>Triple inverter Input-Output-Bypass for FW1000 – 230/400 VAC output 30 Amp 20.7 kW. Includes nine 30 Amp 230 VAC single-pole DIN mount breakers.</t>
  </si>
  <si>
    <t>Conduit Adapters - Required for FW500 and FW1000 systems. Not used with FW250 systems.</t>
  </si>
  <si>
    <t>FW-ACA</t>
  </si>
  <si>
    <t>AC conduit adapter for all FXR Series Inverter/Chargers to AC enclosure</t>
  </si>
  <si>
    <t>DCA</t>
  </si>
  <si>
    <t>DC conduit adapter for all FXR Series Inverter/Chargers to DC enclosure</t>
  </si>
  <si>
    <t>FLEXware Surge Protector - Transient voltage surge suppression for FX Series Inverter/Chargers</t>
  </si>
  <si>
    <t>FW-SP-250</t>
  </si>
  <si>
    <t>FLEXware 250 Compatible FLEXware Surge Protector</t>
  </si>
  <si>
    <t>FW-SP-ACA</t>
  </si>
  <si>
    <t>FW-ACA with FLEXware Surge Protector for FLEXware 500 and FLEXware 1000</t>
  </si>
  <si>
    <t>FW-SP-R</t>
  </si>
  <si>
    <t>Replacement FLEXware Surge Protector</t>
  </si>
  <si>
    <t>DC Cable Assemblies - UL Listed NEC compliant, highly flexible</t>
  </si>
  <si>
    <t>FW-CABLE175-15R</t>
  </si>
  <si>
    <t>175 Amp 2/0 AWG DC Cable 15 Inches (38 cm) long with 3/8" (.95 cm) Ring Terminals 
on Both Ends. Red heat shrink.</t>
  </si>
  <si>
    <t>FW-CABLE175-36R</t>
  </si>
  <si>
    <t>175 Amp 2/0 AWG DC Cable 36 Inches (91.5 cm) long with 3/8" (.95 cm) Ring Terminals 
on Both Ends. Red heat shrink.</t>
  </si>
  <si>
    <t>FW-CABLE175-36W</t>
  </si>
  <si>
    <t>175 Amp 2/0 AWG DC Cable 36 Inches (91.5 cm) long with 3/8" (.95 cm) Ring Terminals 
on Both Ends. White heat shrink.</t>
  </si>
  <si>
    <t>FW-CABLE175-120R</t>
  </si>
  <si>
    <t>175 Amp 2/0 AWG DC Cable 120 Inches (305 cm) long with 3/8" (.95 cm) Ring Terminals 
on Both Ends. Red heat shrink.</t>
  </si>
  <si>
    <t>FW-CABLE175-120W</t>
  </si>
  <si>
    <t>175 Amp 2/0 AWG DC Cable 120 Inches (305 cm) long with 3/8" (.95 cm) Ring Terminals 
on Both Ends. White heat shrink.</t>
  </si>
  <si>
    <t>FW-CABLE250-15R</t>
  </si>
  <si>
    <t>250 Amp 4/0 AWG DC Cable 15 Inches (38 cm) long with 3/8" (.95 cm) Ring Terminals 
on Both Ends. Red heat shrink.</t>
  </si>
  <si>
    <t>FW-CABLE250-36R</t>
  </si>
  <si>
    <t>250 Amp 4/0 AWG DC Cable 36 Inches (91.5 cm) long with 3/8" (.95 cm) Ring Terminals 
on Both Ends. Red heat shrink.</t>
  </si>
  <si>
    <t>FW-CABLE250-36W</t>
  </si>
  <si>
    <t>250 Amp 4/0 AWG DC Cable 36 Inches (91.5 cm) long with 3/8" (.95 cm) Ring Terminals 
on Both Ends. White heat shrink.</t>
  </si>
  <si>
    <t>Bus Connectors</t>
  </si>
  <si>
    <t>EXT-DCBUS</t>
  </si>
  <si>
    <t>External DC grounding bus bar with insulating standoffs and cover. 22 holes.</t>
  </si>
  <si>
    <t>FW-BBUS</t>
  </si>
  <si>
    <t>Breaker Bus allows connection of two 175-250 Amp, three 100-125 Amp, four 1-80 Amp DC breakers or three 500 Amp DC current shunts. Plated copper rated for 500 Amps.</t>
  </si>
  <si>
    <t>FW-CBUS-8</t>
  </si>
  <si>
    <t>Reversible Combiner Bus Bar for up to eight 150 VDC rated breakers or up to six 600 VDC rated fuse holders with dual 2/0 AWG output lug terminals</t>
  </si>
  <si>
    <t>FW-CBUS-12</t>
  </si>
  <si>
    <t>Reversible Combiner Bus Bar for up to twelve 150 VDC rated breakers or up to eight 600 VDC rated fuse holders with dual 2/0 AWG output lug terminals</t>
  </si>
  <si>
    <t>FW-SBUS</t>
  </si>
  <si>
    <t>Shunt Bus allows up to four high current cable connections on same side of DC shunt - includes two 3/8" bolts and mounting screws. Solid brass rated for 500 Amps.</t>
  </si>
  <si>
    <t>DC Current Shunts - Mounting screws included. Two 3/8" bolt terminals.</t>
  </si>
  <si>
    <t>FW-SHUNT250</t>
  </si>
  <si>
    <t>500 Amp 50 mVDC current shunt with attached terminal bus bar for mounting on top of a FX Series Inverter/Charger. 
Includes bus bar for connection to inverter’s DC negative terminal</t>
  </si>
  <si>
    <t>FW-SHUNT500</t>
  </si>
  <si>
    <t>500 Amp 50 mVDC current shunt with attached terminal bus bar and one white insulator</t>
  </si>
  <si>
    <t>Autotransformer - for step-up, step-down and balancing applications, 120/240VAC 60Hz applications only.</t>
  </si>
  <si>
    <t>FW-X240</t>
  </si>
  <si>
    <t>4.0 kVA 120/240 VAC 60 Hz with 20 Amp autotransformer dual-pole breaker for mounting inside of FW500 or FW1000 AC enclosures. (Includes dual-pole 25 Amp AC breaker)</t>
  </si>
  <si>
    <t>PSX-240</t>
  </si>
  <si>
    <t>6.0 kVA rated with enclosure and cooling fan (Includes dual-pole 25 Amp AC breaker)</t>
  </si>
  <si>
    <t>PSX-240-RELAY</t>
  </si>
  <si>
    <t>6.0 kVA rated with enclosure and cooling fan, includes extra relay for a 12 VDC aux port (Includes dual-pole 25 Amp AC breaker)</t>
  </si>
  <si>
    <t>OutBack Generator Relay</t>
  </si>
  <si>
    <t>OBR-16-DIN</t>
  </si>
  <si>
    <t>OutBack 16 Amp Maximum 30 VDC/250 VAC Rated Relay and DIN Mount Base with LED</t>
  </si>
  <si>
    <t>Terminal Bus Bars - Three #1/0 to 14 AWG and eight #6 to 14AWG screw type compression terminals. Rated at 180 Amps</t>
  </si>
  <si>
    <t>TBB-GROUND</t>
  </si>
  <si>
    <t>Ground/Neutral Terminal Bus Bar with Mounting screws (No Insulators)</t>
  </si>
  <si>
    <t>TBB-BLACK</t>
  </si>
  <si>
    <t>Bus Bar w/Black insulators - Includes Mounting screws</t>
  </si>
  <si>
    <t>TBB-BLUE</t>
  </si>
  <si>
    <t>Bus Bar w/Blue Insulators - Includes Mounting screws</t>
  </si>
  <si>
    <t>TBB-RED</t>
  </si>
  <si>
    <t>Bus Bar w/Red Insulators - Includes Mounting screws</t>
  </si>
  <si>
    <t>TBB-WHITE</t>
  </si>
  <si>
    <t>Bus Bar w/White Insulators - Includes Mounting screws</t>
  </si>
  <si>
    <t>TBB-BROWN</t>
  </si>
  <si>
    <t>Bus Bar w/Brown Insulators - Includes Mounting Screws</t>
  </si>
  <si>
    <t xml:space="preserve">Integrated Combiner Solution  </t>
  </si>
  <si>
    <t>Integrated Combiner Solution (ICS)</t>
  </si>
  <si>
    <t>FWPV6</t>
  </si>
  <si>
    <t>Combiner box integrated with cable gland and touch-safe distribution blocks. Accommodates up to six 600 VDC rated fuse holders. Includes one ground bus bar. (Fuses and fuse holders sold separately. Integrated cable gland accommodates up to four PV source circuits, additional cable gland may be purchased.)</t>
  </si>
  <si>
    <t>FWPV4-FH600</t>
  </si>
  <si>
    <t>Combiner box pre-wired with four 600 VDC fuse holders, cable gland and touch-safe distribution blocks. Includes one ground bus bar. (Fuses sold separately.)</t>
  </si>
  <si>
    <t>FWPV6-FH600</t>
  </si>
  <si>
    <t>Combiner box pre-wired with six 600 VDC fuse holders, cable glands and touch-safe distribution blocks. Includes one ground bus bar. (Fuses sold separately.)</t>
  </si>
  <si>
    <t>CABLEGLAND-5</t>
  </si>
  <si>
    <t>Cable Gland, 1" EKO, 5 Hole</t>
  </si>
  <si>
    <t>RSI</t>
  </si>
  <si>
    <t>ICS Plus Rapid Shutdown Initiator (RSI). Initiates a PV rapid shutdown event and provides indication for Solar On, Solar Off and AFCI.</t>
  </si>
  <si>
    <t>BKR-CTRL-DC</t>
  </si>
  <si>
    <t xml:space="preserve">ICS Plus breaker control module and DC power supply that provides isolated 24 VDC from a 24 VDC or 48 VDC battery bank. </t>
  </si>
  <si>
    <t>PWRSPLY-24</t>
  </si>
  <si>
    <t xml:space="preserve">DC power supply that provides isolated 24VDC from 48VDC nominally-rated battery bank. </t>
  </si>
  <si>
    <t>RSD Relay,24VDC,16A - 30VDC &amp; 250VAC,DPDT</t>
  </si>
  <si>
    <t>LBL-PVRSS</t>
  </si>
  <si>
    <t>PV Rapid Shutdown Label, Red, 5.5"X1.75"</t>
  </si>
  <si>
    <t>PV Combiner - Outdoor, Rainproof, type 3R powder coated aluminum enclosure with internal dead front cover and DIN mounting rail</t>
  </si>
  <si>
    <t>FWPV-8</t>
  </si>
  <si>
    <t>Accommodates up to eight 150 VDC rated breakers or up to six 600 VDC rated fuse holders. Includes one insulated negative TBB, one ground bus and one combiner bus bar with dual 2/0 AWG output lug terminals. 
(Breakers, fuse holders and fuses sold separately).</t>
  </si>
  <si>
    <t>19x10x5</t>
  </si>
  <si>
    <t>48x40x81</t>
  </si>
  <si>
    <t>FWPV-12</t>
  </si>
  <si>
    <t>Accommodates up to twelve 15 0VDC rated breakers or up to eight 600 VDC rated fuse holders. Includes two insulated negative TBB, one ground bus and two combiner bus bar each with dual 2/0 AWG output lug terminals. 
(Breakers, fuse holders and fuses sold separately).</t>
  </si>
  <si>
    <t>19x13x5</t>
  </si>
  <si>
    <t>High Voltage DC Fuses - For use in FLEXware PV combiner with high voltage systems</t>
  </si>
  <si>
    <t>OBF-6-600VDC</t>
  </si>
  <si>
    <t>Fuse 6 Amp 600 VDC</t>
  </si>
  <si>
    <t>OBF-10-600VDC</t>
  </si>
  <si>
    <t>Fuse 10 Amp 600 VDC</t>
  </si>
  <si>
    <t>OBF-15-600VDC</t>
  </si>
  <si>
    <t>Fuse 15 Amp 600 VDC</t>
  </si>
  <si>
    <t>FUSE-15-600VDC/10</t>
  </si>
  <si>
    <t>Carton of (10) x 15 Amp, 600 VDC Fuses</t>
  </si>
  <si>
    <t>OBFH-30-600VDC-DIN</t>
  </si>
  <si>
    <t>Fuse holder 30 Amp maximum 600 VDC DIN Mount</t>
  </si>
  <si>
    <t>FH-30-1000VDC-DIN</t>
  </si>
  <si>
    <t>Fuse holder 30 Amp maximum 1,000 VDC DIN Mount</t>
  </si>
  <si>
    <t>PV Array Breakers - DIN rail mount with set-screw compression terminals, #14 to 2 AWG (1.62 mm to 6.54 mm diameter) clamp terminals</t>
  </si>
  <si>
    <t>DIN-1-DC</t>
  </si>
  <si>
    <t>1 Amp 125 VDC Single Pole DIN Mount, 0.5” (13 mm) wide</t>
  </si>
  <si>
    <t>DIN-2-DC</t>
  </si>
  <si>
    <t>2 Amp 150 VDC Single Pole DIN Mount, 0.5” (13 mm) wide</t>
  </si>
  <si>
    <t>DIN-3-DC</t>
  </si>
  <si>
    <t>3 Amp 150 VDC Single Pole DIN Mount, 0.5” (13 mm) wide</t>
  </si>
  <si>
    <t>DIN-4-DC</t>
  </si>
  <si>
    <t>4 Amp 150 VDC Single Pole DIN Mount, 0.5” (13 mm) wide</t>
  </si>
  <si>
    <t>DIN-5-DC</t>
  </si>
  <si>
    <t>5 Amp 150 VDC Single Pole DIN Mount, 0.5” (13 mm) wide</t>
  </si>
  <si>
    <t>DIN-6-DC</t>
  </si>
  <si>
    <t>6 Amp 150 VDC Single Pole DIN Mount, 0.5” (13 mm) wide</t>
  </si>
  <si>
    <t>DIN-8-DC</t>
  </si>
  <si>
    <t>8 Amp 150 VDC Single Pole DIN Mount, 0.5” (13 mm) wide</t>
  </si>
  <si>
    <t>DIN-9-DC</t>
  </si>
  <si>
    <t>9 Amp 150 VDC Single Pole DIN Mount, 0.5” (13 mm) wide</t>
  </si>
  <si>
    <t>DIN-10-DC</t>
  </si>
  <si>
    <t>10 Amp 150 VDC Single Pole DIN Mount, 0.5” (13 mm) wide</t>
  </si>
  <si>
    <t>DIN-15-DC</t>
  </si>
  <si>
    <t>15 Amp 150 VDC Single Pole DIN Mount, 0.5” (13 mm) wide</t>
  </si>
  <si>
    <t>DIN-20-DC</t>
  </si>
  <si>
    <t>20 Amp 125 VDC Single Pole DIN Mount, 0.5” (13 mm) wide</t>
  </si>
  <si>
    <t>DIN-30-DC</t>
  </si>
  <si>
    <t>30 Amp 125 VDC Single Pole DIN Mount, 0.5” (13 mm) wide</t>
  </si>
  <si>
    <t>DIN-50-DC</t>
  </si>
  <si>
    <t>50 Amp 125 VDC Single Pole DIN Mount, 0.5” (13 mm) wide</t>
  </si>
  <si>
    <t>DIN-60-DC</t>
  </si>
  <si>
    <t>60 Amp 125 VDC Single Pole DIN Mount, 0.5” (13 mm) wide</t>
  </si>
  <si>
    <t>DIN Mount Breakers - DIN rail mount with set-screw compression terminals, #14 to 2 AWG (1.62 mm to 6.54 mm diameter) clamp terminals.</t>
  </si>
  <si>
    <t>DIN-15-AC</t>
  </si>
  <si>
    <t>15 Amp 120 VAC 50/60 Hz single pole 0.50” (13 mm) wide. Branch Circuit Rated 10k AIC</t>
  </si>
  <si>
    <t>DIN-15D-AC</t>
  </si>
  <si>
    <t>15 Amp 120/240 VAC 50/60 Hz dual pole 1.0” (26 mm) wide. Branch Circuit Rated 10k AIC</t>
  </si>
  <si>
    <t>DIN-20-AC</t>
  </si>
  <si>
    <t>20 Amp 120 VAC 50/60 Hz single pole 0.50” (13 mm) wide. Branch Circuit Rated 10k AIC</t>
  </si>
  <si>
    <t>DIN-20D-AC</t>
  </si>
  <si>
    <t>20 Amp 120/240 VAC 50/60 Hz dual pole 1.0” (26 mm) wide. Branch Circuit Rated 10k AIC</t>
  </si>
  <si>
    <t>DIN-25D-AC</t>
  </si>
  <si>
    <t>25 Amp 120/240 VAC 50/60 Hz dual pole 1.0” (26 mm) wide. Branch Circuit Rated 10k AIC</t>
  </si>
  <si>
    <t>DIN-10-AC-277</t>
  </si>
  <si>
    <t>10 Amp 277 VAC 50/60 Hz single pole 0.5” (13 mm) wide</t>
  </si>
  <si>
    <t>DIN-15-AC-277</t>
  </si>
  <si>
    <t>15 Amp 277 VAC 50/60 HZ Single Pole 0.5" (13 mm) wide</t>
  </si>
  <si>
    <t>DIN-30-AC-277</t>
  </si>
  <si>
    <t>30 Amp 277 VAC 50/60 Hz Single Pole 0.5" (13 mm) wide</t>
  </si>
  <si>
    <t>DIN-30D-AC-480</t>
  </si>
  <si>
    <t>30 Amp 277/480 VAC 50/60 Hz Dual Pole 1.0" (26 mm) wide</t>
  </si>
  <si>
    <t>DIN-30T-AC-480</t>
  </si>
  <si>
    <t>30 Amp 277/480 VAC 50/60 Hz Three Pole 1.5" (39 mm) wide</t>
  </si>
  <si>
    <t>DIN-50-AC-277</t>
  </si>
  <si>
    <t>50 Amp 277 VAC 50/60 Hz Single Pole 0.5" (13 mm) wide</t>
  </si>
  <si>
    <t>DIN-50D-AC-480</t>
  </si>
  <si>
    <t>50 Amp 277/480 VAC 50/60 Hz Dual Pole 1.0" (26 mm) wide</t>
  </si>
  <si>
    <t>DIN-50T-AC-480</t>
  </si>
  <si>
    <t>50 Amp 277/480 VAC 50/60 Hz Three Pole 1.5" (39 mm) wide</t>
  </si>
  <si>
    <t>DIN-60-AC-277</t>
  </si>
  <si>
    <t>60 Amp 277 VAC 50/60 Hz Single Pole 0.5" (13mm) wide</t>
  </si>
  <si>
    <t>60 Amp 277/480 VAC 50/60 Hz Dual Pole 1.0" (26mm) wide</t>
  </si>
  <si>
    <t>Panel Mount Breakers - Front panel, single pole mount with stud terminals on the back. Ring terminals required.</t>
  </si>
  <si>
    <t>PNL-1-AC/DC</t>
  </si>
  <si>
    <t>1 Amp, 150 VDC and 120 VAC, 1/4” stud terminals</t>
  </si>
  <si>
    <t>PNL-5-AC/DC</t>
  </si>
  <si>
    <t>5 Amp, 150 VDC and 120 VAC, 1/4” stud terminals</t>
  </si>
  <si>
    <t>PNL-10-AC/DC</t>
  </si>
  <si>
    <t>10 Amp, 150 VDC and 120 VAC, 1/4” stud terminals</t>
  </si>
  <si>
    <t>PNL-15-AC/DC</t>
  </si>
  <si>
    <t>15 Amp, 150 VDC and 120 VAC, 1/4” stud terminals</t>
  </si>
  <si>
    <t>PNL-20-AC/DC</t>
  </si>
  <si>
    <t>20 Amp, 150 VDC and 120 VAC, 1/4” stud terminals</t>
  </si>
  <si>
    <t>PNL-30-AC/DC</t>
  </si>
  <si>
    <t>30 Amp, 150 VDC and 120 VAC, 1/4” stud terminals</t>
  </si>
  <si>
    <t>PNL-30-AC</t>
  </si>
  <si>
    <t>30 Amp, 250 VAC, 1/4” stud terminals</t>
  </si>
  <si>
    <t>PNL-40-AC/DC</t>
  </si>
  <si>
    <t>40 Amp, 150 VDC and 120 VAC, 1/4” stud terminals</t>
  </si>
  <si>
    <t>PNL-40-300VDC</t>
  </si>
  <si>
    <t>40 Amp, 300 VDC, 1/4” stud terminals</t>
  </si>
  <si>
    <t>PNL-40D-300VDC</t>
  </si>
  <si>
    <t>40 Amp, 300 VDC, 1/4” stud terminals, Dual Pole</t>
  </si>
  <si>
    <t>PNL-50-AC/DC</t>
  </si>
  <si>
    <t>50 Amp, 150 VDC and 120 VAC, 1/4” stud terminals</t>
  </si>
  <si>
    <t>PNL-60-AC/DC</t>
  </si>
  <si>
    <t>60 Amp, 150 VDC and 120 VAC, 1/4” stud terminals</t>
  </si>
  <si>
    <t>PNL-60-300VDC</t>
  </si>
  <si>
    <t>60 Amp, 300 VDC, 1/4” stud terminals</t>
  </si>
  <si>
    <t>PNL-60D-300VDC</t>
  </si>
  <si>
    <t>60 Amp, 300 VDC, 1/4” stud terminals, Dual Pole</t>
  </si>
  <si>
    <t>PNL-80-DC</t>
  </si>
  <si>
    <t>80 Amp, 150 VDC, 1/4” stud terminals</t>
  </si>
  <si>
    <t>PNL-80-300VDC</t>
  </si>
  <si>
    <t>80 Amp, 300 VDC, 1/4” stud terminals</t>
  </si>
  <si>
    <t>PNL-80D-300VDC</t>
  </si>
  <si>
    <t>80 Amp, 300 VDC, 1/4” stud terminals, Dual Pole</t>
  </si>
  <si>
    <t>PNL-100-DC</t>
  </si>
  <si>
    <t>100 Amp, 125 VDC, 5/16” stud terminals</t>
  </si>
  <si>
    <t>PNL-100-300VDC</t>
  </si>
  <si>
    <t>100 Amp, 300 VDC, 1/4” stud terminals</t>
  </si>
  <si>
    <t>PNL-125-DC</t>
  </si>
  <si>
    <t>125 Amp, 125 VDC, 5/16” stud terminals</t>
  </si>
  <si>
    <t>PNL-125-300VDC</t>
  </si>
  <si>
    <t>125 Amp, 300 VDC, 1/4” stud terminals</t>
  </si>
  <si>
    <t>PNL-175-DC</t>
  </si>
  <si>
    <t>175 Amp, 125 VDC, 3/8” stud terminals</t>
  </si>
  <si>
    <t>250 Amp, 125 VDC, 3/8” stud terminals</t>
  </si>
  <si>
    <t xml:space="preserve">Relay-Trip Breakers, Panel-Mount, for use with  ICS Plus Systems </t>
  </si>
  <si>
    <t>PNL-75-DC-RT</t>
  </si>
  <si>
    <t>Relay-trip breaker, 75 Amp, 300 VDC, single pole, two panel-mount spaces</t>
  </si>
  <si>
    <t>PNL-75D-DC-RT</t>
  </si>
  <si>
    <t>Relay-trip breaker, 75 Amp, 300 VDC, dual pole, three panel-mount spaces</t>
  </si>
  <si>
    <t>PNL-75Q-DC-RT</t>
  </si>
  <si>
    <t>Ground Fault Detection and Interruption - Front panel mount with stud terminals on the back. Ring terminals required.</t>
  </si>
  <si>
    <t>PNL-GFDI-80</t>
  </si>
  <si>
    <t>PV Ground-Fault Detector Interrupter 80 Amp 150 VDC single pole panel mount</t>
  </si>
  <si>
    <t>PNL-GFDI-80D</t>
  </si>
  <si>
    <t>PV Ground-Fault Detector Interrupter 80 Amp 150 VDC two pole panel mount</t>
  </si>
  <si>
    <t>PNL-GFDI-80Q</t>
  </si>
  <si>
    <t>PV Ground-Fault Detector Interrupter 80 Amp 150 VDC four pole panel mount</t>
  </si>
  <si>
    <t>Accessories</t>
  </si>
  <si>
    <t>EXT-SP-AC/DC-300V</t>
  </si>
  <si>
    <t>While Supplies Last</t>
  </si>
  <si>
    <t>External AC/DC surge protection device (SPD). Rated for up to 300 VAC or 385 VDC. Comes in master carton quantities of 12.</t>
  </si>
  <si>
    <t>DCC</t>
  </si>
  <si>
    <t>DC Wiring cover for FXR and VFXR Series Inverter/Chargers</t>
  </si>
  <si>
    <t>FXTURBOKIT</t>
  </si>
  <si>
    <t>DC Wiring cover with Turbo fan for sealed inverters</t>
  </si>
  <si>
    <t>RTS</t>
  </si>
  <si>
    <t>Remote Temperature Sensor, for use with Inverter/Charger or Charge Controller (Includes 20' (6 m) cable)</t>
  </si>
  <si>
    <t>PSR-SCT</t>
  </si>
  <si>
    <t>Battery Spill Containment Tray</t>
  </si>
  <si>
    <t>Din Rail End Clamp</t>
  </si>
  <si>
    <t>FW-EC-DIN</t>
  </si>
  <si>
    <t>DIN Rail End Clamp</t>
  </si>
  <si>
    <t>Communications Cables</t>
  </si>
  <si>
    <t>OBCATV-3</t>
  </si>
  <si>
    <t>3’ (1 meter) 300 volt rated OutBack communications cable  with RJ45 connectors</t>
  </si>
  <si>
    <t>OBCATV-6</t>
  </si>
  <si>
    <t>6’ (2 meter) 300 volt rated OutBack communications cable  with RJ45 connectors</t>
  </si>
  <si>
    <t>OBCATV-10</t>
  </si>
  <si>
    <t>10’ (3 meter) 300 volt rated OutBack communications cable  with RJ45 connectors</t>
  </si>
  <si>
    <t>OBCATV-50</t>
  </si>
  <si>
    <t>50’ (16 meter) 300 volt rated OutBack communications cable  with RJ45 connectors</t>
  </si>
  <si>
    <t>Class T Fuse Blocks</t>
  </si>
  <si>
    <t>OBTFB-300</t>
  </si>
  <si>
    <t>Class T Fuse Block, 300 Amp</t>
  </si>
  <si>
    <t>OBTFB-400</t>
  </si>
  <si>
    <t>Class T Fuse Block, 400 Amp</t>
  </si>
  <si>
    <t>Display Products</t>
  </si>
  <si>
    <t>RADIAN DISPLAY</t>
  </si>
  <si>
    <t>Radian Inverter/charger DISPLAY Unit (Does NOT Function)</t>
  </si>
  <si>
    <t>FPR-8048A DISPLAY</t>
  </si>
  <si>
    <t>FPR-8048A Inverter/charger DISPLAY Unit (Does NOT Function)</t>
  </si>
  <si>
    <t>FPR-8048A-300 DISP</t>
  </si>
  <si>
    <t>FPR-8048A-300 Inverter/charger DISPLAY Unit (Does NOT Function)</t>
  </si>
  <si>
    <t>FM80-DISPLAY</t>
  </si>
  <si>
    <t>FLEXMAX 80 DISPLAY Unit (Does NOT Function)</t>
  </si>
  <si>
    <t>FM100-DISPLAY</t>
  </si>
  <si>
    <t>FLEXMAX 100 DISPLAY Unit (Does NOT Function)</t>
  </si>
  <si>
    <t>Extended Warranties - GLOBAL</t>
  </si>
  <si>
    <t>EXTWARRFEE-FPR - 10-year Extended Warranty Fee for FLEXpower Radian systems</t>
  </si>
  <si>
    <r>
      <t xml:space="preserve">Global extended warranty, adds 5 years to standard 5 year warranty, for total of 10 years. Covers </t>
    </r>
    <r>
      <rPr>
        <b/>
        <sz val="11"/>
        <rFont val="Calibri"/>
        <family val="2"/>
        <scheme val="minor"/>
      </rPr>
      <t>all</t>
    </r>
    <r>
      <rPr>
        <sz val="11"/>
        <rFont val="Calibri"/>
        <family val="2"/>
        <scheme val="minor"/>
      </rPr>
      <t xml:space="preserve"> FLEXpower Radian systems (including 8kW 300V LT).</t>
    </r>
  </si>
  <si>
    <t>EXTWARRFEE-GS - 10-year Extended Warranty Fee for Radian inverters</t>
  </si>
  <si>
    <t>Global extended warranty, adds 5 years to standard 5 year warranty, for total of 10 years. Covers Radian Series Inverter/Chargers.</t>
  </si>
  <si>
    <t>EXTWARRFEE-FM - 10-year Extended Warranty Fee for FM charge controllers</t>
  </si>
  <si>
    <t>Global extended warranty, adds 5 years to standard 5 year warranty, for total of 10 years. Covers FLEXmax Series Charge Controllers.</t>
  </si>
  <si>
    <t>Spare Parts</t>
  </si>
  <si>
    <t>FX-AC</t>
  </si>
  <si>
    <t>FX/VFX AC Board, must specify inverter model when ordering</t>
  </si>
  <si>
    <t>FX-FET</t>
  </si>
  <si>
    <t>FX/VFX FET Board, must specify battery voltage when ordering</t>
  </si>
  <si>
    <t>FX-CNTRL</t>
  </si>
  <si>
    <t>FX/VFX Control Board, must specify inverter model when ordering</t>
  </si>
  <si>
    <t>FX/GS FAN KIT</t>
  </si>
  <si>
    <t>FX and GS Replacement Fan</t>
  </si>
  <si>
    <t>SPARE-001</t>
  </si>
  <si>
    <t>FM80 Fan Replacement Kit</t>
  </si>
  <si>
    <t>SPARE-002</t>
  </si>
  <si>
    <t>FM60 Fan Replacement Kit</t>
  </si>
  <si>
    <t>SPARE-035</t>
  </si>
  <si>
    <t>FM60 and FM80 Charge Controller Replacement Button Board</t>
  </si>
  <si>
    <t>SPARE-036</t>
  </si>
  <si>
    <t>FM60 and FM80 Charge Controller Replacement Power Board</t>
  </si>
  <si>
    <t>SPARE-037</t>
  </si>
  <si>
    <t>FM60-150VDC Replacement Control Board</t>
  </si>
  <si>
    <t>SPARE-038</t>
  </si>
  <si>
    <t>FM80-150VDC Replacement Control Board</t>
  </si>
  <si>
    <t>SPARE-040</t>
  </si>
  <si>
    <t>Air Temp Sensor Kit (for all OutBack Inverters)</t>
  </si>
  <si>
    <t>SPARE-045</t>
  </si>
  <si>
    <t>FM100 GFDI Fuse Replacement Kit, 10mmx38mm, 0.75A, compatible with both FM100 models</t>
  </si>
  <si>
    <t>SPARE-046</t>
  </si>
  <si>
    <t>FM100-300VDC-AFCI Fan Replacement Kit, not compatible with previous FM100-300VDC</t>
  </si>
  <si>
    <t>SPARE-047</t>
  </si>
  <si>
    <t>FM100-300VDC-AFCI AFCI Replacement Kit, not compatible with previous FM100-300VDC</t>
  </si>
  <si>
    <t>SPARE-101</t>
  </si>
  <si>
    <t>FXR Control Board for FXR 12V(A Models)</t>
  </si>
  <si>
    <t>SPARE-102</t>
  </si>
  <si>
    <t>FXR Control Board for FXR 12V(E Models)</t>
  </si>
  <si>
    <t>SPARE-103</t>
  </si>
  <si>
    <t>FXR Control Board for FXR 24V(A Models)</t>
  </si>
  <si>
    <t>SPARE-104</t>
  </si>
  <si>
    <t>FXR Control Board for FXR 24V(E Models)</t>
  </si>
  <si>
    <t>SPARE-105</t>
  </si>
  <si>
    <t>FXR Control Board for FXR 48V(A Models)</t>
  </si>
  <si>
    <t>SPARE-106</t>
  </si>
  <si>
    <t>FXR Control Board for FXR 48V(E Models)</t>
  </si>
  <si>
    <t>SPARE-107</t>
  </si>
  <si>
    <t>FXR 120V AC Board</t>
  </si>
  <si>
    <t>SPARE-108</t>
  </si>
  <si>
    <t>FXR 230V AC Board</t>
  </si>
  <si>
    <t>SPARE-109</t>
  </si>
  <si>
    <t>FXR 12V FET Board</t>
  </si>
  <si>
    <t>SPARE-110</t>
  </si>
  <si>
    <t>FXR 24V FET Board</t>
  </si>
  <si>
    <t>SPARE-111</t>
  </si>
  <si>
    <t>FXR 48V FET Board</t>
  </si>
  <si>
    <t>SPARE-202</t>
  </si>
  <si>
    <t>GS7048E, GS3548E Board Stack Assembly Replacement</t>
  </si>
  <si>
    <t>SPARE-203</t>
  </si>
  <si>
    <t>GS7048E, GS3548E Power Module Replacement</t>
  </si>
  <si>
    <t>SPARE-204</t>
  </si>
  <si>
    <t>GS8048A, GS4048A Board Assembly Stack Replacement</t>
  </si>
  <si>
    <t>SPARE-205</t>
  </si>
  <si>
    <t>GS8048A, GS4048A Power Module Replacement</t>
  </si>
  <si>
    <t>SPARE-215</t>
  </si>
  <si>
    <t xml:space="preserve">GS Radian Power Supply Board Replacement </t>
  </si>
  <si>
    <t>SPARE-300</t>
  </si>
  <si>
    <t>ICS Distribution Block, 1 Line/4 Load, 175 Amp</t>
  </si>
  <si>
    <t>SPARE-301</t>
  </si>
  <si>
    <t>ICS Cable Gland, 1.25" EKO, 9 Hole</t>
  </si>
  <si>
    <t>SPARE-302</t>
  </si>
  <si>
    <t>ICS Plus Contactor, 150 Amp 600 VDC</t>
  </si>
  <si>
    <t>SPARE-304</t>
  </si>
  <si>
    <t>ICS Plus Combiner Box Replacement PCBA</t>
  </si>
  <si>
    <t>SPARE-306</t>
  </si>
  <si>
    <t>ICS Plus Switch</t>
  </si>
  <si>
    <t>SPARE-307</t>
  </si>
  <si>
    <t>ICS Plus Combiner Box Replacement Back Panel</t>
  </si>
  <si>
    <t>SPARE-GS-COVR</t>
  </si>
  <si>
    <t>Replacement GS inverter cover - grey powder coat finish</t>
  </si>
  <si>
    <t>SPARE-GSLC-COVR</t>
  </si>
  <si>
    <t>Replacement GSLC inverter cover - grey powder coat finish</t>
  </si>
  <si>
    <t>*Price may change without notice.</t>
  </si>
  <si>
    <t>Domestic OutBack Battery Price List</t>
  </si>
  <si>
    <t>Effective 10/03/23</t>
  </si>
  <si>
    <t>All product include free freight anywhere within the continental USA. For residential deliveries, if communicated to Order Management prior to order entry, we can specify lift gate is not needed in the sales order, and $150 liftgate fee will be waived. If not specified, all residential deliveries will automatically have $150 liftgate fee added. If distributor indicates to OutBack that no liftgate is needed, but upon delivery, one is discovered to be needed, distributor is responsible for liftgate fee plus additional handling charges incurred.</t>
  </si>
  <si>
    <t>Voltage</t>
  </si>
  <si>
    <t>BCI Group Size</t>
  </si>
  <si>
    <t>Picture</t>
  </si>
  <si>
    <t>Description</t>
  </si>
  <si>
    <t>Energy Per Battery</t>
  </si>
  <si>
    <t>EXW Point</t>
  </si>
  <si>
    <t xml:space="preserve"> June 22 Price</t>
  </si>
  <si>
    <t>Quantity per Pallet</t>
  </si>
  <si>
    <t>12V Front Terminal</t>
  </si>
  <si>
    <t>NSB40FT BLUE+</t>
  </si>
  <si>
    <t xml:space="preserve">Non-BCI Standard </t>
  </si>
  <si>
    <t>NorthStar BLUE+ VRLA-AGM Pure Lead Carbon 40Ah c/100, 12V Front Terminal</t>
  </si>
  <si>
    <t>Nameplate: 0.48kWh   Usable: 0.24kWh</t>
  </si>
  <si>
    <t>Suwanee, GA</t>
  </si>
  <si>
    <t>NSB100FT BLUE+</t>
  </si>
  <si>
    <t>NorthStar BLUE+ VRLA-AGM Pure Lead Carbon 105Ah c/100, 12V Front Terminal</t>
  </si>
  <si>
    <t>Nameplate: 1.26kWh   Usable: 0.63kWh</t>
  </si>
  <si>
    <t>NSB170FT BLUE+</t>
  </si>
  <si>
    <t>NorthStar BLUE+ VRLA-AGM Pure Lead Carbon 182Ah c/100, 12V Front Terminal</t>
  </si>
  <si>
    <t>Nameplate: 2.18kWh   Usable: 1.09kWh</t>
  </si>
  <si>
    <t>NSB190FT BLUE+</t>
  </si>
  <si>
    <t>NorthStar BLUE+ VRLA-AGM Pure Lead Carbon 202Ah c/100, 12V Front Terminal</t>
  </si>
  <si>
    <t>Nameplate: 2.42kWh   Usable: 1.21kWh</t>
  </si>
  <si>
    <t>*NSB210FT BLUE+</t>
  </si>
  <si>
    <t>NorthStar BLUE+ VRLA-AGM Pure Lead Carbon 216Ah c/100, 12V Front Terminal</t>
  </si>
  <si>
    <t>Nameplate: 2.59kWh   Usable: 1.29kWh</t>
  </si>
  <si>
    <t>*Not compatible with IBR-2-48-175 or IBR-3-48-175 battery racks</t>
  </si>
  <si>
    <t>210HP</t>
  </si>
  <si>
    <t xml:space="preserve">Non-BCI Standard  </t>
  </si>
  <si>
    <t>210HP VRLA-AGM Pure Lead 203.8Ah c/100, 12V Front Terminal</t>
  </si>
  <si>
    <t>Nameplate: 2.44kWh   Usable: 1.22kWh</t>
  </si>
  <si>
    <t>Number of Pallets</t>
  </si>
  <si>
    <t>48V High Capacity System</t>
  </si>
  <si>
    <t>1000XLC</t>
  </si>
  <si>
    <t>EnergyCell XLC High Capacity Lead Carbon 1220Ah c/100 with cabinet</t>
  </si>
  <si>
    <t>Nameplate: 58.5kWh   Usable: 29.2kWh</t>
  </si>
  <si>
    <t>Haltom City, TX</t>
  </si>
  <si>
    <t>48V Li-Ion LFP</t>
  </si>
  <si>
    <t>3.8-48-60</t>
  </si>
  <si>
    <t>SimpliPhi 3.8kWh, Lithium Iron Phosphate (LFP) battery 48V</t>
  </si>
  <si>
    <t>Nameplate: 3.8kWh</t>
  </si>
  <si>
    <t>Oxnard, CA</t>
  </si>
  <si>
    <t>12 V Top Terminal</t>
  </si>
  <si>
    <t>106TT</t>
  </si>
  <si>
    <t>EnergyCell VRLA-AGM  106Ah c/100, 12V Top Terminal</t>
  </si>
  <si>
    <t>Nameplate: 1.27kWh   Usable: 0.63kWh</t>
  </si>
  <si>
    <t>115TT</t>
  </si>
  <si>
    <t>EnergyCell VRLA-AGM 117Ah c/100, 12V Top Terminal</t>
  </si>
  <si>
    <t>Nameplate: 1.40kWh   Usable: 0.70kWh</t>
  </si>
  <si>
    <t>24V High Capacity System</t>
  </si>
  <si>
    <t>800RE-24</t>
  </si>
  <si>
    <t>EnergyCell RE High Capacity 24V Battery System, 810Ah c/100, 4x3 Cell Config</t>
  </si>
  <si>
    <t>Nameplate: 19.2kWh   Usable: 9.6kWh</t>
  </si>
  <si>
    <t>Allentown, PA</t>
  </si>
  <si>
    <t>1100RE-24</t>
  </si>
  <si>
    <t>EnergyCell RE High Capacity 24V Battery System, 1150Ah c/100, 4x3 Cell Config</t>
  </si>
  <si>
    <t>Nameplate: 26.4kWh   Usable: 13.2kWh</t>
  </si>
  <si>
    <t>1300RE-24</t>
  </si>
  <si>
    <t>EnergyCell RE High Capacity 24V Battery System, 1340Ah c/100, 4x3 Cell Config</t>
  </si>
  <si>
    <t>Nameplate: 31.2kWh   Usable: 15.6kWh</t>
  </si>
  <si>
    <t>1600RE-24</t>
  </si>
  <si>
    <t>EnergyCell RE High Capacity 24V Battery System, 1600Ah c/100, 3x4 Cell Config</t>
  </si>
  <si>
    <t>Nameplate: 38.4kWh   Usable: 19.2kWh</t>
  </si>
  <si>
    <t>2000RE-24</t>
  </si>
  <si>
    <t>EnergyCell RE High Capacity 24V Battery System, 2070Ah c/100, 4x3 Cell Config</t>
  </si>
  <si>
    <t>Nameplate: 48kWh   Usable: 24kWh</t>
  </si>
  <si>
    <t>2200RE-24</t>
  </si>
  <si>
    <t>EnergyCell RE High Capacity 24V Battery System, 2140Ah c/100, 4x3 Cell Config</t>
  </si>
  <si>
    <t>Nameplate: 52.8kWh   Usable: 26.4kWh</t>
  </si>
  <si>
    <t>2700RE-24</t>
  </si>
  <si>
    <t>EnergyCell RE High Capacity 24V Battery System, 2770Ah c/100, 4x3 Cell Config</t>
  </si>
  <si>
    <t>Nameplate: 64.8kWh   Usable: 32.4kWh</t>
  </si>
  <si>
    <t>800RE</t>
  </si>
  <si>
    <t>EnergyCell RE High Capacity 48V Battery System, 810Ah c/100, 6x4 Cell Config</t>
  </si>
  <si>
    <t>1100RE</t>
  </si>
  <si>
    <t>EnergyCell RE High Capacity 48V Battery System, 1150Ah c/100, 4x6 Cell Config</t>
  </si>
  <si>
    <t>1300RE</t>
  </si>
  <si>
    <t>EnergyCell RE High Capacity 48V Battery System, 1340Ah c/100, 3x8 Cell Config</t>
  </si>
  <si>
    <t>Nameplate: 62.4kWh   Usable: 31.2kWh</t>
  </si>
  <si>
    <t>1600RE</t>
  </si>
  <si>
    <t>EnergyCell RE High Capacity 48V Battery System, 1600Ah c/100, 3x8 Cell Config</t>
  </si>
  <si>
    <t>Nameplate: 76.8kWh   Usable: 38.4kWh</t>
  </si>
  <si>
    <t>2000RE</t>
  </si>
  <si>
    <t>EnergyCell RE High Capacity 48V Battery System, 2070Ah c/100, 4x6 Cell Config</t>
  </si>
  <si>
    <t>Nameplate: 96kWh   Usable: 48kWh</t>
  </si>
  <si>
    <t>2200RE</t>
  </si>
  <si>
    <t>EnergyCell RE High Capacity 48V Battery System, 2140Ah c/100, 4x6 Cell Config</t>
  </si>
  <si>
    <t>Nameplate: 105.6kWh   Usable: 52.8kWh</t>
  </si>
  <si>
    <t>2700RE</t>
  </si>
  <si>
    <t>EnergyCell RE High Capacity 48V Battery System, 2770Ah c/100, 4x6 Cell Config</t>
  </si>
  <si>
    <t>Nameplate: 129.6kWh   Usable: 64.8kWh</t>
  </si>
  <si>
    <t>6V FLA</t>
  </si>
  <si>
    <t>290FLA</t>
  </si>
  <si>
    <t>GC2</t>
  </si>
  <si>
    <t>EnergyCell 290FLA Deep Cycle Flooded. 290Ah c/100, 6V Top Terminal</t>
  </si>
  <si>
    <t>Nameplate: 1.74kWh   Usable: 0.87kWh</t>
  </si>
  <si>
    <t xml:space="preserve">    Fremont, OH
     Twinsburg, OH
     Villa Park, IL
     Waterbury, CT 
     Santa Fe Springs, CA</t>
  </si>
  <si>
    <t>525FLA</t>
  </si>
  <si>
    <t>EnergyCell 525FLA Deep Cycle Flooded. 525Ah c/100, 6V Top Terminal. L16 case</t>
  </si>
  <si>
    <t>Nameplate: 3.15kWh   Usable: 1.57kWh</t>
  </si>
  <si>
    <t xml:space="preserve">EnergyCell High Capacity Replacement Batteries </t>
  </si>
  <si>
    <t xml:space="preserve">Please ensure the correct battery replacement is selected. Refer to images for differences between round and square post terminals </t>
  </si>
  <si>
    <t xml:space="preserve"> For residential deliveries, if communicated to Order Management prior to order entry, we can specify lift gate is not needed in the sales order, and $150 liftgate fee will be waived. If not specified, all residential deliveries will automatically have $150 liftgate fee added. If distributor indicates to Outback that no liftgate is needed, but upon delivery, one is discovered to be needed, distributor is responsible for liftgate fee plus additional handling charges incurred.</t>
  </si>
  <si>
    <t>EnergyCell Model</t>
  </si>
  <si>
    <t xml:space="preserve">Round Post EnerSys    Part Number </t>
  </si>
  <si>
    <t>Square Post EnerSys Part Number</t>
  </si>
  <si>
    <t>2V Battery Dimensions (in)</t>
  </si>
  <si>
    <t>2V Battery    Weight (lb)</t>
  </si>
  <si>
    <t>EXW Location</t>
  </si>
  <si>
    <t>Price</t>
  </si>
  <si>
    <t>868404-CW</t>
  </si>
  <si>
    <t>868616-CW</t>
  </si>
  <si>
    <t>21.8 x 11.9 x 6.5</t>
  </si>
  <si>
    <t>868405-CW</t>
  </si>
  <si>
    <t>868617-CW</t>
  </si>
  <si>
    <t>21.8 x 8.4 x 6.5</t>
  </si>
  <si>
    <t>868410-CW</t>
  </si>
  <si>
    <t>868621-CW</t>
  </si>
  <si>
    <t>24.5 x 8.4 x 6.5</t>
  </si>
  <si>
    <t>868411-CW</t>
  </si>
  <si>
    <t>868622-CW</t>
  </si>
  <si>
    <t>24.5 x 9.9 x 6.5</t>
  </si>
  <si>
    <t>868414-CW</t>
  </si>
  <si>
    <t>868625-CW</t>
  </si>
  <si>
    <t>23.5 x 9.9 x 8.9</t>
  </si>
  <si>
    <t>868413-CW</t>
  </si>
  <si>
    <t>868624-CW</t>
  </si>
  <si>
    <t>24.5 x 12.9 x 6.5</t>
  </si>
  <si>
    <t>868416-CW</t>
  </si>
  <si>
    <t>868627-CW</t>
  </si>
  <si>
    <t>23.5 x 12.9 x 8.9</t>
  </si>
  <si>
    <t xml:space="preserve">Battery Display and Spare Hardware </t>
  </si>
  <si>
    <t xml:space="preserve">Model </t>
  </si>
  <si>
    <t xml:space="preserve">Description </t>
  </si>
  <si>
    <t>NSB Display Jar</t>
  </si>
  <si>
    <t>NSB40FT BLUE-DIS</t>
  </si>
  <si>
    <t>NorthStar BLUE+ VRLA-AGM Pure Lead Carbon, 12V Front Terminal, Display</t>
  </si>
  <si>
    <t>NSB100FT BLUE-DIS</t>
  </si>
  <si>
    <t>NorthStar BLUE+ VRLA-AGM Pure Lead Carbon, 12V Front Terminal Display</t>
  </si>
  <si>
    <t>NSB170FT BLUE-DIS</t>
  </si>
  <si>
    <t xml:space="preserve">NorthStar BLUE+ VRLA-AGM Pure Lead Carbon, 12V Front Terminal Display </t>
  </si>
  <si>
    <t>NSB190FT BLUE-DIS</t>
  </si>
  <si>
    <t>*NSB210FT BLUE-DIS</t>
  </si>
  <si>
    <t>NSB HWR Kits</t>
  </si>
  <si>
    <t>ACC0009</t>
  </si>
  <si>
    <t>Hardware Kit for NSB40FT-100FT, Incl. Covers, front bus bar, M8x1.25 screw &amp; washer</t>
  </si>
  <si>
    <t>ACC0010</t>
  </si>
  <si>
    <t>Hardware Kit for NSB170FT-210FT, Covers, front bus bar, M8x1.25 screw &amp; washer</t>
  </si>
  <si>
    <t>NSB Links</t>
  </si>
  <si>
    <t xml:space="preserve">LNK0021 </t>
  </si>
  <si>
    <t>Interconnecting bus bar Link for NSB40FT BLUE+</t>
  </si>
  <si>
    <t xml:space="preserve">LNK0004 </t>
  </si>
  <si>
    <t>Interconnecting bus bar Link for NSB100FT BLUE+</t>
  </si>
  <si>
    <t>LNK0009</t>
  </si>
  <si>
    <t>Interconnecting bus bar Link for NSB170FT - NSB210FT BLUE+</t>
  </si>
  <si>
    <t xml:space="preserve">PLR Display </t>
  </si>
  <si>
    <t>200PLR-DIS</t>
  </si>
  <si>
    <t>EnergyCell 200PLR VRLA-AGM Pure Lead, 12V Front Terminal Display Jar</t>
  </si>
  <si>
    <t>PLR HWR</t>
  </si>
  <si>
    <t>SBSF48VKITB</t>
  </si>
  <si>
    <t>Hardware Kit for 48V string, Inc. bus bars, no-ox grease, hwr package, instructions</t>
  </si>
  <si>
    <t>2107-8940</t>
  </si>
  <si>
    <t>Terminal Plastic Cover for 200PLR</t>
  </si>
  <si>
    <t>2207-7710</t>
  </si>
  <si>
    <t>Front Terminal adapter bus bar for 200PLR</t>
  </si>
  <si>
    <t>Balance Of Systems Product Discount</t>
  </si>
  <si>
    <t>Inverter Product Discount</t>
  </si>
  <si>
    <t>insert customer name &amp; info</t>
  </si>
  <si>
    <t>Retail Price USD</t>
  </si>
  <si>
    <t>Customer Negotiated Price</t>
  </si>
  <si>
    <t>ProHarvest 3-Phase Inverters</t>
  </si>
  <si>
    <t>Grid-Direct Inverters</t>
  </si>
  <si>
    <t>PRO480-8k</t>
  </si>
  <si>
    <t>ProHarvest Inverter, 8kW, 480V 3-phase; Inverter with MC4-compatible connectors (1ea). MPPT per string, monitoring per string. Includes 10 year limited warranty. Gateway and AC Cables sold separately.</t>
  </si>
  <si>
    <t>PHXL480-10k</t>
  </si>
  <si>
    <t>New!</t>
  </si>
  <si>
    <t>ProHarvest Gen XL Inverter meets UL1741SA, 10kW, 480V, 3-Phase; Inverter with MC4-compatible connectors (1ea). Includes 10 year limited warranty. Gateway and AC Cables sold separately.</t>
  </si>
  <si>
    <t>PRO208-5k75</t>
  </si>
  <si>
    <t>ProHarvest Inverter, 5.75 kW, 208V 3-phase; Inverter with MC4-compatible connectors (1ea). MPPT per string, monitoring per string. Includes 10 year limited warranty. Gateway and AC Cables sold separately.</t>
  </si>
  <si>
    <t>Communications Gateways</t>
  </si>
  <si>
    <t>PROGW-A-120</t>
  </si>
  <si>
    <t>Communication Gateway, 120V. Includes Ethernet Cable (1ea), memory card for logging and storage of results and 120V power cable.</t>
  </si>
  <si>
    <t>PROGW-A-277</t>
  </si>
  <si>
    <t>Communication Gateway, 277V. Includes Ethernet Cable (1ea), memory card for logging and storage of results and 277V power cable.</t>
  </si>
  <si>
    <t>ProHarvest Integration Hardware</t>
  </si>
  <si>
    <t>AC Splice Box</t>
  </si>
  <si>
    <t>PROSPL-60</t>
  </si>
  <si>
    <t>AC combiner splice box, NEMA4 enclosure. Includes 3 gland fittings for up to 3 inverter AC cables. Inverter AC cables must be ordered separately.</t>
  </si>
  <si>
    <t>Inverter AC Cables - 480V</t>
  </si>
  <si>
    <t>CBL-480A-05</t>
  </si>
  <si>
    <t>ProHarvest 380/480V AC Cable, 5ft. Includes ProHarvest 480V AC mating connector, other end unterminated.</t>
  </si>
  <si>
    <t>CBL-480A-15</t>
  </si>
  <si>
    <t>ProHarvest 380/480V AC Cable, 15ft. Includes ProHarvest 480V AC mating connector, other end unterminated.</t>
  </si>
  <si>
    <t>CBL-480A-30</t>
  </si>
  <si>
    <t>ProHarvest 380/480V AC Cable, 30ft. Includes ProHarvest 480V AC mating connector, other end unterminated.</t>
  </si>
  <si>
    <t>CBL-480A-50</t>
  </si>
  <si>
    <t>ProHarvest 380/480V AC Cable, 50ft. Includes ProHarvest 480V AC mating connector, other end unterminated.</t>
  </si>
  <si>
    <t>Inverter AC Cables - 208V</t>
  </si>
  <si>
    <t>CBL-208A-05</t>
  </si>
  <si>
    <t>ProHarvest 208V AC Cable, 5ft. Includes ProHarvest 208V AC mating connector, other end unterminated.</t>
  </si>
  <si>
    <t>CBL-208A-15</t>
  </si>
  <si>
    <t>ProHarvest 208V AC Cable, 15ft. Includes ProHarvest 208V AC mating connector, other end unterminated.</t>
  </si>
  <si>
    <t>CBL-208A-30</t>
  </si>
  <si>
    <t>ProHarvest 208V AC Cable, 30ft. Includes ProHarvest 208V AC mating connector, other end unterminated.</t>
  </si>
  <si>
    <t>CBL-208A-50</t>
  </si>
  <si>
    <t>ProHarvest 208V AC Cable, 50ft. Includes ProHarvest 208V AC mating connector, other end unterminated.</t>
  </si>
  <si>
    <t>Mounting and Installation Hardware</t>
  </si>
  <si>
    <t>MNT-TS1-01</t>
  </si>
  <si>
    <t>Ballast Roof Mounting System, Quantity 1. Hardware to mount 1 ProHarvest inverter. Includes 4 feet and associated hardware.</t>
  </si>
  <si>
    <t>TOOL-KIT-1</t>
  </si>
  <si>
    <t>AC &amp; DC Connector Tool Kit. MC4-Compatible Connector Unlatching Tool (10ea), plus ProHarvest AC Connector Unlatching Tool (10ea)</t>
  </si>
  <si>
    <t>Extended Warranties</t>
  </si>
  <si>
    <t>Other</t>
  </si>
  <si>
    <t>PRO000-00K</t>
  </si>
  <si>
    <t>PRO480-8K Display</t>
  </si>
  <si>
    <t>PLC-CORE-57-1</t>
  </si>
  <si>
    <t>Power line communication core, 2.25 in. (57 mm) internal diameter.  Provides isolation for the ProHarvest Gateway.</t>
  </si>
  <si>
    <t>PLC-CORE-75-1</t>
  </si>
  <si>
    <t>Update!</t>
  </si>
  <si>
    <t>Power line communication core, 3 in. (75 mm) internal diameter.  Provides isolation for the ProHarvest Gateway.</t>
  </si>
  <si>
    <t xml:space="preserve"> </t>
  </si>
  <si>
    <t xml:space="preserve"> Price List</t>
  </si>
  <si>
    <t>Standard Distribution Price</t>
  </si>
  <si>
    <t>Price per Unit (USD)</t>
  </si>
  <si>
    <t>MPPT with Load Control</t>
  </si>
  <si>
    <t>(12 pcs to a case)</t>
  </si>
  <si>
    <t xml:space="preserve">Quantity </t>
  </si>
  <si>
    <t>MSRP</t>
  </si>
  <si>
    <t>1 to 11</t>
  </si>
  <si>
    <t>12 to 95</t>
  </si>
  <si>
    <t>96 to 983</t>
  </si>
  <si>
    <t>984 to 4,991</t>
  </si>
  <si>
    <t>&gt;4,992</t>
  </si>
  <si>
    <t>SCCM20-100</t>
  </si>
  <si>
    <t>20A output @ 50C, MPPT, 12/24Vdc battery, 100Vdc PV maximum. Load Control. Minimum order quantity of 12.</t>
  </si>
  <si>
    <t>SCCM10-100</t>
  </si>
  <si>
    <t>10A output @ 60C, MPPT, 12/24Vdc battery, 100Vdc PV maximum. Load Control. Minimum order quantity of 12.</t>
  </si>
  <si>
    <t>PWM with Load Control</t>
  </si>
  <si>
    <t>(24 pcs to a case)</t>
  </si>
  <si>
    <t>24 to 95</t>
  </si>
  <si>
    <t>SCCP10-050</t>
  </si>
  <si>
    <t>10A output @ 60C, PWM, 12/24Vdc battery, 50Vdc PV maximum. Load Control. Minimum order quantity of 24.</t>
  </si>
  <si>
    <t>SCCP05-050</t>
  </si>
  <si>
    <t>5A output @ 60C, PWM, 12/24Vdc battery, 50Vdc PV maximum. Load Control. Minimum order quantity of 24.</t>
  </si>
  <si>
    <t>(15 pcs to a case)</t>
  </si>
  <si>
    <t>SRTS-6M</t>
  </si>
  <si>
    <t>SmartHarvest remote temperature sensor, includes 6m / 20' cable, black. Minimum order quantity of 15.</t>
  </si>
  <si>
    <t>SCOM-USB</t>
  </si>
  <si>
    <t>New</t>
  </si>
  <si>
    <t>Isolated RS-485-to-USB converter that establishes a communication interface between any SmartHarvest series charge controller and a Windows 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</si>
</sst>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43" formatCode="_(* #,##0.00_);_(* \(#,##0.00\);_(* &quot;-&quot;??_);_(@_)"/>
    <numFmt numFmtId="164" formatCode="[$$-409]#,##0.00;[Red]\-[$$-409]#,##0.00"/>
    <numFmt numFmtId="165" formatCode="[$$-409]#,##0;[Red]\-[$$-409]#,##0"/>
    <numFmt numFmtId="166" formatCode="_(\$* #,##0.00_);_(\$* \(#,##0.00\);_(\$* \-??_);_(@_)"/>
    <numFmt numFmtId="167" formatCode="_(&quot;$&quot;* #,##0_);_(&quot;$&quot;* \(#,##0\);_(&quot;$&quot;* &quot;-&quot;??_);_(@_)"/>
    <numFmt numFmtId="168" formatCode="[$$-409]#,##0.00_);[Red]\([$$-409]#,##0.00\)"/>
    <numFmt numFmtId="169" formatCode="&quot;$&quot;#,##0.00"/>
  </numFmts>
  <fonts count="8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1"/>
      <name val="Calibri"/>
      <family val="2"/>
      <scheme val="minor"/>
    </font>
    <font>
      <b/>
      <i/>
      <sz val="11"/>
      <name val="Calibri"/>
      <family val="2"/>
      <scheme val="minor"/>
    </font>
    <font>
      <b/>
      <sz val="22"/>
      <name val="Calibri"/>
      <family val="2"/>
      <scheme val="minor"/>
    </font>
    <font>
      <b/>
      <u/>
      <sz val="14"/>
      <name val="Calibri"/>
      <family val="2"/>
      <scheme val="minor"/>
    </font>
    <font>
      <b/>
      <sz val="11"/>
      <color indexed="9"/>
      <name val="Calibri"/>
      <family val="2"/>
      <scheme val="minor"/>
    </font>
    <font>
      <b/>
      <i/>
      <sz val="11"/>
      <color indexed="9"/>
      <name val="Calibri"/>
      <family val="2"/>
      <scheme val="minor"/>
    </font>
    <font>
      <sz val="11"/>
      <color indexed="9"/>
      <name val="Calibri"/>
      <family val="2"/>
      <scheme val="minor"/>
    </font>
    <font>
      <sz val="11"/>
      <name val="Calibri"/>
      <family val="2"/>
      <scheme val="minor"/>
    </font>
    <font>
      <i/>
      <sz val="11"/>
      <name val="Calibri"/>
      <family val="2"/>
      <scheme val="minor"/>
    </font>
    <font>
      <sz val="10"/>
      <name val="Arial"/>
      <family val="2"/>
    </font>
    <font>
      <sz val="10"/>
      <name val="Calibri"/>
      <family val="2"/>
      <scheme val="minor"/>
    </font>
    <font>
      <b/>
      <sz val="12"/>
      <color indexed="9"/>
      <name val="Calibri"/>
      <family val="2"/>
      <scheme val="minor"/>
    </font>
    <font>
      <i/>
      <sz val="11"/>
      <color indexed="9"/>
      <name val="Calibri"/>
      <family val="2"/>
      <scheme val="minor"/>
    </font>
    <font>
      <sz val="11"/>
      <name val="Calibri  "/>
    </font>
    <font>
      <sz val="11"/>
      <name val="Arial"/>
      <family val="2"/>
    </font>
    <font>
      <b/>
      <sz val="11"/>
      <name val="Arial"/>
      <family val="2"/>
    </font>
    <font>
      <b/>
      <i/>
      <sz val="11"/>
      <color indexed="9"/>
      <name val="Calibri  "/>
    </font>
    <font>
      <i/>
      <sz val="10"/>
      <name val="Arial"/>
      <family val="2"/>
    </font>
    <font>
      <i/>
      <sz val="11"/>
      <name val="Arial"/>
      <family val="2"/>
    </font>
    <font>
      <b/>
      <i/>
      <sz val="10"/>
      <name val="Arial"/>
      <family val="2"/>
    </font>
    <font>
      <b/>
      <i/>
      <sz val="11"/>
      <name val="Arial"/>
      <family val="2"/>
    </font>
    <font>
      <b/>
      <sz val="22"/>
      <name val="Century Gothic"/>
      <family val="2"/>
    </font>
    <font>
      <b/>
      <sz val="11"/>
      <name val="Century Gothic"/>
      <family val="2"/>
    </font>
    <font>
      <b/>
      <sz val="11"/>
      <name val="Calibri  "/>
    </font>
    <font>
      <b/>
      <i/>
      <sz val="10"/>
      <name val="Calibri  "/>
    </font>
    <font>
      <b/>
      <i/>
      <sz val="11"/>
      <name val="Calibri  "/>
    </font>
    <font>
      <sz val="10"/>
      <name val="Calibri  "/>
    </font>
    <font>
      <b/>
      <sz val="11"/>
      <color indexed="9"/>
      <name val="Calibri  "/>
    </font>
    <font>
      <b/>
      <i/>
      <sz val="10"/>
      <color indexed="9"/>
      <name val="Calibri  "/>
    </font>
    <font>
      <sz val="11"/>
      <color indexed="9"/>
      <name val="Calibri  "/>
    </font>
    <font>
      <b/>
      <sz val="11"/>
      <color theme="0"/>
      <name val="Calibri  "/>
    </font>
    <font>
      <i/>
      <sz val="11"/>
      <name val="Calibri  "/>
    </font>
    <font>
      <b/>
      <sz val="18"/>
      <name val="Calibri"/>
      <family val="2"/>
      <scheme val="minor"/>
    </font>
    <font>
      <b/>
      <sz val="14"/>
      <name val="Calibri"/>
      <family val="2"/>
      <scheme val="minor"/>
    </font>
    <font>
      <sz val="11"/>
      <color rgb="FFFF0000"/>
      <name val="Calibri"/>
      <family val="2"/>
      <scheme val="minor"/>
    </font>
    <font>
      <sz val="10"/>
      <color theme="1"/>
      <name val="Times New Roman"/>
      <family val="1"/>
    </font>
    <font>
      <sz val="11"/>
      <color theme="1"/>
      <name val="Calibri"/>
      <family val="2"/>
    </font>
    <font>
      <b/>
      <sz val="12"/>
      <color rgb="FFFF0000"/>
      <name val="Calibri"/>
      <family val="2"/>
      <scheme val="minor"/>
    </font>
    <font>
      <b/>
      <i/>
      <sz val="14"/>
      <name val="Calibri"/>
      <family val="2"/>
      <scheme val="minor"/>
    </font>
    <font>
      <sz val="14"/>
      <color theme="1"/>
      <name val="Calibri"/>
      <family val="2"/>
      <scheme val="minor"/>
    </font>
    <font>
      <b/>
      <u/>
      <sz val="22"/>
      <color rgb="FFFF0000"/>
      <name val="Calibri"/>
      <family val="2"/>
      <scheme val="minor"/>
    </font>
    <font>
      <sz val="11"/>
      <color theme="1"/>
      <name val="Calibri Light"/>
      <family val="2"/>
    </font>
    <font>
      <sz val="9"/>
      <color indexed="81"/>
      <name val="Tahoma"/>
      <family val="2"/>
    </font>
    <font>
      <b/>
      <u/>
      <sz val="14"/>
      <color theme="0"/>
      <name val="Calibri"/>
      <family val="2"/>
      <scheme val="minor"/>
    </font>
    <font>
      <b/>
      <sz val="12"/>
      <name val="Calibri"/>
      <family val="2"/>
      <scheme val="minor"/>
    </font>
    <font>
      <u/>
      <sz val="11"/>
      <color theme="10"/>
      <name val="Calibri"/>
      <family val="2"/>
      <scheme val="minor"/>
    </font>
    <font>
      <b/>
      <u/>
      <sz val="12"/>
      <color rgb="FF5BABFB"/>
      <name val="Calibri"/>
      <family val="2"/>
      <scheme val="minor"/>
    </font>
    <font>
      <sz val="10"/>
      <color theme="1"/>
      <name val="Calibri"/>
      <family val="2"/>
      <scheme val="minor"/>
    </font>
    <font>
      <b/>
      <i/>
      <sz val="11"/>
      <color theme="0"/>
      <name val="Calibri"/>
      <family val="2"/>
      <scheme val="minor"/>
    </font>
    <font>
      <b/>
      <i/>
      <sz val="12"/>
      <color theme="0"/>
      <name val="Calibri"/>
      <family val="2"/>
      <scheme val="minor"/>
    </font>
    <font>
      <i/>
      <u/>
      <sz val="14"/>
      <color rgb="FF056FD9"/>
      <name val="Calibri"/>
      <family val="2"/>
      <scheme val="minor"/>
    </font>
    <font>
      <b/>
      <sz val="26"/>
      <color theme="1"/>
      <name val="Century Gothic"/>
      <family val="2"/>
    </font>
    <font>
      <sz val="11"/>
      <color theme="1"/>
      <name val="Century Gothic"/>
      <family val="2"/>
    </font>
    <font>
      <sz val="9"/>
      <color rgb="FFC00000"/>
      <name val="Century Gothic"/>
      <family val="2"/>
    </font>
    <font>
      <b/>
      <sz val="11"/>
      <color theme="1"/>
      <name val="Century Gothic"/>
      <family val="2"/>
    </font>
    <font>
      <b/>
      <sz val="14"/>
      <color theme="1"/>
      <name val="Century Gothic"/>
      <family val="2"/>
    </font>
    <font>
      <sz val="7"/>
      <color theme="1"/>
      <name val="Century Gothic"/>
      <family val="2"/>
    </font>
    <font>
      <sz val="10"/>
      <color theme="1"/>
      <name val="Century Gothic"/>
      <family val="2"/>
    </font>
    <font>
      <b/>
      <sz val="10"/>
      <color theme="1"/>
      <name val="Century Gothic"/>
      <family val="2"/>
    </font>
    <font>
      <sz val="9"/>
      <color theme="1"/>
      <name val="Calibri"/>
      <family val="2"/>
      <scheme val="minor"/>
    </font>
    <font>
      <b/>
      <sz val="10"/>
      <color theme="1"/>
      <name val="Calibri"/>
      <family val="2"/>
      <scheme val="minor"/>
    </font>
    <font>
      <b/>
      <sz val="20"/>
      <color theme="1"/>
      <name val="Calibri"/>
      <family val="2"/>
      <scheme val="minor"/>
    </font>
    <font>
      <sz val="8"/>
      <color rgb="FFFF0000"/>
      <name val="Calibri"/>
      <family val="2"/>
      <scheme val="minor"/>
    </font>
    <font>
      <b/>
      <u/>
      <sz val="11"/>
      <color rgb="FFFF0000"/>
      <name val="Calibri"/>
      <family val="2"/>
      <scheme val="minor"/>
    </font>
    <font>
      <b/>
      <sz val="22"/>
      <color theme="1"/>
      <name val="Calibri"/>
      <family val="2"/>
      <scheme val="minor"/>
    </font>
    <font>
      <sz val="11"/>
      <color rgb="FF000000"/>
      <name val="Calibri"/>
      <family val="2"/>
      <scheme val="minor"/>
    </font>
    <font>
      <b/>
      <u/>
      <sz val="11"/>
      <color rgb="FF0B82F9"/>
      <name val="Calibri"/>
      <family val="2"/>
      <scheme val="minor"/>
    </font>
    <font>
      <b/>
      <u/>
      <sz val="11"/>
      <color theme="10"/>
      <name val="Calibri"/>
      <family val="2"/>
      <scheme val="minor"/>
    </font>
    <font>
      <b/>
      <sz val="20"/>
      <name val="Calibri"/>
      <family val="2"/>
      <scheme val="minor"/>
    </font>
    <font>
      <u/>
      <sz val="11"/>
      <color theme="10"/>
      <name val="Century Gothic"/>
      <family val="2"/>
    </font>
    <font>
      <b/>
      <sz val="18"/>
      <color theme="1"/>
      <name val="Calibri"/>
      <family val="2"/>
      <scheme val="minor"/>
    </font>
    <font>
      <b/>
      <u/>
      <sz val="12"/>
      <color rgb="FF00B0F0"/>
      <name val="Calibri"/>
      <family val="2"/>
      <scheme val="minor"/>
    </font>
    <font>
      <b/>
      <sz val="12"/>
      <color rgb="FF00B0F0"/>
      <name val="Calibri"/>
      <family val="2"/>
      <scheme val="minor"/>
    </font>
    <font>
      <b/>
      <i/>
      <sz val="12"/>
      <color rgb="FF00B0F0"/>
      <name val="Calibri"/>
      <family val="2"/>
      <scheme val="minor"/>
    </font>
    <font>
      <sz val="12"/>
      <color rgb="FF00B0F0"/>
      <name val="Calibri"/>
      <family val="2"/>
      <scheme val="minor"/>
    </font>
    <font>
      <b/>
      <u/>
      <sz val="12"/>
      <color rgb="FFFF0000"/>
      <name val="Calibri"/>
      <family val="2"/>
      <scheme val="minor"/>
    </font>
    <font>
      <b/>
      <i/>
      <u/>
      <sz val="16"/>
      <name val="Calibri"/>
      <family val="2"/>
      <scheme val="minor"/>
    </font>
  </fonts>
  <fills count="31">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indexed="8"/>
        <bgColor indexed="58"/>
      </patternFill>
    </fill>
    <fill>
      <patternFill patternType="solid">
        <fgColor indexed="8"/>
        <bgColor indexed="64"/>
      </patternFill>
    </fill>
    <fill>
      <patternFill patternType="solid">
        <fgColor indexed="22"/>
        <bgColor indexed="31"/>
      </patternFill>
    </fill>
    <fill>
      <patternFill patternType="solid">
        <fgColor indexed="16"/>
        <bgColor indexed="23"/>
      </patternFill>
    </fill>
    <fill>
      <patternFill patternType="solid">
        <fgColor theme="0" tint="-0.249977111117893"/>
        <bgColor indexed="64"/>
      </patternFill>
    </fill>
    <fill>
      <patternFill patternType="solid">
        <fgColor theme="0"/>
        <bgColor indexed="58"/>
      </patternFill>
    </fill>
    <fill>
      <patternFill patternType="solid">
        <fgColor theme="0" tint="-0.249977111117893"/>
        <bgColor indexed="31"/>
      </patternFill>
    </fill>
    <fill>
      <patternFill patternType="solid">
        <fgColor indexed="22"/>
        <bgColor indexed="64"/>
      </patternFill>
    </fill>
    <fill>
      <patternFill patternType="solid">
        <fgColor rgb="FF1EB53A"/>
        <bgColor indexed="23"/>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116521"/>
        <bgColor indexed="31"/>
      </patternFill>
    </fill>
    <fill>
      <patternFill patternType="solid">
        <fgColor rgb="FF1EB53A"/>
        <bgColor indexed="31"/>
      </patternFill>
    </fill>
    <fill>
      <patternFill patternType="solid">
        <fgColor theme="0" tint="-0.14999847407452621"/>
        <bgColor indexed="31"/>
      </patternFill>
    </fill>
    <fill>
      <patternFill patternType="solid">
        <fgColor rgb="FF85EB98"/>
        <bgColor indexed="64"/>
      </patternFill>
    </fill>
    <fill>
      <patternFill patternType="solid">
        <fgColor rgb="FFD4F8DB"/>
        <bgColor indexed="64"/>
      </patternFill>
    </fill>
    <fill>
      <patternFill patternType="solid">
        <fgColor theme="4" tint="0.79998168889431442"/>
        <bgColor indexed="64"/>
      </patternFill>
    </fill>
    <fill>
      <patternFill patternType="solid">
        <fgColor theme="1"/>
        <bgColor indexed="64"/>
      </patternFill>
    </fill>
    <fill>
      <patternFill patternType="solid">
        <fgColor theme="9" tint="0.39997558519241921"/>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
      <patternFill patternType="solid">
        <fgColor theme="1"/>
        <bgColor indexed="31"/>
      </patternFill>
    </fill>
    <fill>
      <patternFill patternType="solid">
        <fgColor theme="0" tint="-0.249977111117893"/>
        <bgColor indexed="58"/>
      </patternFill>
    </fill>
  </fills>
  <borders count="63">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style="thin">
        <color theme="0" tint="-0.14996795556505021"/>
      </right>
      <top/>
      <bottom/>
      <diagonal/>
    </border>
    <border>
      <left/>
      <right/>
      <top style="thin">
        <color auto="1"/>
      </top>
      <bottom style="thin">
        <color auto="1"/>
      </bottom>
      <diagonal/>
    </border>
    <border>
      <left style="medium">
        <color indexed="64"/>
      </left>
      <right/>
      <top style="thin">
        <color auto="1"/>
      </top>
      <bottom style="thin">
        <color auto="1"/>
      </bottom>
      <diagonal/>
    </border>
    <border>
      <left/>
      <right/>
      <top/>
      <bottom style="medium">
        <color indexed="64"/>
      </bottom>
      <diagonal/>
    </border>
    <border>
      <left/>
      <right/>
      <top style="double">
        <color indexed="64"/>
      </top>
      <bottom style="thin">
        <color auto="1"/>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s>
  <cellStyleXfs count="17">
    <xf numFmtId="0" fontId="0" fillId="0" borderId="0"/>
    <xf numFmtId="44" fontId="1" fillId="0" borderId="0" applyFont="0" applyFill="0" applyBorder="0" applyAlignment="0" applyProtection="0"/>
    <xf numFmtId="0" fontId="13" fillId="0" borderId="0"/>
    <xf numFmtId="0" fontId="13" fillId="0" borderId="0"/>
    <xf numFmtId="0" fontId="13" fillId="0" borderId="0"/>
    <xf numFmtId="44" fontId="13" fillId="0" borderId="0" applyFont="0" applyFill="0" applyBorder="0" applyAlignment="0" applyProtection="0"/>
    <xf numFmtId="166" fontId="13" fillId="0" borderId="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43" fontId="45" fillId="0" borderId="0" applyFont="0" applyFill="0" applyBorder="0" applyAlignment="0" applyProtection="0"/>
    <xf numFmtId="0" fontId="45" fillId="0" borderId="0"/>
    <xf numFmtId="0" fontId="49" fillId="0" borderId="0" applyNumberFormat="0" applyFill="0" applyBorder="0" applyAlignment="0" applyProtection="0"/>
    <xf numFmtId="9" fontId="1" fillId="0" borderId="0" applyFont="0" applyFill="0" applyBorder="0" applyAlignment="0" applyProtection="0"/>
  </cellStyleXfs>
  <cellXfs count="585">
    <xf numFmtId="0" fontId="0" fillId="0" borderId="0" xfId="0"/>
    <xf numFmtId="0" fontId="3" fillId="0" borderId="0" xfId="0" applyFont="1"/>
    <xf numFmtId="0" fontId="4" fillId="0" borderId="0" xfId="0" applyFont="1" applyAlignment="1">
      <alignment vertical="center"/>
    </xf>
    <xf numFmtId="0" fontId="5" fillId="0" borderId="0" xfId="0" applyFont="1" applyAlignment="1">
      <alignment vertical="center"/>
    </xf>
    <xf numFmtId="0" fontId="5" fillId="0" borderId="0" xfId="0" applyFont="1" applyAlignment="1">
      <alignment vertical="top"/>
    </xf>
    <xf numFmtId="164" fontId="6" fillId="0" borderId="0" xfId="0" applyNumberFormat="1" applyFont="1" applyAlignment="1">
      <alignment vertical="center"/>
    </xf>
    <xf numFmtId="14" fontId="6" fillId="0" borderId="0" xfId="0" applyNumberFormat="1" applyFont="1" applyAlignment="1">
      <alignment horizontal="center" vertical="center"/>
    </xf>
    <xf numFmtId="164" fontId="4" fillId="0" borderId="0" xfId="0" applyNumberFormat="1" applyFont="1" applyAlignment="1">
      <alignment vertical="center"/>
    </xf>
    <xf numFmtId="0" fontId="0" fillId="0" borderId="0" xfId="0" applyAlignment="1">
      <alignment horizontal="center"/>
    </xf>
    <xf numFmtId="164" fontId="4" fillId="0" borderId="0" xfId="0" applyNumberFormat="1" applyFont="1" applyAlignment="1">
      <alignment horizontal="center" vertical="center"/>
    </xf>
    <xf numFmtId="0" fontId="4" fillId="0" borderId="3" xfId="0" applyFont="1" applyBorder="1" applyAlignment="1">
      <alignment vertical="center"/>
    </xf>
    <xf numFmtId="0" fontId="5" fillId="0" borderId="3" xfId="0" applyFont="1" applyBorder="1" applyAlignment="1">
      <alignment vertical="center"/>
    </xf>
    <xf numFmtId="0" fontId="5" fillId="0" borderId="3" xfId="0" applyFont="1" applyBorder="1"/>
    <xf numFmtId="165" fontId="4" fillId="0" borderId="3" xfId="1" applyNumberFormat="1" applyFont="1" applyFill="1" applyBorder="1" applyAlignment="1" applyProtection="1">
      <alignment horizontal="center" vertical="center"/>
    </xf>
    <xf numFmtId="165" fontId="4" fillId="0" borderId="0" xfId="1" applyNumberFormat="1" applyFont="1" applyFill="1" applyBorder="1" applyAlignment="1" applyProtection="1">
      <alignment horizontal="center" vertical="center"/>
    </xf>
    <xf numFmtId="164" fontId="0" fillId="0" borderId="0" xfId="0" applyNumberFormat="1" applyAlignment="1">
      <alignment horizontal="center" vertical="center"/>
    </xf>
    <xf numFmtId="0" fontId="8" fillId="4" borderId="0" xfId="0" applyFont="1" applyFill="1" applyAlignment="1">
      <alignment vertical="center"/>
    </xf>
    <xf numFmtId="0" fontId="9" fillId="4" borderId="0" xfId="0" applyFont="1" applyFill="1" applyAlignment="1">
      <alignment vertical="center"/>
    </xf>
    <xf numFmtId="0" fontId="9" fillId="4" borderId="0" xfId="0" applyFont="1" applyFill="1" applyAlignment="1">
      <alignment vertical="top"/>
    </xf>
    <xf numFmtId="0" fontId="10" fillId="4" borderId="0" xfId="0" applyFont="1" applyFill="1" applyAlignment="1">
      <alignment vertical="center"/>
    </xf>
    <xf numFmtId="165" fontId="10" fillId="4" borderId="0" xfId="0" applyNumberFormat="1" applyFont="1" applyFill="1" applyAlignment="1">
      <alignment horizontal="center" vertical="center"/>
    </xf>
    <xf numFmtId="164" fontId="0" fillId="5" borderId="0" xfId="0" applyNumberFormat="1" applyFill="1" applyAlignment="1">
      <alignment horizontal="center" vertical="center"/>
    </xf>
    <xf numFmtId="0" fontId="4" fillId="6" borderId="0" xfId="0" applyFont="1" applyFill="1" applyAlignment="1">
      <alignment vertical="center"/>
    </xf>
    <xf numFmtId="0" fontId="5" fillId="6" borderId="0" xfId="0" applyFont="1" applyFill="1" applyAlignment="1">
      <alignment vertical="center"/>
    </xf>
    <xf numFmtId="0" fontId="5" fillId="6" borderId="0" xfId="0" applyFont="1" applyFill="1" applyAlignment="1">
      <alignment vertical="top"/>
    </xf>
    <xf numFmtId="0" fontId="11" fillId="6" borderId="0" xfId="0" applyFont="1" applyFill="1" applyAlignment="1">
      <alignment vertical="center"/>
    </xf>
    <xf numFmtId="165" fontId="11" fillId="6" borderId="0" xfId="0" applyNumberFormat="1" applyFont="1" applyFill="1" applyAlignment="1">
      <alignment horizontal="center" vertical="center"/>
    </xf>
    <xf numFmtId="164" fontId="11" fillId="6" borderId="0" xfId="0" applyNumberFormat="1" applyFont="1" applyFill="1" applyAlignment="1">
      <alignment horizontal="center" vertical="center"/>
    </xf>
    <xf numFmtId="0" fontId="11" fillId="0" borderId="0" xfId="0" applyFont="1" applyAlignment="1">
      <alignment vertical="center"/>
    </xf>
    <xf numFmtId="0" fontId="12" fillId="0" borderId="0" xfId="0" applyFont="1" applyAlignment="1">
      <alignment vertical="center"/>
    </xf>
    <xf numFmtId="0" fontId="12" fillId="0" borderId="0" xfId="0" applyFont="1" applyAlignment="1">
      <alignment vertical="top"/>
    </xf>
    <xf numFmtId="0" fontId="15" fillId="4" borderId="0" xfId="0" applyFont="1" applyFill="1" applyAlignment="1">
      <alignment vertical="top"/>
    </xf>
    <xf numFmtId="0" fontId="8" fillId="4" borderId="0" xfId="0" applyFont="1" applyFill="1" applyAlignment="1">
      <alignment vertical="top"/>
    </xf>
    <xf numFmtId="0" fontId="11" fillId="0" borderId="0" xfId="0" applyFont="1" applyAlignment="1">
      <alignment vertical="top" wrapText="1"/>
    </xf>
    <xf numFmtId="0" fontId="15" fillId="4" borderId="0" xfId="0" applyFont="1" applyFill="1" applyAlignment="1">
      <alignment horizontal="left" vertical="center"/>
    </xf>
    <xf numFmtId="0" fontId="17" fillId="0" borderId="0" xfId="4" applyFont="1" applyAlignment="1">
      <alignment vertical="top"/>
    </xf>
    <xf numFmtId="0" fontId="18" fillId="0" borderId="0" xfId="4" applyFont="1" applyAlignment="1">
      <alignment vertical="top" wrapText="1"/>
    </xf>
    <xf numFmtId="0" fontId="12" fillId="0" borderId="0" xfId="0" applyFont="1" applyAlignment="1">
      <alignment horizontal="center" vertical="top"/>
    </xf>
    <xf numFmtId="0" fontId="9" fillId="0" borderId="0" xfId="0" applyFont="1" applyAlignment="1">
      <alignment horizontal="center" vertical="center"/>
    </xf>
    <xf numFmtId="0" fontId="13" fillId="0" borderId="0" xfId="4"/>
    <xf numFmtId="0" fontId="18" fillId="0" borderId="0" xfId="4" applyFont="1" applyAlignment="1">
      <alignment vertical="top"/>
    </xf>
    <xf numFmtId="0" fontId="21" fillId="0" borderId="0" xfId="4" applyFont="1" applyAlignment="1">
      <alignment vertical="top" wrapText="1"/>
    </xf>
    <xf numFmtId="0" fontId="22" fillId="0" borderId="0" xfId="4" applyFont="1" applyAlignment="1">
      <alignment vertical="top"/>
    </xf>
    <xf numFmtId="165" fontId="18" fillId="0" borderId="0" xfId="4" applyNumberFormat="1" applyFont="1" applyAlignment="1">
      <alignment horizontal="right" vertical="top"/>
    </xf>
    <xf numFmtId="0" fontId="19" fillId="0" borderId="0" xfId="4" applyFont="1" applyAlignment="1">
      <alignment vertical="top"/>
    </xf>
    <xf numFmtId="0" fontId="23" fillId="0" borderId="0" xfId="4" applyFont="1" applyAlignment="1">
      <alignment vertical="top" wrapText="1"/>
    </xf>
    <xf numFmtId="0" fontId="24" fillId="0" borderId="0" xfId="4" applyFont="1" applyAlignment="1">
      <alignment vertical="top"/>
    </xf>
    <xf numFmtId="0" fontId="26" fillId="0" borderId="0" xfId="4" applyFont="1" applyAlignment="1">
      <alignment horizontal="right" vertical="top"/>
    </xf>
    <xf numFmtId="0" fontId="27" fillId="0" borderId="3" xfId="4" applyFont="1" applyBorder="1"/>
    <xf numFmtId="0" fontId="28" fillId="0" borderId="3" xfId="4" applyFont="1" applyBorder="1" applyAlignment="1">
      <alignment wrapText="1"/>
    </xf>
    <xf numFmtId="0" fontId="29" fillId="0" borderId="3" xfId="4" applyFont="1" applyBorder="1"/>
    <xf numFmtId="165" fontId="27" fillId="0" borderId="3" xfId="6" applyNumberFormat="1" applyFont="1" applyFill="1" applyBorder="1" applyAlignment="1" applyProtection="1">
      <alignment horizontal="right"/>
    </xf>
    <xf numFmtId="0" fontId="27" fillId="0" borderId="3" xfId="4" applyFont="1" applyBorder="1" applyAlignment="1">
      <alignment horizontal="center" wrapText="1"/>
    </xf>
    <xf numFmtId="0" fontId="13" fillId="0" borderId="0" xfId="4" applyAlignment="1">
      <alignment vertical="top"/>
    </xf>
    <xf numFmtId="0" fontId="27" fillId="0" borderId="0" xfId="4" applyFont="1" applyAlignment="1">
      <alignment vertical="top"/>
    </xf>
    <xf numFmtId="0" fontId="28" fillId="0" borderId="0" xfId="4" applyFont="1" applyAlignment="1">
      <alignment vertical="top" wrapText="1"/>
    </xf>
    <xf numFmtId="0" fontId="29" fillId="0" borderId="0" xfId="4" applyFont="1" applyAlignment="1">
      <alignment vertical="top"/>
    </xf>
    <xf numFmtId="165" fontId="27" fillId="0" borderId="0" xfId="6" applyNumberFormat="1" applyFont="1" applyFill="1" applyBorder="1" applyAlignment="1" applyProtection="1">
      <alignment horizontal="right" vertical="top"/>
    </xf>
    <xf numFmtId="0" fontId="30" fillId="0" borderId="0" xfId="4" applyFont="1" applyAlignment="1">
      <alignment vertical="top"/>
    </xf>
    <xf numFmtId="0" fontId="31" fillId="4" borderId="0" xfId="4" applyFont="1" applyFill="1" applyAlignment="1">
      <alignment vertical="top"/>
    </xf>
    <xf numFmtId="0" fontId="32" fillId="4" borderId="0" xfId="4" applyFont="1" applyFill="1" applyAlignment="1">
      <alignment vertical="top" wrapText="1"/>
    </xf>
    <xf numFmtId="0" fontId="20" fillId="4" borderId="0" xfId="4" applyFont="1" applyFill="1" applyAlignment="1">
      <alignment vertical="top"/>
    </xf>
    <xf numFmtId="0" fontId="33" fillId="4" borderId="0" xfId="4" applyFont="1" applyFill="1" applyAlignment="1">
      <alignment vertical="top"/>
    </xf>
    <xf numFmtId="9" fontId="31" fillId="4" borderId="0" xfId="7" applyFont="1" applyFill="1" applyBorder="1" applyAlignment="1" applyProtection="1">
      <alignment horizontal="right" vertical="top"/>
    </xf>
    <xf numFmtId="9" fontId="34" fillId="15" borderId="14" xfId="7" applyFont="1" applyFill="1" applyBorder="1" applyAlignment="1" applyProtection="1">
      <alignment horizontal="center" vertical="top" wrapText="1"/>
    </xf>
    <xf numFmtId="0" fontId="27" fillId="6" borderId="0" xfId="4" applyFont="1" applyFill="1" applyAlignment="1">
      <alignment vertical="top"/>
    </xf>
    <xf numFmtId="0" fontId="28" fillId="6" borderId="0" xfId="4" applyFont="1" applyFill="1" applyAlignment="1">
      <alignment vertical="top" wrapText="1"/>
    </xf>
    <xf numFmtId="0" fontId="28" fillId="6" borderId="0" xfId="4" applyFont="1" applyFill="1" applyAlignment="1">
      <alignment horizontal="right" vertical="top" wrapText="1"/>
    </xf>
    <xf numFmtId="0" fontId="27" fillId="16" borderId="14" xfId="4" applyFont="1" applyFill="1" applyBorder="1" applyAlignment="1">
      <alignment horizontal="right" vertical="top"/>
    </xf>
    <xf numFmtId="0" fontId="29" fillId="17" borderId="0" xfId="4" applyFont="1" applyFill="1" applyAlignment="1">
      <alignment vertical="top"/>
    </xf>
    <xf numFmtId="0" fontId="27" fillId="17" borderId="0" xfId="4" applyFont="1" applyFill="1" applyAlignment="1">
      <alignment vertical="top"/>
    </xf>
    <xf numFmtId="0" fontId="29" fillId="17" borderId="0" xfId="4" applyFont="1" applyFill="1" applyAlignment="1">
      <alignment horizontal="right" vertical="top"/>
    </xf>
    <xf numFmtId="164" fontId="29" fillId="18" borderId="14" xfId="6" applyNumberFormat="1" applyFont="1" applyFill="1" applyBorder="1" applyAlignment="1" applyProtection="1">
      <alignment horizontal="right" vertical="top"/>
    </xf>
    <xf numFmtId="164" fontId="29" fillId="17" borderId="0" xfId="4" applyNumberFormat="1" applyFont="1" applyFill="1" applyAlignment="1">
      <alignment horizontal="right" vertical="top"/>
    </xf>
    <xf numFmtId="0" fontId="35" fillId="0" borderId="0" xfId="4" applyFont="1" applyAlignment="1">
      <alignment horizontal="center" vertical="top"/>
    </xf>
    <xf numFmtId="164" fontId="17" fillId="0" borderId="0" xfId="6" applyNumberFormat="1" applyFont="1" applyFill="1" applyBorder="1" applyAlignment="1" applyProtection="1">
      <alignment horizontal="right" vertical="top"/>
    </xf>
    <xf numFmtId="164" fontId="17" fillId="19" borderId="14" xfId="6" applyNumberFormat="1" applyFont="1" applyFill="1" applyBorder="1" applyAlignment="1" applyProtection="1">
      <alignment horizontal="right" vertical="top"/>
    </xf>
    <xf numFmtId="0" fontId="35" fillId="0" borderId="0" xfId="4" applyFont="1" applyAlignment="1">
      <alignment vertical="top"/>
    </xf>
    <xf numFmtId="0" fontId="17" fillId="0" borderId="0" xfId="4" applyFont="1"/>
    <xf numFmtId="0" fontId="29" fillId="6" borderId="0" xfId="4" applyFont="1" applyFill="1" applyAlignment="1">
      <alignment vertical="top"/>
    </xf>
    <xf numFmtId="0" fontId="17" fillId="6" borderId="0" xfId="4" applyFont="1" applyFill="1" applyAlignment="1">
      <alignment vertical="top"/>
    </xf>
    <xf numFmtId="164" fontId="17" fillId="6" borderId="0" xfId="4" applyNumberFormat="1" applyFont="1" applyFill="1" applyAlignment="1">
      <alignment horizontal="right" vertical="top"/>
    </xf>
    <xf numFmtId="164" fontId="27" fillId="16" borderId="14" xfId="4" applyNumberFormat="1" applyFont="1" applyFill="1" applyBorder="1" applyAlignment="1">
      <alignment horizontal="right" vertical="top"/>
    </xf>
    <xf numFmtId="164" fontId="27" fillId="17" borderId="0" xfId="4" applyNumberFormat="1" applyFont="1" applyFill="1" applyAlignment="1">
      <alignment vertical="top"/>
    </xf>
    <xf numFmtId="0" fontId="17" fillId="0" borderId="0" xfId="0" applyFont="1" applyAlignment="1">
      <alignment vertical="center"/>
    </xf>
    <xf numFmtId="0" fontId="32" fillId="12" borderId="0" xfId="4" applyFont="1" applyFill="1" applyAlignment="1">
      <alignment horizontal="center" vertical="center" wrapText="1"/>
    </xf>
    <xf numFmtId="14" fontId="36" fillId="0" borderId="0" xfId="0" applyNumberFormat="1" applyFont="1" applyAlignment="1">
      <alignment horizontal="right" vertical="center"/>
    </xf>
    <xf numFmtId="14" fontId="36" fillId="0" borderId="0" xfId="0" applyNumberFormat="1" applyFont="1" applyAlignment="1">
      <alignment horizontal="center" vertical="center"/>
    </xf>
    <xf numFmtId="0" fontId="7" fillId="0" borderId="0" xfId="0" applyFont="1" applyAlignment="1">
      <alignment horizontal="center" vertical="center"/>
    </xf>
    <xf numFmtId="0" fontId="5" fillId="13" borderId="7" xfId="0" applyFont="1" applyFill="1" applyBorder="1" applyAlignment="1" applyProtection="1">
      <alignment horizontal="center" vertical="center"/>
      <protection locked="0"/>
    </xf>
    <xf numFmtId="0" fontId="5" fillId="14" borderId="7" xfId="0" applyFont="1" applyFill="1" applyBorder="1" applyAlignment="1" applyProtection="1">
      <alignment horizontal="center" vertical="center"/>
      <protection locked="0"/>
    </xf>
    <xf numFmtId="0" fontId="4" fillId="13" borderId="6" xfId="0" applyFont="1" applyFill="1" applyBorder="1" applyAlignment="1" applyProtection="1">
      <alignment vertical="center"/>
      <protection locked="0"/>
    </xf>
    <xf numFmtId="0" fontId="4" fillId="14" borderId="6" xfId="0" applyFont="1" applyFill="1" applyBorder="1" applyAlignment="1" applyProtection="1">
      <alignment vertical="center"/>
      <protection locked="0"/>
    </xf>
    <xf numFmtId="16" fontId="27" fillId="17" borderId="0" xfId="4" applyNumberFormat="1" applyFont="1" applyFill="1" applyAlignment="1">
      <alignment horizontal="right" vertical="top"/>
    </xf>
    <xf numFmtId="164" fontId="17" fillId="0" borderId="0" xfId="4" applyNumberFormat="1" applyFont="1" applyAlignment="1">
      <alignment horizontal="right" vertical="top"/>
    </xf>
    <xf numFmtId="164" fontId="18" fillId="0" borderId="0" xfId="4" applyNumberFormat="1" applyFont="1" applyAlignment="1">
      <alignment horizontal="right" vertical="top"/>
    </xf>
    <xf numFmtId="0" fontId="17" fillId="0" borderId="0" xfId="4" applyFont="1" applyAlignment="1">
      <alignment vertical="top" wrapText="1"/>
    </xf>
    <xf numFmtId="9" fontId="4" fillId="3" borderId="2" xfId="0" applyNumberFormat="1" applyFont="1" applyFill="1" applyBorder="1" applyAlignment="1">
      <alignment horizontal="center" vertical="center"/>
    </xf>
    <xf numFmtId="9" fontId="4" fillId="2" borderId="2" xfId="0" applyNumberFormat="1" applyFont="1" applyFill="1" applyBorder="1" applyAlignment="1">
      <alignment horizontal="center" vertical="center"/>
    </xf>
    <xf numFmtId="9" fontId="4" fillId="0" borderId="0" xfId="0" applyNumberFormat="1" applyFont="1" applyAlignment="1">
      <alignment horizontal="center" vertical="center"/>
    </xf>
    <xf numFmtId="164" fontId="4" fillId="0" borderId="3" xfId="1" applyNumberFormat="1" applyFont="1" applyFill="1" applyBorder="1" applyAlignment="1" applyProtection="1">
      <alignment horizontal="center" vertical="center" wrapText="1"/>
    </xf>
    <xf numFmtId="0" fontId="0" fillId="0" borderId="0" xfId="0" applyAlignment="1">
      <alignment wrapText="1"/>
    </xf>
    <xf numFmtId="164" fontId="1" fillId="0" borderId="0" xfId="1" applyNumberFormat="1" applyFont="1" applyFill="1" applyBorder="1" applyAlignment="1" applyProtection="1">
      <alignment horizontal="center" vertical="center"/>
    </xf>
    <xf numFmtId="165" fontId="38" fillId="4" borderId="0" xfId="0" applyNumberFormat="1" applyFont="1" applyFill="1" applyAlignment="1">
      <alignment horizontal="center" vertical="center"/>
    </xf>
    <xf numFmtId="165" fontId="38" fillId="6" borderId="0" xfId="0" applyNumberFormat="1" applyFont="1" applyFill="1" applyAlignment="1">
      <alignment horizontal="center" vertical="center"/>
    </xf>
    <xf numFmtId="164" fontId="38" fillId="6" borderId="0" xfId="0" applyNumberFormat="1" applyFont="1" applyFill="1" applyAlignment="1">
      <alignment horizontal="center" vertical="center"/>
    </xf>
    <xf numFmtId="0" fontId="41" fillId="4" borderId="0" xfId="0" applyFont="1" applyFill="1" applyAlignment="1">
      <alignment horizontal="center" vertical="top"/>
    </xf>
    <xf numFmtId="0" fontId="40" fillId="0" borderId="0" xfId="0" applyFont="1" applyAlignment="1">
      <alignment vertical="center"/>
    </xf>
    <xf numFmtId="0" fontId="39" fillId="0" borderId="0" xfId="0" applyFont="1"/>
    <xf numFmtId="164" fontId="0" fillId="0" borderId="16" xfId="0" applyNumberFormat="1" applyBorder="1" applyAlignment="1">
      <alignment horizontal="center" vertical="center"/>
    </xf>
    <xf numFmtId="164" fontId="1" fillId="0" borderId="16" xfId="1" applyNumberFormat="1" applyFont="1" applyFill="1" applyBorder="1" applyAlignment="1" applyProtection="1">
      <alignment horizontal="center" vertical="center"/>
    </xf>
    <xf numFmtId="164" fontId="11" fillId="6" borderId="17" xfId="0" applyNumberFormat="1" applyFont="1" applyFill="1" applyBorder="1" applyAlignment="1" applyProtection="1">
      <alignment horizontal="center" vertical="center"/>
      <protection hidden="1"/>
    </xf>
    <xf numFmtId="0" fontId="9" fillId="7" borderId="17" xfId="0" applyFont="1" applyFill="1" applyBorder="1" applyAlignment="1">
      <alignment horizontal="center" vertical="center" wrapText="1"/>
    </xf>
    <xf numFmtId="0" fontId="0" fillId="0" borderId="0" xfId="0" applyAlignment="1">
      <alignment horizontal="left" vertical="center"/>
    </xf>
    <xf numFmtId="0" fontId="9" fillId="0" borderId="11" xfId="0" applyFont="1" applyBorder="1" applyAlignment="1">
      <alignment horizontal="center" vertical="center" wrapText="1"/>
    </xf>
    <xf numFmtId="14" fontId="6" fillId="0" borderId="0" xfId="0" applyNumberFormat="1" applyFont="1" applyAlignment="1">
      <alignment horizontal="center" vertical="center" wrapText="1"/>
    </xf>
    <xf numFmtId="0" fontId="0" fillId="0" borderId="17" xfId="0" applyBorder="1"/>
    <xf numFmtId="0" fontId="43" fillId="0" borderId="0" xfId="0" applyFont="1" applyAlignment="1">
      <alignment horizontal="center" wrapText="1"/>
    </xf>
    <xf numFmtId="2" fontId="11" fillId="6" borderId="17" xfId="0" applyNumberFormat="1" applyFont="1" applyFill="1" applyBorder="1" applyAlignment="1" applyProtection="1">
      <alignment horizontal="center" vertical="center"/>
      <protection hidden="1"/>
    </xf>
    <xf numFmtId="0" fontId="37" fillId="0" borderId="3" xfId="0" applyFont="1" applyBorder="1" applyAlignment="1">
      <alignment horizontal="center" vertical="center" wrapText="1"/>
    </xf>
    <xf numFmtId="0" fontId="42" fillId="0" borderId="3" xfId="0" applyFont="1" applyBorder="1" applyAlignment="1">
      <alignment horizontal="center" vertical="center" wrapText="1"/>
    </xf>
    <xf numFmtId="0" fontId="42" fillId="0" borderId="3" xfId="0" applyFont="1" applyBorder="1" applyAlignment="1">
      <alignment horizontal="center" wrapText="1"/>
    </xf>
    <xf numFmtId="0" fontId="37" fillId="0" borderId="3" xfId="0" quotePrefix="1" applyFont="1" applyBorder="1" applyAlignment="1">
      <alignment horizontal="center" vertical="center" wrapText="1"/>
    </xf>
    <xf numFmtId="2" fontId="37" fillId="0" borderId="3" xfId="0" quotePrefix="1" applyNumberFormat="1" applyFont="1" applyBorder="1" applyAlignment="1">
      <alignment horizontal="center" vertical="center" wrapText="1"/>
    </xf>
    <xf numFmtId="1" fontId="37" fillId="0" borderId="3" xfId="0" quotePrefix="1" applyNumberFormat="1" applyFont="1" applyBorder="1" applyAlignment="1">
      <alignment horizontal="center" vertical="center" wrapText="1"/>
    </xf>
    <xf numFmtId="2" fontId="37" fillId="0" borderId="3" xfId="0" applyNumberFormat="1" applyFont="1" applyBorder="1" applyAlignment="1">
      <alignment horizontal="center" vertical="center" wrapText="1"/>
    </xf>
    <xf numFmtId="2" fontId="0" fillId="0" borderId="0" xfId="0" applyNumberFormat="1"/>
    <xf numFmtId="1" fontId="0" fillId="0" borderId="0" xfId="0" applyNumberFormat="1"/>
    <xf numFmtId="0" fontId="5" fillId="0" borderId="0" xfId="0" applyFont="1" applyAlignment="1" applyProtection="1">
      <alignment vertical="top"/>
      <protection locked="0"/>
    </xf>
    <xf numFmtId="0" fontId="48" fillId="0" borderId="0" xfId="0" quotePrefix="1" applyFont="1" applyAlignment="1">
      <alignment horizontal="center" vertical="center" wrapText="1"/>
    </xf>
    <xf numFmtId="0" fontId="48" fillId="0" borderId="0" xfId="0" applyFont="1" applyAlignment="1" applyProtection="1">
      <alignment horizontal="center" vertical="center" wrapText="1"/>
      <protection locked="0"/>
    </xf>
    <xf numFmtId="0" fontId="48" fillId="0" borderId="0" xfId="0" applyFont="1" applyAlignment="1" applyProtection="1">
      <alignment horizontal="center" vertical="center"/>
      <protection locked="0"/>
    </xf>
    <xf numFmtId="0" fontId="47" fillId="21" borderId="0" xfId="0" applyFont="1" applyFill="1" applyAlignment="1">
      <alignment horizontal="center" vertical="center"/>
    </xf>
    <xf numFmtId="0" fontId="49" fillId="0" borderId="0" xfId="15" applyAlignment="1">
      <alignment vertical="center"/>
    </xf>
    <xf numFmtId="2" fontId="49" fillId="0" borderId="0" xfId="15" applyNumberFormat="1" applyAlignment="1">
      <alignment horizontal="center" vertical="top"/>
    </xf>
    <xf numFmtId="2" fontId="48" fillId="0" borderId="0" xfId="0" applyNumberFormat="1" applyFont="1" applyAlignment="1">
      <alignment horizontal="center" vertical="top"/>
    </xf>
    <xf numFmtId="2" fontId="4" fillId="0" borderId="0" xfId="0" applyNumberFormat="1" applyFont="1" applyAlignment="1">
      <alignment horizontal="center" vertical="center"/>
    </xf>
    <xf numFmtId="0" fontId="9" fillId="4" borderId="20" xfId="0" applyFont="1" applyFill="1" applyBorder="1" applyAlignment="1">
      <alignment vertical="center"/>
    </xf>
    <xf numFmtId="0" fontId="9" fillId="4" borderId="20" xfId="0" applyFont="1" applyFill="1" applyBorder="1" applyAlignment="1">
      <alignment vertical="top"/>
    </xf>
    <xf numFmtId="0" fontId="10" fillId="4" borderId="20" xfId="0" applyFont="1" applyFill="1" applyBorder="1" applyAlignment="1">
      <alignment vertical="center"/>
    </xf>
    <xf numFmtId="165" fontId="10" fillId="4" borderId="20" xfId="0" applyNumberFormat="1" applyFont="1" applyFill="1" applyBorder="1" applyAlignment="1">
      <alignment horizontal="center" vertical="center"/>
    </xf>
    <xf numFmtId="164" fontId="0" fillId="5" borderId="20" xfId="0" applyNumberFormat="1" applyFill="1" applyBorder="1" applyAlignment="1">
      <alignment horizontal="center" vertical="center"/>
    </xf>
    <xf numFmtId="2" fontId="0" fillId="5" borderId="20" xfId="0" applyNumberFormat="1" applyFill="1" applyBorder="1" applyAlignment="1">
      <alignment horizontal="center" vertical="center"/>
    </xf>
    <xf numFmtId="0" fontId="4" fillId="6" borderId="17" xfId="0" applyFont="1" applyFill="1" applyBorder="1" applyAlignment="1">
      <alignment vertical="center"/>
    </xf>
    <xf numFmtId="0" fontId="5" fillId="6" borderId="17" xfId="0" applyFont="1" applyFill="1" applyBorder="1" applyAlignment="1">
      <alignment vertical="center"/>
    </xf>
    <xf numFmtId="0" fontId="5" fillId="6" borderId="17" xfId="0" applyFont="1" applyFill="1" applyBorder="1" applyAlignment="1">
      <alignment vertical="top"/>
    </xf>
    <xf numFmtId="0" fontId="11" fillId="6" borderId="17" xfId="0" applyFont="1" applyFill="1" applyBorder="1" applyAlignment="1">
      <alignment vertical="center"/>
    </xf>
    <xf numFmtId="165" fontId="11" fillId="6" borderId="17" xfId="0" applyNumberFormat="1" applyFont="1" applyFill="1" applyBorder="1" applyAlignment="1">
      <alignment horizontal="center" vertical="center"/>
    </xf>
    <xf numFmtId="164" fontId="11" fillId="6" borderId="17" xfId="0" applyNumberFormat="1" applyFont="1" applyFill="1" applyBorder="1" applyAlignment="1">
      <alignment horizontal="center" vertical="center"/>
    </xf>
    <xf numFmtId="2" fontId="11" fillId="6" borderId="17" xfId="0" applyNumberFormat="1" applyFont="1" applyFill="1" applyBorder="1" applyAlignment="1">
      <alignment horizontal="center" vertical="center"/>
    </xf>
    <xf numFmtId="0" fontId="11" fillId="0" borderId="17" xfId="0" applyFont="1" applyBorder="1" applyAlignment="1">
      <alignment vertical="center"/>
    </xf>
    <xf numFmtId="0" fontId="9" fillId="0" borderId="17" xfId="0" applyFont="1" applyBorder="1" applyAlignment="1">
      <alignment horizontal="center" vertical="center" wrapText="1"/>
    </xf>
    <xf numFmtId="0" fontId="12" fillId="0" borderId="17" xfId="0" applyFont="1" applyBorder="1" applyAlignment="1">
      <alignment horizontal="center" vertical="top"/>
    </xf>
    <xf numFmtId="0" fontId="11" fillId="0" borderId="17" xfId="0" applyFont="1" applyBorder="1" applyAlignment="1">
      <alignment vertical="center" wrapText="1"/>
    </xf>
    <xf numFmtId="0" fontId="12" fillId="0" borderId="17" xfId="0" applyFont="1" applyBorder="1" applyAlignment="1">
      <alignment horizontal="center" vertical="center" wrapText="1"/>
    </xf>
    <xf numFmtId="0" fontId="12" fillId="0" borderId="17" xfId="0" applyFont="1" applyBorder="1" applyAlignment="1">
      <alignment vertical="top"/>
    </xf>
    <xf numFmtId="0" fontId="9" fillId="4" borderId="17" xfId="0" applyFont="1" applyFill="1" applyBorder="1" applyAlignment="1">
      <alignment vertical="center"/>
    </xf>
    <xf numFmtId="0" fontId="9" fillId="4" borderId="17" xfId="0" applyFont="1" applyFill="1" applyBorder="1" applyAlignment="1">
      <alignment vertical="top"/>
    </xf>
    <xf numFmtId="0" fontId="10" fillId="4" borderId="17" xfId="0" applyFont="1" applyFill="1" applyBorder="1" applyAlignment="1">
      <alignment vertical="center"/>
    </xf>
    <xf numFmtId="0" fontId="11" fillId="0" borderId="17" xfId="0" applyFont="1" applyBorder="1" applyAlignment="1">
      <alignment vertical="top" wrapText="1"/>
    </xf>
    <xf numFmtId="2" fontId="10" fillId="4" borderId="17" xfId="0" applyNumberFormat="1" applyFont="1" applyFill="1" applyBorder="1" applyAlignment="1">
      <alignment vertical="center"/>
    </xf>
    <xf numFmtId="1" fontId="10" fillId="4" borderId="17" xfId="0" applyNumberFormat="1" applyFont="1" applyFill="1" applyBorder="1" applyAlignment="1">
      <alignment vertical="center"/>
    </xf>
    <xf numFmtId="2" fontId="11" fillId="6" borderId="17" xfId="0" applyNumberFormat="1" applyFont="1" applyFill="1" applyBorder="1" applyAlignment="1">
      <alignment vertical="center"/>
    </xf>
    <xf numFmtId="1" fontId="11" fillId="6" borderId="17" xfId="0" applyNumberFormat="1" applyFont="1" applyFill="1" applyBorder="1" applyAlignment="1">
      <alignment vertical="center"/>
    </xf>
    <xf numFmtId="0" fontId="4" fillId="6" borderId="17" xfId="0" quotePrefix="1" applyFont="1" applyFill="1" applyBorder="1" applyAlignment="1">
      <alignment horizontal="left" vertical="center"/>
    </xf>
    <xf numFmtId="0" fontId="11" fillId="0" borderId="17" xfId="0" quotePrefix="1" applyFont="1" applyBorder="1" applyAlignment="1">
      <alignment horizontal="left" vertical="center" wrapText="1"/>
    </xf>
    <xf numFmtId="0" fontId="4" fillId="0" borderId="17" xfId="0" applyFont="1" applyBorder="1" applyAlignment="1">
      <alignment vertical="center"/>
    </xf>
    <xf numFmtId="0" fontId="5" fillId="0" borderId="17" xfId="0" applyFont="1" applyBorder="1" applyAlignment="1">
      <alignment vertical="center"/>
    </xf>
    <xf numFmtId="0" fontId="9" fillId="9" borderId="17" xfId="0" applyFont="1" applyFill="1" applyBorder="1" applyAlignment="1">
      <alignment vertical="top"/>
    </xf>
    <xf numFmtId="0" fontId="10" fillId="0" borderId="17" xfId="0" applyFont="1" applyBorder="1" applyAlignment="1">
      <alignment vertical="center"/>
    </xf>
    <xf numFmtId="2" fontId="10" fillId="0" borderId="17" xfId="0" applyNumberFormat="1" applyFont="1" applyBorder="1" applyAlignment="1">
      <alignment vertical="center"/>
    </xf>
    <xf numFmtId="1" fontId="10" fillId="0" borderId="17" xfId="0" applyNumberFormat="1" applyFont="1" applyBorder="1" applyAlignment="1">
      <alignment vertical="center"/>
    </xf>
    <xf numFmtId="0" fontId="9" fillId="0" borderId="17" xfId="0" applyFont="1" applyBorder="1" applyAlignment="1">
      <alignment vertical="top"/>
    </xf>
    <xf numFmtId="0" fontId="11" fillId="0" borderId="17" xfId="0" applyFont="1" applyBorder="1" applyAlignment="1">
      <alignment horizontal="left" vertical="center" wrapText="1"/>
    </xf>
    <xf numFmtId="6" fontId="11" fillId="0" borderId="17" xfId="0" applyNumberFormat="1" applyFont="1" applyBorder="1" applyAlignment="1">
      <alignment horizontal="left" vertical="center"/>
    </xf>
    <xf numFmtId="0" fontId="11" fillId="0" borderId="17" xfId="0" applyFont="1" applyBorder="1" applyAlignment="1">
      <alignment horizontal="left" vertical="center"/>
    </xf>
    <xf numFmtId="0" fontId="12" fillId="0" borderId="17" xfId="0" applyFont="1" applyBorder="1" applyAlignment="1">
      <alignment horizontal="left" vertical="top"/>
    </xf>
    <xf numFmtId="0" fontId="8" fillId="4" borderId="17" xfId="0" applyFont="1" applyFill="1" applyBorder="1" applyAlignment="1">
      <alignment vertical="center"/>
    </xf>
    <xf numFmtId="0" fontId="10" fillId="9" borderId="17" xfId="0" applyFont="1" applyFill="1" applyBorder="1" applyAlignment="1">
      <alignment vertical="center"/>
    </xf>
    <xf numFmtId="2" fontId="10" fillId="9" borderId="17" xfId="0" applyNumberFormat="1" applyFont="1" applyFill="1" applyBorder="1" applyAlignment="1">
      <alignment vertical="center"/>
    </xf>
    <xf numFmtId="1" fontId="10" fillId="9" borderId="17" xfId="0" applyNumberFormat="1" applyFont="1" applyFill="1" applyBorder="1" applyAlignment="1">
      <alignment vertical="center"/>
    </xf>
    <xf numFmtId="0" fontId="9" fillId="0" borderId="17" xfId="0" applyFont="1" applyBorder="1" applyAlignment="1">
      <alignment horizontal="center" vertical="center"/>
    </xf>
    <xf numFmtId="0" fontId="5" fillId="0" borderId="17" xfId="0" applyFont="1" applyBorder="1" applyAlignment="1">
      <alignment vertical="top"/>
    </xf>
    <xf numFmtId="2" fontId="11" fillId="0" borderId="17" xfId="0" applyNumberFormat="1" applyFont="1" applyBorder="1" applyAlignment="1">
      <alignment vertical="center"/>
    </xf>
    <xf numFmtId="1" fontId="11" fillId="0" borderId="17" xfId="0" applyNumberFormat="1" applyFont="1" applyBorder="1" applyAlignment="1">
      <alignment vertical="center"/>
    </xf>
    <xf numFmtId="0" fontId="15" fillId="4" borderId="17" xfId="0" applyFont="1" applyFill="1" applyBorder="1" applyAlignment="1">
      <alignment vertical="top"/>
    </xf>
    <xf numFmtId="0" fontId="15" fillId="4" borderId="17" xfId="0" applyFont="1" applyFill="1" applyBorder="1" applyAlignment="1">
      <alignment vertical="center"/>
    </xf>
    <xf numFmtId="2" fontId="15" fillId="4" borderId="17" xfId="0" applyNumberFormat="1" applyFont="1" applyFill="1" applyBorder="1" applyAlignment="1">
      <alignment vertical="center"/>
    </xf>
    <xf numFmtId="1" fontId="15" fillId="4" borderId="17" xfId="0" applyNumberFormat="1" applyFont="1" applyFill="1" applyBorder="1" applyAlignment="1">
      <alignment vertical="center"/>
    </xf>
    <xf numFmtId="0" fontId="4" fillId="10" borderId="17" xfId="0" applyFont="1" applyFill="1" applyBorder="1" applyAlignment="1">
      <alignment vertical="center"/>
    </xf>
    <xf numFmtId="0" fontId="0" fillId="0" borderId="17" xfId="2" applyFont="1" applyBorder="1" applyAlignment="1">
      <alignment horizontal="left" vertical="center" wrapText="1"/>
    </xf>
    <xf numFmtId="164" fontId="11" fillId="0" borderId="17" xfId="0" applyNumberFormat="1" applyFont="1" applyBorder="1" applyAlignment="1">
      <alignment horizontal="center" vertical="center"/>
    </xf>
    <xf numFmtId="0" fontId="11" fillId="0" borderId="17" xfId="0" quotePrefix="1" applyFont="1" applyBorder="1" applyAlignment="1">
      <alignment horizontal="left" vertical="center"/>
    </xf>
    <xf numFmtId="0" fontId="16" fillId="0" borderId="17" xfId="0" applyFont="1" applyBorder="1" applyAlignment="1">
      <alignment vertical="top"/>
    </xf>
    <xf numFmtId="0" fontId="15" fillId="4" borderId="17" xfId="0" applyFont="1" applyFill="1" applyBorder="1" applyAlignment="1">
      <alignment horizontal="left" vertical="center"/>
    </xf>
    <xf numFmtId="0" fontId="15" fillId="4" borderId="17" xfId="0" applyFont="1" applyFill="1" applyBorder="1" applyAlignment="1">
      <alignment horizontal="left" vertical="top"/>
    </xf>
    <xf numFmtId="2" fontId="15" fillId="4" borderId="17" xfId="0" applyNumberFormat="1" applyFont="1" applyFill="1" applyBorder="1" applyAlignment="1">
      <alignment horizontal="left" vertical="center"/>
    </xf>
    <xf numFmtId="1" fontId="15" fillId="4" borderId="17" xfId="0" applyNumberFormat="1" applyFont="1" applyFill="1" applyBorder="1" applyAlignment="1">
      <alignment horizontal="left" vertical="center"/>
    </xf>
    <xf numFmtId="0" fontId="0" fillId="8" borderId="17" xfId="0" applyFill="1" applyBorder="1"/>
    <xf numFmtId="0" fontId="14" fillId="6" borderId="17" xfId="0" applyFont="1" applyFill="1" applyBorder="1" applyAlignment="1">
      <alignment vertical="center" wrapText="1"/>
    </xf>
    <xf numFmtId="2" fontId="14" fillId="6" borderId="17" xfId="0" applyNumberFormat="1" applyFont="1" applyFill="1" applyBorder="1" applyAlignment="1">
      <alignment vertical="center"/>
    </xf>
    <xf numFmtId="1" fontId="14" fillId="6" borderId="17" xfId="0" applyNumberFormat="1" applyFont="1" applyFill="1" applyBorder="1" applyAlignment="1">
      <alignment vertical="center"/>
    </xf>
    <xf numFmtId="0" fontId="4" fillId="11" borderId="17" xfId="0" applyFont="1" applyFill="1" applyBorder="1" applyAlignment="1">
      <alignment vertical="top"/>
    </xf>
    <xf numFmtId="0" fontId="14" fillId="6" borderId="17" xfId="0" applyFont="1" applyFill="1" applyBorder="1" applyAlignment="1">
      <alignment vertical="center"/>
    </xf>
    <xf numFmtId="0" fontId="11" fillId="10" borderId="17" xfId="0" applyFont="1" applyFill="1" applyBorder="1" applyAlignment="1">
      <alignment vertical="center"/>
    </xf>
    <xf numFmtId="0" fontId="14" fillId="6" borderId="17" xfId="0" applyFont="1" applyFill="1" applyBorder="1" applyAlignment="1">
      <alignment vertical="top"/>
    </xf>
    <xf numFmtId="0" fontId="11" fillId="0" borderId="17" xfId="3" applyFont="1" applyBorder="1" applyAlignment="1">
      <alignment vertical="center"/>
    </xf>
    <xf numFmtId="2" fontId="11" fillId="0" borderId="17" xfId="0" applyNumberFormat="1" applyFont="1" applyBorder="1" applyAlignment="1">
      <alignment horizontal="center" vertical="center"/>
    </xf>
    <xf numFmtId="1" fontId="11" fillId="0" borderId="17" xfId="0" applyNumberFormat="1" applyFont="1" applyBorder="1" applyAlignment="1">
      <alignment horizontal="center" vertical="center"/>
    </xf>
    <xf numFmtId="0" fontId="11" fillId="0" borderId="17" xfId="0" applyFont="1" applyBorder="1"/>
    <xf numFmtId="0" fontId="0" fillId="0" borderId="0" xfId="0" applyProtection="1">
      <protection locked="0"/>
    </xf>
    <xf numFmtId="0" fontId="0" fillId="0" borderId="0" xfId="0" applyAlignment="1" applyProtection="1">
      <alignment vertical="center"/>
      <protection locked="0"/>
    </xf>
    <xf numFmtId="0" fontId="0" fillId="0" borderId="0" xfId="0" applyAlignment="1">
      <alignment vertical="center"/>
    </xf>
    <xf numFmtId="164" fontId="48" fillId="0" borderId="0" xfId="0" applyNumberFormat="1" applyFont="1" applyAlignment="1">
      <alignment horizontal="center" vertical="center" wrapText="1"/>
    </xf>
    <xf numFmtId="1" fontId="10" fillId="21" borderId="17" xfId="0" applyNumberFormat="1" applyFont="1" applyFill="1" applyBorder="1" applyAlignment="1">
      <alignment vertical="center"/>
    </xf>
    <xf numFmtId="0" fontId="40" fillId="0" borderId="17" xfId="0" quotePrefix="1" applyFont="1" applyBorder="1" applyAlignment="1">
      <alignment horizontal="left" vertical="center" wrapText="1"/>
    </xf>
    <xf numFmtId="1" fontId="51" fillId="0" borderId="0" xfId="0" applyNumberFormat="1" applyFont="1" applyAlignment="1">
      <alignment wrapText="1"/>
    </xf>
    <xf numFmtId="164" fontId="6" fillId="0" borderId="0" xfId="0" applyNumberFormat="1" applyFont="1" applyAlignment="1">
      <alignment horizontal="center" vertical="center"/>
    </xf>
    <xf numFmtId="2" fontId="0" fillId="0" borderId="17" xfId="0" applyNumberFormat="1" applyBorder="1"/>
    <xf numFmtId="1" fontId="0" fillId="0" borderId="17" xfId="0" applyNumberFormat="1" applyBorder="1"/>
    <xf numFmtId="164" fontId="11" fillId="0" borderId="17" xfId="1" applyNumberFormat="1" applyFont="1" applyFill="1" applyBorder="1" applyAlignment="1" applyProtection="1">
      <alignment horizontal="center" vertical="center"/>
    </xf>
    <xf numFmtId="0" fontId="50" fillId="4" borderId="17" xfId="15" applyFont="1" applyFill="1" applyBorder="1" applyAlignment="1" applyProtection="1">
      <alignment vertical="center"/>
    </xf>
    <xf numFmtId="0" fontId="50" fillId="4" borderId="17" xfId="15" quotePrefix="1" applyFont="1" applyFill="1" applyBorder="1" applyAlignment="1" applyProtection="1">
      <alignment horizontal="left" vertical="top"/>
    </xf>
    <xf numFmtId="0" fontId="50" fillId="4" borderId="17" xfId="15" applyFont="1" applyFill="1" applyBorder="1" applyAlignment="1" applyProtection="1">
      <alignment vertical="top"/>
    </xf>
    <xf numFmtId="0" fontId="50" fillId="4" borderId="17" xfId="15" quotePrefix="1" applyFont="1" applyFill="1" applyBorder="1" applyAlignment="1" applyProtection="1">
      <alignment horizontal="left" vertical="center"/>
    </xf>
    <xf numFmtId="0" fontId="50" fillId="4" borderId="17" xfId="15" applyFont="1" applyFill="1" applyBorder="1" applyAlignment="1" applyProtection="1">
      <alignment horizontal="left" vertical="center"/>
    </xf>
    <xf numFmtId="2" fontId="11" fillId="0" borderId="17" xfId="1" applyNumberFormat="1" applyFont="1" applyFill="1" applyBorder="1" applyAlignment="1" applyProtection="1">
      <alignment horizontal="center" vertical="center"/>
    </xf>
    <xf numFmtId="1" fontId="11" fillId="0" borderId="17" xfId="1" applyNumberFormat="1" applyFont="1" applyFill="1" applyBorder="1" applyAlignment="1" applyProtection="1">
      <alignment horizontal="center" vertical="center"/>
    </xf>
    <xf numFmtId="2" fontId="11" fillId="0" borderId="17" xfId="1" quotePrefix="1" applyNumberFormat="1" applyFont="1" applyFill="1" applyBorder="1" applyAlignment="1" applyProtection="1">
      <alignment horizontal="center" vertical="center"/>
    </xf>
    <xf numFmtId="2" fontId="11" fillId="0" borderId="17" xfId="1" applyNumberFormat="1" applyFont="1" applyFill="1" applyBorder="1" applyAlignment="1" applyProtection="1">
      <alignment horizontal="center" vertical="center"/>
      <protection hidden="1"/>
    </xf>
    <xf numFmtId="1" fontId="11" fillId="0" borderId="17" xfId="1" applyNumberFormat="1" applyFont="1" applyFill="1" applyBorder="1" applyAlignment="1" applyProtection="1">
      <alignment horizontal="center" vertical="center"/>
      <protection hidden="1"/>
    </xf>
    <xf numFmtId="164" fontId="11" fillId="0" borderId="17" xfId="1" applyNumberFormat="1" applyFont="1" applyFill="1" applyBorder="1" applyAlignment="1" applyProtection="1">
      <alignment horizontal="center" vertical="center"/>
      <protection hidden="1"/>
    </xf>
    <xf numFmtId="0" fontId="4" fillId="0" borderId="0" xfId="0" applyFont="1" applyAlignment="1">
      <alignment horizontal="center" vertical="center"/>
    </xf>
    <xf numFmtId="164" fontId="11" fillId="0" borderId="0" xfId="1" applyNumberFormat="1" applyFont="1" applyFill="1" applyBorder="1" applyAlignment="1" applyProtection="1">
      <alignment horizontal="center" vertical="center"/>
    </xf>
    <xf numFmtId="0" fontId="4" fillId="22" borderId="22" xfId="0" applyFont="1" applyFill="1" applyBorder="1" applyAlignment="1">
      <alignment horizontal="center" vertical="center"/>
    </xf>
    <xf numFmtId="0" fontId="52" fillId="21" borderId="0" xfId="0" quotePrefix="1" applyFont="1" applyFill="1" applyAlignment="1">
      <alignment horizontal="center" vertical="center"/>
    </xf>
    <xf numFmtId="0" fontId="53" fillId="23" borderId="0" xfId="0" quotePrefix="1" applyFont="1" applyFill="1" applyAlignment="1">
      <alignment horizontal="center" vertical="center"/>
    </xf>
    <xf numFmtId="0" fontId="54" fillId="0" borderId="3" xfId="15" applyFont="1" applyFill="1" applyBorder="1" applyAlignment="1">
      <alignment horizontal="center" vertical="center" wrapText="1"/>
    </xf>
    <xf numFmtId="0" fontId="48" fillId="24" borderId="22" xfId="0" applyFont="1" applyFill="1" applyBorder="1" applyAlignment="1">
      <alignment horizontal="center" vertical="center"/>
    </xf>
    <xf numFmtId="0" fontId="55" fillId="0" borderId="0" xfId="0" applyFont="1"/>
    <xf numFmtId="0" fontId="56" fillId="0" borderId="0" xfId="0" applyFont="1"/>
    <xf numFmtId="0" fontId="58" fillId="0" borderId="2" xfId="0" applyFont="1" applyBorder="1" applyAlignment="1">
      <alignment horizontal="center" vertical="center"/>
    </xf>
    <xf numFmtId="0" fontId="59" fillId="13" borderId="2" xfId="0" applyFont="1" applyFill="1" applyBorder="1" applyAlignment="1">
      <alignment horizontal="center" vertical="center" textRotation="90"/>
    </xf>
    <xf numFmtId="0" fontId="59" fillId="13" borderId="2" xfId="0" applyFont="1" applyFill="1" applyBorder="1" applyAlignment="1">
      <alignment horizontal="center" vertical="center" textRotation="90" wrapText="1"/>
    </xf>
    <xf numFmtId="0" fontId="56" fillId="0" borderId="26" xfId="0" applyFont="1" applyBorder="1" applyAlignment="1">
      <alignment vertical="center" wrapText="1"/>
    </xf>
    <xf numFmtId="0" fontId="56" fillId="0" borderId="22" xfId="0" applyFont="1" applyBorder="1" applyAlignment="1">
      <alignment vertical="center" wrapText="1"/>
    </xf>
    <xf numFmtId="0" fontId="56" fillId="0" borderId="34" xfId="0" applyFont="1" applyBorder="1" applyAlignment="1">
      <alignment vertical="center" wrapText="1"/>
    </xf>
    <xf numFmtId="0" fontId="0" fillId="0" borderId="17" xfId="0" applyBorder="1" applyAlignment="1">
      <alignment wrapText="1"/>
    </xf>
    <xf numFmtId="0" fontId="9" fillId="0" borderId="17" xfId="0" quotePrefix="1" applyFont="1" applyBorder="1" applyAlignment="1">
      <alignment horizontal="center" vertical="center" wrapText="1"/>
    </xf>
    <xf numFmtId="0" fontId="60" fillId="0" borderId="0" xfId="0" applyFont="1" applyAlignment="1">
      <alignment horizontal="left"/>
    </xf>
    <xf numFmtId="0" fontId="2" fillId="0" borderId="0" xfId="0" applyFont="1" applyAlignment="1">
      <alignment vertical="center"/>
    </xf>
    <xf numFmtId="0" fontId="2" fillId="0" borderId="0" xfId="0" applyFont="1" applyAlignment="1">
      <alignment horizontal="center" vertical="center"/>
    </xf>
    <xf numFmtId="0" fontId="61" fillId="0" borderId="0" xfId="0" applyFont="1"/>
    <xf numFmtId="44" fontId="0" fillId="0" borderId="0" xfId="1" applyFont="1" applyBorder="1" applyAlignment="1">
      <alignment horizontal="center"/>
    </xf>
    <xf numFmtId="0" fontId="51" fillId="0" borderId="0" xfId="0" applyFont="1"/>
    <xf numFmtId="0" fontId="62" fillId="13" borderId="2" xfId="0" applyFont="1" applyFill="1" applyBorder="1" applyAlignment="1">
      <alignment horizontal="center" vertical="center" textRotation="90"/>
    </xf>
    <xf numFmtId="0" fontId="63" fillId="0" borderId="0" xfId="0" applyFont="1"/>
    <xf numFmtId="0" fontId="64" fillId="0" borderId="0" xfId="0" applyFont="1" applyAlignment="1">
      <alignment horizontal="left"/>
    </xf>
    <xf numFmtId="0" fontId="2" fillId="0" borderId="0" xfId="0" applyFont="1" applyAlignment="1">
      <alignment horizontal="center"/>
    </xf>
    <xf numFmtId="167" fontId="0" fillId="0" borderId="22" xfId="1" applyNumberFormat="1" applyFont="1" applyBorder="1" applyAlignment="1">
      <alignment horizontal="center"/>
    </xf>
    <xf numFmtId="0" fontId="0" fillId="0" borderId="22" xfId="0" applyBorder="1" applyAlignment="1">
      <alignment horizontal="center"/>
    </xf>
    <xf numFmtId="0" fontId="2" fillId="14" borderId="22" xfId="0" applyFont="1" applyFill="1" applyBorder="1" applyAlignment="1">
      <alignment horizontal="center"/>
    </xf>
    <xf numFmtId="0" fontId="2" fillId="14" borderId="22" xfId="0" applyFont="1" applyFill="1" applyBorder="1" applyAlignment="1">
      <alignment horizontal="center" wrapText="1"/>
    </xf>
    <xf numFmtId="0" fontId="56" fillId="0" borderId="23" xfId="0" applyFont="1" applyBorder="1" applyAlignment="1">
      <alignment horizontal="center" vertical="center" wrapText="1"/>
    </xf>
    <xf numFmtId="0" fontId="56" fillId="0" borderId="26" xfId="0" applyFont="1" applyBorder="1" applyAlignment="1">
      <alignment horizontal="center" vertical="center"/>
    </xf>
    <xf numFmtId="0" fontId="56" fillId="0" borderId="34" xfId="0" applyFont="1" applyBorder="1" applyAlignment="1">
      <alignment horizontal="center" vertical="center" wrapText="1"/>
    </xf>
    <xf numFmtId="0" fontId="56" fillId="0" borderId="26" xfId="0" applyFont="1" applyBorder="1" applyAlignment="1">
      <alignment horizontal="center" vertical="center" wrapText="1"/>
    </xf>
    <xf numFmtId="0" fontId="56" fillId="0" borderId="22" xfId="0" applyFont="1" applyBorder="1" applyAlignment="1">
      <alignment horizontal="center" vertical="center" wrapText="1"/>
    </xf>
    <xf numFmtId="0" fontId="49" fillId="0" borderId="0" xfId="15" quotePrefix="1" applyFill="1" applyAlignment="1">
      <alignment horizontal="center" vertical="center"/>
    </xf>
    <xf numFmtId="0" fontId="49" fillId="0" borderId="0" xfId="15" applyFill="1" applyAlignment="1">
      <alignment horizontal="center" vertical="center"/>
    </xf>
    <xf numFmtId="0" fontId="49" fillId="0" borderId="3" xfId="15" applyFill="1" applyBorder="1" applyAlignment="1">
      <alignment horizontal="center" vertical="center" wrapText="1"/>
    </xf>
    <xf numFmtId="0" fontId="56" fillId="0" borderId="23" xfId="0" applyFont="1" applyBorder="1" applyAlignment="1">
      <alignment horizontal="center" vertical="center"/>
    </xf>
    <xf numFmtId="0" fontId="49" fillId="4" borderId="20" xfId="15" applyFill="1" applyBorder="1" applyAlignment="1">
      <alignment vertical="center"/>
    </xf>
    <xf numFmtId="2" fontId="11" fillId="0" borderId="17" xfId="1" applyNumberFormat="1" applyFont="1" applyFill="1" applyBorder="1" applyAlignment="1" applyProtection="1">
      <alignment horizontal="center" vertical="center" wrapText="1"/>
    </xf>
    <xf numFmtId="0" fontId="69" fillId="0" borderId="17" xfId="0" applyFont="1" applyBorder="1" applyAlignment="1">
      <alignment vertical="center"/>
    </xf>
    <xf numFmtId="0" fontId="69" fillId="0" borderId="17" xfId="0" applyFont="1" applyBorder="1" applyAlignment="1">
      <alignment horizontal="left" vertical="center"/>
    </xf>
    <xf numFmtId="0" fontId="5" fillId="8" borderId="17" xfId="0" applyFont="1" applyFill="1" applyBorder="1" applyAlignment="1">
      <alignment horizontal="center" vertical="center" wrapText="1"/>
    </xf>
    <xf numFmtId="0" fontId="8" fillId="4" borderId="17" xfId="0" applyFont="1" applyFill="1" applyBorder="1" applyAlignment="1">
      <alignment vertical="top"/>
    </xf>
    <xf numFmtId="0" fontId="4" fillId="6" borderId="18" xfId="0" quotePrefix="1" applyFont="1" applyFill="1" applyBorder="1" applyAlignment="1">
      <alignment horizontal="left" vertical="center"/>
    </xf>
    <xf numFmtId="169" fontId="10" fillId="4" borderId="17" xfId="1" applyNumberFormat="1" applyFont="1" applyFill="1" applyBorder="1" applyAlignment="1">
      <alignment vertical="center"/>
    </xf>
    <xf numFmtId="169" fontId="11" fillId="6" borderId="17" xfId="1" applyNumberFormat="1" applyFont="1" applyFill="1" applyBorder="1" applyAlignment="1">
      <alignment vertical="center"/>
    </xf>
    <xf numFmtId="169" fontId="11" fillId="0" borderId="17" xfId="1" applyNumberFormat="1" applyFont="1" applyFill="1" applyBorder="1" applyAlignment="1" applyProtection="1">
      <alignment horizontal="center" vertical="center"/>
    </xf>
    <xf numFmtId="169" fontId="37" fillId="0" borderId="3" xfId="0" quotePrefix="1" applyNumberFormat="1" applyFont="1" applyBorder="1" applyAlignment="1">
      <alignment horizontal="center" vertical="center" wrapText="1"/>
    </xf>
    <xf numFmtId="169" fontId="4" fillId="0" borderId="0" xfId="0" applyNumberFormat="1" applyFont="1" applyAlignment="1" applyProtection="1">
      <alignment horizontal="center" vertical="center"/>
      <protection locked="0"/>
    </xf>
    <xf numFmtId="169" fontId="7" fillId="0" borderId="0" xfId="0" applyNumberFormat="1" applyFont="1" applyAlignment="1">
      <alignment horizontal="center" vertical="center"/>
    </xf>
    <xf numFmtId="169" fontId="8" fillId="0" borderId="0" xfId="0" applyNumberFormat="1" applyFont="1" applyAlignment="1">
      <alignment vertical="center"/>
    </xf>
    <xf numFmtId="169" fontId="10" fillId="4" borderId="17" xfId="0" applyNumberFormat="1" applyFont="1" applyFill="1" applyBorder="1" applyAlignment="1">
      <alignment vertical="center"/>
    </xf>
    <xf numFmtId="169" fontId="11" fillId="6" borderId="17" xfId="0" applyNumberFormat="1" applyFont="1" applyFill="1" applyBorder="1" applyAlignment="1">
      <alignment vertical="center"/>
    </xf>
    <xf numFmtId="169" fontId="10" fillId="9" borderId="17" xfId="0" applyNumberFormat="1" applyFont="1" applyFill="1" applyBorder="1" applyAlignment="1">
      <alignment vertical="center"/>
    </xf>
    <xf numFmtId="169" fontId="11" fillId="0" borderId="17" xfId="0" applyNumberFormat="1" applyFont="1" applyBorder="1" applyAlignment="1">
      <alignment vertical="center"/>
    </xf>
    <xf numFmtId="169" fontId="15" fillId="4" borderId="17" xfId="0" applyNumberFormat="1" applyFont="1" applyFill="1" applyBorder="1" applyAlignment="1">
      <alignment horizontal="left" vertical="center"/>
    </xf>
    <xf numFmtId="169" fontId="14" fillId="6" borderId="17" xfId="0" applyNumberFormat="1" applyFont="1" applyFill="1" applyBorder="1" applyAlignment="1">
      <alignment vertical="center" wrapText="1"/>
    </xf>
    <xf numFmtId="169" fontId="0" fillId="0" borderId="0" xfId="0" applyNumberFormat="1" applyAlignment="1" applyProtection="1">
      <alignment vertical="center"/>
      <protection locked="0"/>
    </xf>
    <xf numFmtId="169" fontId="0" fillId="0" borderId="0" xfId="0" applyNumberFormat="1" applyAlignment="1">
      <alignment vertical="center"/>
    </xf>
    <xf numFmtId="169" fontId="4" fillId="0" borderId="0" xfId="0" applyNumberFormat="1" applyFont="1" applyAlignment="1">
      <alignment horizontal="center" vertical="center"/>
    </xf>
    <xf numFmtId="169" fontId="11" fillId="0" borderId="17" xfId="1" applyNumberFormat="1" applyFont="1" applyBorder="1" applyAlignment="1">
      <alignment horizontal="center" vertical="center"/>
    </xf>
    <xf numFmtId="169" fontId="10" fillId="0" borderId="17" xfId="0" applyNumberFormat="1" applyFont="1" applyBorder="1" applyAlignment="1">
      <alignment vertical="center"/>
    </xf>
    <xf numFmtId="169" fontId="14" fillId="6" borderId="17" xfId="0" applyNumberFormat="1" applyFont="1" applyFill="1" applyBorder="1" applyAlignment="1">
      <alignment vertical="center"/>
    </xf>
    <xf numFmtId="169" fontId="11" fillId="0" borderId="17" xfId="1" applyNumberFormat="1" applyFont="1" applyBorder="1" applyAlignment="1" applyProtection="1">
      <alignment horizontal="center" vertical="center"/>
      <protection hidden="1"/>
    </xf>
    <xf numFmtId="14" fontId="68" fillId="0" borderId="0" xfId="0" applyNumberFormat="1" applyFont="1" applyAlignment="1">
      <alignment horizontal="center" vertical="center"/>
    </xf>
    <xf numFmtId="0" fontId="70" fillId="4" borderId="20" xfId="15" applyFont="1" applyFill="1" applyBorder="1" applyAlignment="1">
      <alignment vertical="center"/>
    </xf>
    <xf numFmtId="0" fontId="49" fillId="4" borderId="17" xfId="15" applyFill="1" applyBorder="1" applyAlignment="1" applyProtection="1">
      <alignment vertical="center"/>
    </xf>
    <xf numFmtId="0" fontId="9" fillId="25" borderId="17" xfId="0" applyFont="1" applyFill="1" applyBorder="1" applyAlignment="1">
      <alignment horizontal="center" vertical="center" wrapText="1"/>
    </xf>
    <xf numFmtId="0" fontId="71" fillId="6" borderId="17" xfId="15" applyFont="1" applyFill="1" applyBorder="1" applyAlignment="1">
      <alignment vertical="center"/>
    </xf>
    <xf numFmtId="0" fontId="44" fillId="0" borderId="0" xfId="0" applyFont="1" applyAlignment="1" applyProtection="1">
      <alignment horizontal="center" vertical="center"/>
      <protection locked="0"/>
    </xf>
    <xf numFmtId="9" fontId="72" fillId="26" borderId="0" xfId="16" applyFont="1" applyFill="1" applyAlignment="1">
      <alignment horizontal="center" vertical="center"/>
    </xf>
    <xf numFmtId="0" fontId="10" fillId="4" borderId="20" xfId="0" applyFont="1" applyFill="1" applyBorder="1" applyAlignment="1">
      <alignment horizontal="center" vertical="center"/>
    </xf>
    <xf numFmtId="0" fontId="11" fillId="6" borderId="17" xfId="0" applyFont="1" applyFill="1" applyBorder="1" applyAlignment="1">
      <alignment horizontal="center" vertical="center"/>
    </xf>
    <xf numFmtId="168" fontId="11" fillId="0" borderId="17" xfId="0" quotePrefix="1" applyNumberFormat="1" applyFont="1" applyBorder="1" applyAlignment="1">
      <alignment horizontal="center" vertical="center" wrapText="1"/>
    </xf>
    <xf numFmtId="0" fontId="0" fillId="0" borderId="0" xfId="0" applyAlignment="1">
      <alignment horizontal="center" vertical="center"/>
    </xf>
    <xf numFmtId="0" fontId="56" fillId="0" borderId="43" xfId="0" applyFont="1" applyBorder="1" applyAlignment="1">
      <alignment horizontal="center" vertical="center"/>
    </xf>
    <xf numFmtId="0" fontId="56" fillId="0" borderId="42" xfId="0" applyFont="1" applyBorder="1" applyAlignment="1">
      <alignment horizontal="center" vertical="center"/>
    </xf>
    <xf numFmtId="1" fontId="56" fillId="0" borderId="0" xfId="0" applyNumberFormat="1" applyFont="1" applyAlignment="1">
      <alignment horizontal="center" vertical="center"/>
    </xf>
    <xf numFmtId="0" fontId="58" fillId="0" borderId="30" xfId="0" applyFont="1" applyBorder="1" applyAlignment="1">
      <alignment horizontal="center" vertical="center"/>
    </xf>
    <xf numFmtId="1" fontId="58" fillId="0" borderId="2" xfId="0" applyNumberFormat="1" applyFont="1" applyBorder="1" applyAlignment="1">
      <alignment horizontal="center" vertical="center"/>
    </xf>
    <xf numFmtId="1" fontId="58" fillId="0" borderId="0" xfId="0" applyNumberFormat="1" applyFont="1" applyAlignment="1">
      <alignment horizontal="center" vertical="center"/>
    </xf>
    <xf numFmtId="1" fontId="56" fillId="0" borderId="62" xfId="0" applyNumberFormat="1" applyFont="1" applyBorder="1" applyAlignment="1">
      <alignment horizontal="center" vertical="center"/>
    </xf>
    <xf numFmtId="0" fontId="49" fillId="0" borderId="0" xfId="15" applyAlignment="1">
      <alignment horizontal="center" vertical="center"/>
    </xf>
    <xf numFmtId="1" fontId="56" fillId="0" borderId="55" xfId="0" applyNumberFormat="1" applyFont="1" applyBorder="1" applyAlignment="1">
      <alignment horizontal="center" vertical="center"/>
    </xf>
    <xf numFmtId="1" fontId="56" fillId="0" borderId="57" xfId="0" applyNumberFormat="1" applyFont="1" applyBorder="1" applyAlignment="1">
      <alignment horizontal="center" vertical="center"/>
    </xf>
    <xf numFmtId="1" fontId="56" fillId="0" borderId="7" xfId="0" applyNumberFormat="1" applyFont="1" applyBorder="1" applyAlignment="1">
      <alignment horizontal="center" vertical="center"/>
    </xf>
    <xf numFmtId="0" fontId="49" fillId="0" borderId="0" xfId="15" applyAlignment="1">
      <alignment horizontal="center"/>
    </xf>
    <xf numFmtId="169" fontId="6" fillId="0" borderId="0" xfId="0" applyNumberFormat="1" applyFont="1" applyAlignment="1">
      <alignment horizontal="center" vertical="center"/>
    </xf>
    <xf numFmtId="14" fontId="6" fillId="26" borderId="0" xfId="0" applyNumberFormat="1" applyFont="1" applyFill="1" applyAlignment="1">
      <alignment horizontal="center" vertical="center"/>
    </xf>
    <xf numFmtId="40" fontId="74" fillId="0" borderId="0" xfId="1" applyNumberFormat="1" applyFont="1" applyFill="1" applyAlignment="1">
      <alignment horizontal="center"/>
    </xf>
    <xf numFmtId="0" fontId="9" fillId="27" borderId="17" xfId="0" applyFont="1" applyFill="1" applyBorder="1" applyAlignment="1">
      <alignment horizontal="center" vertical="center" wrapText="1"/>
    </xf>
    <xf numFmtId="0" fontId="9" fillId="28" borderId="17" xfId="0" applyFont="1" applyFill="1" applyBorder="1" applyAlignment="1">
      <alignment horizontal="center" vertical="center" wrapText="1"/>
    </xf>
    <xf numFmtId="169" fontId="0" fillId="0" borderId="0" xfId="1" applyNumberFormat="1" applyFont="1" applyAlignment="1">
      <alignment horizontal="center" vertical="center"/>
    </xf>
    <xf numFmtId="0" fontId="49" fillId="13" borderId="6" xfId="15" applyFill="1" applyBorder="1" applyAlignment="1" applyProtection="1">
      <alignment vertical="center"/>
      <protection locked="0"/>
    </xf>
    <xf numFmtId="0" fontId="4" fillId="0" borderId="0" xfId="0" applyFont="1" applyAlignment="1" applyProtection="1">
      <alignment vertical="center"/>
      <protection locked="0"/>
    </xf>
    <xf numFmtId="0" fontId="5" fillId="0" borderId="0" xfId="0" applyFont="1" applyAlignment="1" applyProtection="1">
      <alignment horizontal="center" vertical="center"/>
      <protection locked="0"/>
    </xf>
    <xf numFmtId="0" fontId="53" fillId="0" borderId="0" xfId="0" quotePrefix="1" applyFont="1" applyAlignment="1">
      <alignment horizontal="center" vertical="center"/>
    </xf>
    <xf numFmtId="0" fontId="48" fillId="0" borderId="0" xfId="0" applyFont="1" applyAlignment="1">
      <alignment horizontal="center" vertical="center"/>
    </xf>
    <xf numFmtId="0" fontId="75" fillId="4" borderId="20" xfId="15" applyFont="1" applyFill="1" applyBorder="1" applyAlignment="1">
      <alignment vertical="center"/>
    </xf>
    <xf numFmtId="0" fontId="11" fillId="0" borderId="17" xfId="0" quotePrefix="1" applyFont="1" applyBorder="1" applyAlignment="1">
      <alignment horizontal="center" vertical="center" wrapText="1"/>
    </xf>
    <xf numFmtId="169" fontId="11" fillId="0" borderId="17" xfId="0" quotePrefix="1" applyNumberFormat="1" applyFont="1" applyBorder="1" applyAlignment="1">
      <alignment horizontal="center" vertical="center" wrapText="1"/>
    </xf>
    <xf numFmtId="0" fontId="11" fillId="0" borderId="17" xfId="0" applyFont="1" applyBorder="1" applyAlignment="1">
      <alignment horizontal="center" vertical="center" wrapText="1"/>
    </xf>
    <xf numFmtId="169" fontId="11" fillId="0" borderId="17" xfId="1" applyNumberFormat="1" applyFont="1" applyFill="1" applyBorder="1" applyAlignment="1" applyProtection="1">
      <alignment horizontal="center" vertical="center"/>
      <protection hidden="1"/>
    </xf>
    <xf numFmtId="168" fontId="11" fillId="21" borderId="17" xfId="0" quotePrefix="1" applyNumberFormat="1" applyFont="1" applyFill="1" applyBorder="1" applyAlignment="1">
      <alignment horizontal="center" vertical="center" wrapText="1"/>
    </xf>
    <xf numFmtId="168" fontId="11" fillId="8" borderId="17" xfId="0" quotePrefix="1" applyNumberFormat="1" applyFont="1" applyFill="1" applyBorder="1" applyAlignment="1">
      <alignment horizontal="center" vertical="center" wrapText="1"/>
    </xf>
    <xf numFmtId="0" fontId="14" fillId="0" borderId="17" xfId="0" applyFont="1" applyBorder="1" applyAlignment="1">
      <alignment horizontal="center" vertical="center" wrapText="1"/>
    </xf>
    <xf numFmtId="0" fontId="75" fillId="29" borderId="17" xfId="15" applyFont="1" applyFill="1" applyBorder="1" applyAlignment="1">
      <alignment vertical="center"/>
    </xf>
    <xf numFmtId="0" fontId="76" fillId="29" borderId="17" xfId="0" applyFont="1" applyFill="1" applyBorder="1" applyAlignment="1">
      <alignment vertical="center"/>
    </xf>
    <xf numFmtId="0" fontId="77" fillId="29" borderId="17" xfId="0" applyFont="1" applyFill="1" applyBorder="1" applyAlignment="1">
      <alignment vertical="top"/>
    </xf>
    <xf numFmtId="0" fontId="78" fillId="29" borderId="17" xfId="0" applyFont="1" applyFill="1" applyBorder="1" applyAlignment="1">
      <alignment vertical="center"/>
    </xf>
    <xf numFmtId="2" fontId="78" fillId="29" borderId="17" xfId="0" applyNumberFormat="1" applyFont="1" applyFill="1" applyBorder="1" applyAlignment="1">
      <alignment vertical="center"/>
    </xf>
    <xf numFmtId="1" fontId="78" fillId="29" borderId="17" xfId="0" applyNumberFormat="1" applyFont="1" applyFill="1" applyBorder="1" applyAlignment="1">
      <alignment vertical="center"/>
    </xf>
    <xf numFmtId="0" fontId="78" fillId="21" borderId="0" xfId="0" applyFont="1" applyFill="1"/>
    <xf numFmtId="0" fontId="4" fillId="8" borderId="17" xfId="0" applyFont="1" applyFill="1" applyBorder="1" applyAlignment="1">
      <alignment vertical="center"/>
    </xf>
    <xf numFmtId="0" fontId="5" fillId="8" borderId="17" xfId="0" applyFont="1" applyFill="1" applyBorder="1" applyAlignment="1">
      <alignment vertical="center"/>
    </xf>
    <xf numFmtId="0" fontId="9" fillId="30" borderId="17" xfId="0" applyFont="1" applyFill="1" applyBorder="1" applyAlignment="1">
      <alignment vertical="top"/>
    </xf>
    <xf numFmtId="0" fontId="10" fillId="8" borderId="17" xfId="0" applyFont="1" applyFill="1" applyBorder="1" applyAlignment="1">
      <alignment vertical="center"/>
    </xf>
    <xf numFmtId="2" fontId="10" fillId="8" borderId="17" xfId="0" applyNumberFormat="1" applyFont="1" applyFill="1" applyBorder="1" applyAlignment="1">
      <alignment vertical="center"/>
    </xf>
    <xf numFmtId="1" fontId="10" fillId="8" borderId="17" xfId="0" applyNumberFormat="1" applyFont="1" applyFill="1" applyBorder="1" applyAlignment="1">
      <alignment vertical="center"/>
    </xf>
    <xf numFmtId="0" fontId="0" fillId="8" borderId="0" xfId="0" applyFill="1"/>
    <xf numFmtId="0" fontId="75" fillId="4" borderId="17" xfId="15" applyFont="1" applyFill="1" applyBorder="1" applyAlignment="1" applyProtection="1">
      <alignment vertical="center"/>
    </xf>
    <xf numFmtId="0" fontId="11" fillId="0" borderId="9" xfId="0" applyFont="1" applyBorder="1" applyAlignment="1">
      <alignment vertical="center"/>
    </xf>
    <xf numFmtId="0" fontId="12" fillId="0" borderId="9" xfId="0" applyFont="1" applyBorder="1" applyAlignment="1">
      <alignment vertical="top"/>
    </xf>
    <xf numFmtId="0" fontId="11" fillId="0" borderId="9" xfId="0" quotePrefix="1" applyFont="1" applyBorder="1" applyAlignment="1">
      <alignment horizontal="left" vertical="center"/>
    </xf>
    <xf numFmtId="164" fontId="11" fillId="0" borderId="9" xfId="1" applyNumberFormat="1" applyFont="1" applyFill="1" applyBorder="1" applyAlignment="1" applyProtection="1">
      <alignment horizontal="center" vertical="center"/>
    </xf>
    <xf numFmtId="2" fontId="11" fillId="0" borderId="9" xfId="1" applyNumberFormat="1" applyFont="1" applyFill="1" applyBorder="1" applyAlignment="1" applyProtection="1">
      <alignment horizontal="center" vertical="center"/>
    </xf>
    <xf numFmtId="1" fontId="11" fillId="0" borderId="9" xfId="1" applyNumberFormat="1" applyFont="1" applyFill="1" applyBorder="1" applyAlignment="1" applyProtection="1">
      <alignment horizontal="center" vertical="center"/>
    </xf>
    <xf numFmtId="0" fontId="0" fillId="28" borderId="0" xfId="0" applyFill="1"/>
    <xf numFmtId="0" fontId="0" fillId="28" borderId="0" xfId="0" applyFill="1" applyAlignment="1">
      <alignment vertical="center"/>
    </xf>
    <xf numFmtId="0" fontId="0" fillId="28" borderId="0" xfId="0" applyFill="1" applyAlignment="1">
      <alignment horizontal="center" vertical="center"/>
    </xf>
    <xf numFmtId="2" fontId="0" fillId="28" borderId="0" xfId="0" applyNumberFormat="1" applyFill="1"/>
    <xf numFmtId="0" fontId="11" fillId="26" borderId="22" xfId="0" applyFont="1" applyFill="1" applyBorder="1" applyAlignment="1">
      <alignment vertical="center"/>
    </xf>
    <xf numFmtId="0" fontId="9" fillId="26" borderId="22" xfId="0" applyFont="1" applyFill="1" applyBorder="1" applyAlignment="1">
      <alignment horizontal="center" vertical="center" wrapText="1"/>
    </xf>
    <xf numFmtId="0" fontId="9" fillId="26" borderId="22" xfId="0" applyFont="1" applyFill="1" applyBorder="1" applyAlignment="1">
      <alignment vertical="top"/>
    </xf>
    <xf numFmtId="0" fontId="11" fillId="26" borderId="22" xfId="0" quotePrefix="1" applyFont="1" applyFill="1" applyBorder="1" applyAlignment="1">
      <alignment horizontal="left" vertical="center" wrapText="1"/>
    </xf>
    <xf numFmtId="168" fontId="11" fillId="26" borderId="22" xfId="0" quotePrefix="1" applyNumberFormat="1" applyFont="1" applyFill="1" applyBorder="1" applyAlignment="1">
      <alignment horizontal="center" vertical="center" wrapText="1"/>
    </xf>
    <xf numFmtId="164" fontId="11" fillId="26" borderId="22" xfId="1" applyNumberFormat="1" applyFont="1" applyFill="1" applyBorder="1" applyAlignment="1" applyProtection="1">
      <alignment horizontal="center" vertical="center"/>
    </xf>
    <xf numFmtId="2" fontId="11" fillId="26" borderId="22" xfId="1" applyNumberFormat="1" applyFont="1" applyFill="1" applyBorder="1" applyAlignment="1" applyProtection="1">
      <alignment horizontal="center" vertical="center"/>
    </xf>
    <xf numFmtId="1" fontId="11" fillId="26" borderId="22" xfId="1" applyNumberFormat="1" applyFont="1" applyFill="1" applyBorder="1" applyAlignment="1" applyProtection="1">
      <alignment horizontal="center" vertical="center"/>
    </xf>
    <xf numFmtId="0" fontId="11" fillId="26" borderId="22" xfId="0" quotePrefix="1" applyFont="1" applyFill="1" applyBorder="1" applyAlignment="1">
      <alignment horizontal="left" vertical="center"/>
    </xf>
    <xf numFmtId="2" fontId="11" fillId="26" borderId="22" xfId="1" quotePrefix="1" applyNumberFormat="1" applyFont="1" applyFill="1" applyBorder="1" applyAlignment="1" applyProtection="1">
      <alignment horizontal="center" vertical="center"/>
    </xf>
    <xf numFmtId="0" fontId="11" fillId="26" borderId="22" xfId="0" applyFont="1" applyFill="1" applyBorder="1" applyAlignment="1">
      <alignment horizontal="left" vertical="center"/>
    </xf>
    <xf numFmtId="0" fontId="11" fillId="26" borderId="22" xfId="0" applyFont="1" applyFill="1" applyBorder="1" applyAlignment="1">
      <alignment vertical="top" wrapText="1"/>
    </xf>
    <xf numFmtId="0" fontId="11" fillId="26" borderId="22" xfId="0" applyFont="1" applyFill="1" applyBorder="1" applyAlignment="1">
      <alignment vertical="center" wrapText="1"/>
    </xf>
    <xf numFmtId="0" fontId="12" fillId="26" borderId="22" xfId="0" applyFont="1" applyFill="1" applyBorder="1" applyAlignment="1">
      <alignment vertical="top"/>
    </xf>
    <xf numFmtId="0" fontId="5" fillId="0" borderId="17" xfId="0" applyFont="1" applyBorder="1" applyAlignment="1">
      <alignment horizontal="center" vertical="center" wrapText="1"/>
    </xf>
    <xf numFmtId="0" fontId="9" fillId="26" borderId="22" xfId="0" quotePrefix="1" applyFont="1" applyFill="1" applyBorder="1" applyAlignment="1">
      <alignment horizontal="center" vertical="center" wrapText="1"/>
    </xf>
    <xf numFmtId="0" fontId="12" fillId="26" borderId="22" xfId="0" applyFont="1" applyFill="1" applyBorder="1" applyAlignment="1">
      <alignment horizontal="center" vertical="top"/>
    </xf>
    <xf numFmtId="2" fontId="11" fillId="26" borderId="22" xfId="1" applyNumberFormat="1" applyFont="1" applyFill="1" applyBorder="1" applyAlignment="1" applyProtection="1">
      <alignment horizontal="center" vertical="center" wrapText="1"/>
    </xf>
    <xf numFmtId="0" fontId="5" fillId="26" borderId="22" xfId="0" applyFont="1" applyFill="1" applyBorder="1" applyAlignment="1">
      <alignment horizontal="center" vertical="center" wrapText="1"/>
    </xf>
    <xf numFmtId="0" fontId="12" fillId="26" borderId="22" xfId="0" applyFont="1" applyFill="1" applyBorder="1" applyAlignment="1">
      <alignment horizontal="center" vertical="center" wrapText="1"/>
    </xf>
    <xf numFmtId="164" fontId="11" fillId="26" borderId="22" xfId="1" applyNumberFormat="1" applyFont="1" applyFill="1" applyBorder="1" applyAlignment="1" applyProtection="1">
      <alignment horizontal="center" vertical="center"/>
      <protection hidden="1"/>
    </xf>
    <xf numFmtId="164" fontId="11" fillId="26" borderId="22" xfId="1" applyNumberFormat="1" applyFont="1" applyFill="1" applyBorder="1" applyAlignment="1" applyProtection="1">
      <alignment horizontal="center" vertical="center" wrapText="1"/>
    </xf>
    <xf numFmtId="169" fontId="11" fillId="26" borderId="22" xfId="1" applyNumberFormat="1" applyFont="1" applyFill="1" applyBorder="1" applyAlignment="1">
      <alignment horizontal="center" vertical="center"/>
    </xf>
    <xf numFmtId="0" fontId="80" fillId="26" borderId="0" xfId="0" applyFont="1" applyFill="1" applyAlignment="1" applyProtection="1">
      <alignment horizontal="center" vertical="center"/>
      <protection locked="0"/>
    </xf>
    <xf numFmtId="0" fontId="80" fillId="26" borderId="0" xfId="0" applyFont="1" applyFill="1" applyAlignment="1">
      <alignment horizontal="center" vertical="center"/>
    </xf>
    <xf numFmtId="0" fontId="56" fillId="26" borderId="22" xfId="0" applyFont="1" applyFill="1" applyBorder="1" applyAlignment="1">
      <alignment horizontal="center" vertical="center" wrapText="1"/>
    </xf>
    <xf numFmtId="0" fontId="56" fillId="26" borderId="34" xfId="0" applyFont="1" applyFill="1" applyBorder="1" applyAlignment="1">
      <alignment horizontal="center" vertical="center" wrapText="1"/>
    </xf>
    <xf numFmtId="1" fontId="56" fillId="26" borderId="55" xfId="0" applyNumberFormat="1" applyFont="1" applyFill="1" applyBorder="1" applyAlignment="1">
      <alignment horizontal="center" vertical="center"/>
    </xf>
    <xf numFmtId="1" fontId="56" fillId="26" borderId="57" xfId="0" applyNumberFormat="1" applyFont="1" applyFill="1" applyBorder="1" applyAlignment="1">
      <alignment horizontal="center" vertical="center"/>
    </xf>
    <xf numFmtId="0" fontId="43" fillId="26" borderId="0" xfId="0" applyFont="1" applyFill="1" applyAlignment="1">
      <alignment horizontal="center" wrapText="1"/>
    </xf>
    <xf numFmtId="0" fontId="0" fillId="20" borderId="8" xfId="0" quotePrefix="1" applyFill="1" applyBorder="1" applyAlignment="1">
      <alignment horizontal="left" vertical="center" wrapText="1"/>
    </xf>
    <xf numFmtId="0" fontId="0" fillId="20" borderId="9" xfId="0" applyFill="1" applyBorder="1" applyAlignment="1">
      <alignment horizontal="left" vertical="center" wrapText="1"/>
    </xf>
    <xf numFmtId="0" fontId="0" fillId="20" borderId="10" xfId="0" applyFill="1" applyBorder="1" applyAlignment="1">
      <alignment horizontal="left" vertical="center" wrapText="1"/>
    </xf>
    <xf numFmtId="0" fontId="0" fillId="20" borderId="4" xfId="0" applyFill="1" applyBorder="1" applyAlignment="1">
      <alignment horizontal="left" vertical="center" wrapText="1"/>
    </xf>
    <xf numFmtId="0" fontId="0" fillId="20" borderId="0" xfId="0" applyFill="1" applyAlignment="1">
      <alignment horizontal="left" vertical="center" wrapText="1"/>
    </xf>
    <xf numFmtId="0" fontId="0" fillId="20" borderId="5" xfId="0" applyFill="1" applyBorder="1" applyAlignment="1">
      <alignment horizontal="left" vertical="center" wrapText="1"/>
    </xf>
    <xf numFmtId="0" fontId="0" fillId="20" borderId="12" xfId="0" applyFill="1" applyBorder="1" applyAlignment="1">
      <alignment horizontal="left" vertical="center" wrapText="1"/>
    </xf>
    <xf numFmtId="0" fontId="0" fillId="20" borderId="11" xfId="0" applyFill="1" applyBorder="1" applyAlignment="1">
      <alignment horizontal="left" vertical="center" wrapText="1"/>
    </xf>
    <xf numFmtId="0" fontId="0" fillId="20" borderId="13" xfId="0" applyFill="1" applyBorder="1" applyAlignment="1">
      <alignment horizontal="left" vertical="center" wrapText="1"/>
    </xf>
    <xf numFmtId="0" fontId="0" fillId="20" borderId="38" xfId="0" quotePrefix="1" applyFill="1" applyBorder="1" applyAlignment="1">
      <alignment horizontal="left" vertical="center" wrapText="1"/>
    </xf>
    <xf numFmtId="0" fontId="0" fillId="20" borderId="17" xfId="0" quotePrefix="1" applyFill="1" applyBorder="1" applyAlignment="1">
      <alignment horizontal="left" vertical="center" wrapText="1"/>
    </xf>
    <xf numFmtId="0" fontId="0" fillId="20" borderId="39" xfId="0" quotePrefix="1" applyFill="1" applyBorder="1" applyAlignment="1">
      <alignment horizontal="left" vertical="center" wrapText="1"/>
    </xf>
    <xf numFmtId="0" fontId="0" fillId="20" borderId="22" xfId="0" quotePrefix="1" applyFill="1" applyBorder="1" applyAlignment="1">
      <alignment horizontal="left" vertical="center" wrapText="1"/>
    </xf>
    <xf numFmtId="0" fontId="4" fillId="0" borderId="0" xfId="0" applyFont="1" applyAlignment="1">
      <alignment horizontal="center" vertical="center"/>
    </xf>
    <xf numFmtId="0" fontId="4" fillId="0" borderId="19" xfId="0" applyFont="1" applyBorder="1" applyAlignment="1">
      <alignment horizontal="center" vertical="center"/>
    </xf>
    <xf numFmtId="49" fontId="41" fillId="0" borderId="0" xfId="0" applyNumberFormat="1" applyFont="1" applyAlignment="1" applyProtection="1">
      <alignment horizontal="left" vertical="top" wrapText="1"/>
      <protection locked="0"/>
    </xf>
    <xf numFmtId="49" fontId="79" fillId="0" borderId="0" xfId="0" applyNumberFormat="1" applyFont="1" applyAlignment="1" applyProtection="1">
      <alignment horizontal="left" vertical="top" wrapText="1"/>
      <protection locked="0"/>
    </xf>
    <xf numFmtId="0" fontId="44" fillId="0" borderId="0" xfId="0" applyFont="1" applyAlignment="1" applyProtection="1">
      <alignment horizontal="center" vertical="center"/>
      <protection locked="0"/>
    </xf>
    <xf numFmtId="0" fontId="4" fillId="11" borderId="17" xfId="0" applyFont="1" applyFill="1" applyBorder="1" applyAlignment="1">
      <alignment horizontal="center" vertical="center" wrapText="1"/>
    </xf>
    <xf numFmtId="0" fontId="58" fillId="0" borderId="61" xfId="0" applyFont="1" applyBorder="1" applyAlignment="1">
      <alignment horizontal="center" vertical="center"/>
    </xf>
    <xf numFmtId="0" fontId="58" fillId="0" borderId="28" xfId="0" applyFont="1" applyBorder="1" applyAlignment="1">
      <alignment horizontal="center" vertical="center"/>
    </xf>
    <xf numFmtId="0" fontId="58" fillId="0" borderId="29" xfId="0" applyFont="1" applyBorder="1" applyAlignment="1">
      <alignment horizontal="center" vertical="center"/>
    </xf>
    <xf numFmtId="0" fontId="58" fillId="0" borderId="27" xfId="0" applyFont="1" applyBorder="1" applyAlignment="1">
      <alignment horizontal="center" vertical="center"/>
    </xf>
    <xf numFmtId="0" fontId="56" fillId="0" borderId="41" xfId="0" applyFont="1" applyBorder="1" applyAlignment="1">
      <alignment horizontal="center" vertical="center" wrapText="1"/>
    </xf>
    <xf numFmtId="0" fontId="56" fillId="0" borderId="46" xfId="0" applyFont="1" applyBorder="1" applyAlignment="1">
      <alignment horizontal="center" vertical="center" wrapText="1"/>
    </xf>
    <xf numFmtId="0" fontId="56" fillId="0" borderId="43" xfId="0" applyFont="1" applyBorder="1" applyAlignment="1">
      <alignment horizontal="center" vertical="center" wrapText="1"/>
    </xf>
    <xf numFmtId="0" fontId="56" fillId="0" borderId="27" xfId="0" applyFont="1" applyBorder="1" applyAlignment="1">
      <alignment horizontal="center" vertical="center"/>
    </xf>
    <xf numFmtId="0" fontId="56" fillId="0" borderId="28" xfId="0" applyFont="1" applyBorder="1" applyAlignment="1">
      <alignment horizontal="center" vertical="center"/>
    </xf>
    <xf numFmtId="0" fontId="56" fillId="0" borderId="29" xfId="0" applyFont="1" applyBorder="1" applyAlignment="1">
      <alignment horizontal="center" vertical="center"/>
    </xf>
    <xf numFmtId="0" fontId="56" fillId="0" borderId="35" xfId="0" applyFont="1" applyBorder="1" applyAlignment="1">
      <alignment horizontal="center" vertical="center"/>
    </xf>
    <xf numFmtId="0" fontId="56" fillId="0" borderId="19" xfId="0" applyFont="1" applyBorder="1" applyAlignment="1">
      <alignment horizontal="center" vertical="center"/>
    </xf>
    <xf numFmtId="0" fontId="56" fillId="0" borderId="36" xfId="0" applyFont="1" applyBorder="1" applyAlignment="1">
      <alignment horizontal="center" vertical="center"/>
    </xf>
    <xf numFmtId="6" fontId="56" fillId="0" borderId="41" xfId="0" applyNumberFormat="1" applyFont="1" applyBorder="1" applyAlignment="1">
      <alignment horizontal="center" vertical="center"/>
    </xf>
    <xf numFmtId="6" fontId="56" fillId="0" borderId="46" xfId="0" applyNumberFormat="1" applyFont="1" applyBorder="1" applyAlignment="1">
      <alignment horizontal="center" vertical="center"/>
    </xf>
    <xf numFmtId="0" fontId="73" fillId="0" borderId="47" xfId="15" applyFont="1" applyBorder="1" applyAlignment="1">
      <alignment horizontal="center" vertical="center"/>
    </xf>
    <xf numFmtId="0" fontId="73" fillId="0" borderId="48" xfId="15" applyFont="1" applyBorder="1" applyAlignment="1">
      <alignment horizontal="center" vertical="center"/>
    </xf>
    <xf numFmtId="0" fontId="73" fillId="0" borderId="42" xfId="15" applyFont="1" applyBorder="1" applyAlignment="1">
      <alignment horizontal="center" vertical="center"/>
    </xf>
    <xf numFmtId="0" fontId="56" fillId="0" borderId="40" xfId="0" applyFont="1" applyBorder="1" applyAlignment="1">
      <alignment horizontal="center" vertical="center"/>
    </xf>
    <xf numFmtId="0" fontId="56" fillId="0" borderId="48" xfId="0" applyFont="1" applyBorder="1" applyAlignment="1">
      <alignment horizontal="center" vertical="center"/>
    </xf>
    <xf numFmtId="0" fontId="56" fillId="0" borderId="42" xfId="0" applyFont="1" applyBorder="1" applyAlignment="1">
      <alignment horizontal="center" vertical="center"/>
    </xf>
    <xf numFmtId="0" fontId="56" fillId="0" borderId="40" xfId="0" applyFont="1" applyBorder="1" applyAlignment="1">
      <alignment horizontal="center" vertical="center" wrapText="1"/>
    </xf>
    <xf numFmtId="0" fontId="56" fillId="0" borderId="48" xfId="0" applyFont="1" applyBorder="1" applyAlignment="1">
      <alignment horizontal="center" vertical="center" wrapText="1"/>
    </xf>
    <xf numFmtId="0" fontId="56" fillId="0" borderId="42" xfId="0" applyFont="1" applyBorder="1" applyAlignment="1">
      <alignment horizontal="center" vertical="center" wrapText="1"/>
    </xf>
    <xf numFmtId="6" fontId="56" fillId="0" borderId="40" xfId="0" applyNumberFormat="1" applyFont="1" applyBorder="1" applyAlignment="1">
      <alignment horizontal="center" vertical="center"/>
    </xf>
    <xf numFmtId="6" fontId="56" fillId="0" borderId="48" xfId="0" applyNumberFormat="1" applyFont="1" applyBorder="1" applyAlignment="1">
      <alignment horizontal="center" vertical="center"/>
    </xf>
    <xf numFmtId="6" fontId="56" fillId="0" borderId="38" xfId="0" applyNumberFormat="1" applyFont="1" applyBorder="1" applyAlignment="1">
      <alignment horizontal="center" vertical="center"/>
    </xf>
    <xf numFmtId="6" fontId="56" fillId="0" borderId="17" xfId="0" applyNumberFormat="1" applyFont="1" applyBorder="1" applyAlignment="1">
      <alignment horizontal="center" vertical="center"/>
    </xf>
    <xf numFmtId="0" fontId="73" fillId="0" borderId="18" xfId="15" applyFont="1" applyBorder="1" applyAlignment="1">
      <alignment horizontal="center" vertical="center"/>
    </xf>
    <xf numFmtId="0" fontId="73" fillId="0" borderId="17" xfId="15" applyFont="1" applyBorder="1" applyAlignment="1">
      <alignment horizontal="center" vertical="center"/>
    </xf>
    <xf numFmtId="0" fontId="73" fillId="0" borderId="39" xfId="15" applyFont="1" applyBorder="1" applyAlignment="1">
      <alignment horizontal="center" vertical="center"/>
    </xf>
    <xf numFmtId="0" fontId="55" fillId="0" borderId="0" xfId="0" applyFont="1" applyAlignment="1">
      <alignment horizontal="left"/>
    </xf>
    <xf numFmtId="0" fontId="57" fillId="0" borderId="0" xfId="0" applyFont="1" applyAlignment="1">
      <alignment horizontal="left" wrapText="1"/>
    </xf>
    <xf numFmtId="0" fontId="59" fillId="13" borderId="24" xfId="0" applyFont="1" applyFill="1" applyBorder="1" applyAlignment="1">
      <alignment horizontal="center" vertical="center" textRotation="90"/>
    </xf>
    <xf numFmtId="0" fontId="59" fillId="13" borderId="14" xfId="0" applyFont="1" applyFill="1" applyBorder="1" applyAlignment="1">
      <alignment horizontal="center" vertical="center" textRotation="90"/>
    </xf>
    <xf numFmtId="0" fontId="59" fillId="13" borderId="21" xfId="0" applyFont="1" applyFill="1" applyBorder="1" applyAlignment="1">
      <alignment horizontal="center" vertical="center" textRotation="90"/>
    </xf>
    <xf numFmtId="0" fontId="73" fillId="0" borderId="45" xfId="15" applyFont="1" applyBorder="1" applyAlignment="1">
      <alignment horizontal="center" vertical="center"/>
    </xf>
    <xf numFmtId="0" fontId="73" fillId="0" borderId="46" xfId="15" applyFont="1" applyBorder="1" applyAlignment="1">
      <alignment horizontal="center" vertical="center"/>
    </xf>
    <xf numFmtId="0" fontId="73" fillId="0" borderId="43" xfId="15" applyFont="1" applyBorder="1" applyAlignment="1">
      <alignment horizontal="center" vertical="center"/>
    </xf>
    <xf numFmtId="0" fontId="56" fillId="0" borderId="30" xfId="0" applyFont="1" applyBorder="1" applyAlignment="1">
      <alignment horizontal="center" vertical="center" wrapText="1"/>
    </xf>
    <xf numFmtId="0" fontId="56" fillId="0" borderId="32" xfId="0" applyFont="1" applyBorder="1" applyAlignment="1">
      <alignment horizontal="center" vertical="center" wrapText="1"/>
    </xf>
    <xf numFmtId="0" fontId="56" fillId="0" borderId="37" xfId="0" applyFont="1" applyBorder="1" applyAlignment="1">
      <alignment horizontal="center" vertical="center" wrapText="1"/>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35" xfId="0" applyBorder="1" applyAlignment="1">
      <alignment horizontal="center"/>
    </xf>
    <xf numFmtId="0" fontId="0" fillId="0" borderId="19" xfId="0" applyBorder="1" applyAlignment="1">
      <alignment horizontal="center"/>
    </xf>
    <xf numFmtId="0" fontId="0" fillId="0" borderId="36" xfId="0" applyBorder="1" applyAlignment="1">
      <alignment horizontal="center"/>
    </xf>
    <xf numFmtId="0" fontId="56" fillId="0" borderId="4" xfId="0" applyFont="1" applyBorder="1" applyAlignment="1">
      <alignment horizontal="center" vertical="center"/>
    </xf>
    <xf numFmtId="0" fontId="56" fillId="0" borderId="0" xfId="0" applyFont="1" applyAlignment="1">
      <alignment horizontal="center" vertical="center"/>
    </xf>
    <xf numFmtId="0" fontId="56" fillId="0" borderId="5" xfId="0" applyFont="1" applyBorder="1" applyAlignment="1">
      <alignment horizontal="center" vertical="center"/>
    </xf>
    <xf numFmtId="0" fontId="56" fillId="0" borderId="38" xfId="0" applyFont="1" applyBorder="1" applyAlignment="1">
      <alignment horizontal="center" vertical="center" wrapText="1"/>
    </xf>
    <xf numFmtId="0" fontId="56" fillId="0" borderId="17" xfId="0" applyFont="1" applyBorder="1" applyAlignment="1">
      <alignment horizontal="center" vertical="center" wrapText="1"/>
    </xf>
    <xf numFmtId="0" fontId="56" fillId="0" borderId="39" xfId="0" applyFont="1" applyBorder="1" applyAlignment="1">
      <alignment horizontal="center" vertical="center" wrapText="1"/>
    </xf>
    <xf numFmtId="0" fontId="73" fillId="0" borderId="1" xfId="15" applyFont="1" applyBorder="1" applyAlignment="1">
      <alignment horizontal="center" vertical="center"/>
    </xf>
    <xf numFmtId="0" fontId="73" fillId="0" borderId="54" xfId="15" applyFont="1" applyBorder="1" applyAlignment="1">
      <alignment horizontal="center" vertical="center"/>
    </xf>
    <xf numFmtId="0" fontId="73" fillId="0" borderId="60" xfId="15" applyFont="1" applyBorder="1" applyAlignment="1">
      <alignment horizontal="center" vertical="center"/>
    </xf>
    <xf numFmtId="0" fontId="56" fillId="0" borderId="44" xfId="0" applyFont="1" applyBorder="1" applyAlignment="1">
      <alignment horizontal="center" vertical="center"/>
    </xf>
    <xf numFmtId="0" fontId="56" fillId="0" borderId="54" xfId="0" applyFont="1" applyBorder="1" applyAlignment="1">
      <alignment horizontal="center" vertical="center"/>
    </xf>
    <xf numFmtId="0" fontId="56" fillId="0" borderId="60" xfId="0" applyFont="1" applyBorder="1" applyAlignment="1">
      <alignment horizontal="center" vertical="center"/>
    </xf>
    <xf numFmtId="0" fontId="56" fillId="0" borderId="44" xfId="0" applyFont="1" applyBorder="1" applyAlignment="1">
      <alignment horizontal="center" vertical="center" wrapText="1"/>
    </xf>
    <xf numFmtId="0" fontId="56" fillId="0" borderId="54" xfId="0" applyFont="1" applyBorder="1" applyAlignment="1">
      <alignment horizontal="center" vertical="center" wrapText="1"/>
    </xf>
    <xf numFmtId="0" fontId="56" fillId="0" borderId="60" xfId="0" applyFont="1" applyBorder="1" applyAlignment="1">
      <alignment horizontal="center" vertical="center" wrapText="1"/>
    </xf>
    <xf numFmtId="6" fontId="56" fillId="0" borderId="44" xfId="0" applyNumberFormat="1" applyFont="1" applyBorder="1" applyAlignment="1">
      <alignment horizontal="center" vertical="center"/>
    </xf>
    <xf numFmtId="6" fontId="56" fillId="0" borderId="54" xfId="0" applyNumberFormat="1" applyFont="1" applyBorder="1" applyAlignment="1">
      <alignment horizontal="center" vertical="center"/>
    </xf>
    <xf numFmtId="0" fontId="73" fillId="26" borderId="18" xfId="15" applyFont="1" applyFill="1" applyBorder="1" applyAlignment="1">
      <alignment horizontal="center" vertical="center"/>
    </xf>
    <xf numFmtId="0" fontId="73" fillId="26" borderId="17" xfId="15" applyFont="1" applyFill="1" applyBorder="1" applyAlignment="1">
      <alignment horizontal="center" vertical="center"/>
    </xf>
    <xf numFmtId="0" fontId="73" fillId="26" borderId="39" xfId="15" applyFont="1" applyFill="1" applyBorder="1" applyAlignment="1">
      <alignment horizontal="center" vertical="center"/>
    </xf>
    <xf numFmtId="0" fontId="56" fillId="26" borderId="38" xfId="0" applyFont="1" applyFill="1" applyBorder="1" applyAlignment="1">
      <alignment horizontal="center" vertical="center" wrapText="1"/>
    </xf>
    <xf numFmtId="0" fontId="56" fillId="26" borderId="17" xfId="0" applyFont="1" applyFill="1" applyBorder="1" applyAlignment="1">
      <alignment horizontal="center" vertical="center" wrapText="1"/>
    </xf>
    <xf numFmtId="0" fontId="56" fillId="26" borderId="39" xfId="0" applyFont="1" applyFill="1" applyBorder="1" applyAlignment="1">
      <alignment horizontal="center" vertical="center" wrapText="1"/>
    </xf>
    <xf numFmtId="6" fontId="56" fillId="26" borderId="38" xfId="0" applyNumberFormat="1" applyFont="1" applyFill="1" applyBorder="1" applyAlignment="1">
      <alignment horizontal="center" vertical="center"/>
    </xf>
    <xf numFmtId="6" fontId="56" fillId="26" borderId="17" xfId="0" applyNumberFormat="1" applyFont="1" applyFill="1" applyBorder="1" applyAlignment="1">
      <alignment horizontal="center" vertical="center"/>
    </xf>
    <xf numFmtId="0" fontId="73" fillId="26" borderId="47" xfId="15" applyFont="1" applyFill="1" applyBorder="1" applyAlignment="1">
      <alignment horizontal="center" vertical="center"/>
    </xf>
    <xf numFmtId="0" fontId="73" fillId="26" borderId="48" xfId="15" applyFont="1" applyFill="1" applyBorder="1" applyAlignment="1">
      <alignment horizontal="center" vertical="center"/>
    </xf>
    <xf numFmtId="0" fontId="73" fillId="26" borderId="42" xfId="15" applyFont="1" applyFill="1" applyBorder="1" applyAlignment="1">
      <alignment horizontal="center" vertical="center"/>
    </xf>
    <xf numFmtId="0" fontId="56" fillId="26" borderId="40" xfId="0" applyFont="1" applyFill="1" applyBorder="1" applyAlignment="1">
      <alignment horizontal="center" vertical="center" wrapText="1"/>
    </xf>
    <xf numFmtId="0" fontId="56" fillId="26" borderId="48" xfId="0" applyFont="1" applyFill="1" applyBorder="1" applyAlignment="1">
      <alignment horizontal="center" vertical="center" wrapText="1"/>
    </xf>
    <xf numFmtId="0" fontId="56" fillId="26" borderId="42" xfId="0" applyFont="1" applyFill="1" applyBorder="1" applyAlignment="1">
      <alignment horizontal="center" vertical="center" wrapText="1"/>
    </xf>
    <xf numFmtId="6" fontId="56" fillId="26" borderId="40" xfId="0" applyNumberFormat="1" applyFont="1" applyFill="1" applyBorder="1" applyAlignment="1">
      <alignment horizontal="center" vertical="center"/>
    </xf>
    <xf numFmtId="6" fontId="56" fillId="26" borderId="48" xfId="0" applyNumberFormat="1" applyFont="1" applyFill="1" applyBorder="1" applyAlignment="1">
      <alignment horizontal="center" vertical="center"/>
    </xf>
    <xf numFmtId="6" fontId="56" fillId="0" borderId="44" xfId="0" applyNumberFormat="1" applyFont="1" applyBorder="1" applyAlignment="1">
      <alignment horizontal="center" vertical="center" wrapText="1"/>
    </xf>
    <xf numFmtId="6" fontId="56" fillId="0" borderId="54" xfId="0" applyNumberFormat="1" applyFont="1" applyBorder="1" applyAlignment="1">
      <alignment horizontal="center" vertical="center" wrapText="1"/>
    </xf>
    <xf numFmtId="0" fontId="56" fillId="0" borderId="41" xfId="0" applyFont="1" applyBorder="1" applyAlignment="1">
      <alignment horizontal="center" vertical="center"/>
    </xf>
    <xf numFmtId="0" fontId="56" fillId="0" borderId="46" xfId="0" applyFont="1" applyBorder="1" applyAlignment="1">
      <alignment horizontal="center" vertical="center"/>
    </xf>
    <xf numFmtId="0" fontId="56" fillId="0" borderId="43" xfId="0" applyFont="1" applyBorder="1" applyAlignment="1">
      <alignment horizontal="center" vertical="center"/>
    </xf>
    <xf numFmtId="0" fontId="56" fillId="0" borderId="38" xfId="0" applyFont="1" applyBorder="1" applyAlignment="1">
      <alignment horizontal="center" vertical="center"/>
    </xf>
    <xf numFmtId="0" fontId="56" fillId="0" borderId="17" xfId="0" applyFont="1" applyBorder="1" applyAlignment="1">
      <alignment horizontal="center" vertical="center"/>
    </xf>
    <xf numFmtId="0" fontId="56" fillId="0" borderId="39" xfId="0" applyFont="1" applyBorder="1" applyAlignment="1">
      <alignment horizontal="center" vertical="center"/>
    </xf>
    <xf numFmtId="6" fontId="56" fillId="0" borderId="15" xfId="0" applyNumberFormat="1" applyFont="1" applyBorder="1" applyAlignment="1">
      <alignment horizontal="center" vertical="center"/>
    </xf>
    <xf numFmtId="0" fontId="56" fillId="0" borderId="1" xfId="0" applyFont="1" applyBorder="1" applyAlignment="1">
      <alignment horizontal="center" vertical="center"/>
    </xf>
    <xf numFmtId="0" fontId="56" fillId="0" borderId="27" xfId="0" applyFont="1" applyBorder="1" applyAlignment="1">
      <alignment horizontal="center" vertical="center" wrapText="1"/>
    </xf>
    <xf numFmtId="0" fontId="56" fillId="0" borderId="28" xfId="0" applyFont="1" applyBorder="1" applyAlignment="1">
      <alignment horizontal="center" vertical="center" wrapText="1"/>
    </xf>
    <xf numFmtId="0" fontId="56" fillId="0" borderId="29" xfId="0" applyFont="1" applyBorder="1" applyAlignment="1">
      <alignment horizontal="center" vertical="center" wrapText="1"/>
    </xf>
    <xf numFmtId="0" fontId="56" fillId="0" borderId="35" xfId="0" applyFont="1" applyBorder="1" applyAlignment="1">
      <alignment horizontal="center" vertical="center" wrapText="1"/>
    </xf>
    <xf numFmtId="0" fontId="56" fillId="0" borderId="19" xfId="0" applyFont="1" applyBorder="1" applyAlignment="1">
      <alignment horizontal="center" vertical="center" wrapText="1"/>
    </xf>
    <xf numFmtId="0" fontId="56" fillId="0" borderId="36" xfId="0" applyFont="1" applyBorder="1" applyAlignment="1">
      <alignment horizontal="center" vertical="center" wrapText="1"/>
    </xf>
    <xf numFmtId="0" fontId="68" fillId="0" borderId="0" xfId="0" applyFont="1" applyAlignment="1">
      <alignment horizontal="left" vertical="center"/>
    </xf>
    <xf numFmtId="0" fontId="2" fillId="0" borderId="0" xfId="0" applyFont="1" applyAlignment="1">
      <alignment horizontal="left"/>
    </xf>
    <xf numFmtId="0" fontId="67" fillId="0" borderId="0" xfId="0" applyFont="1" applyAlignment="1">
      <alignment horizontal="left"/>
    </xf>
    <xf numFmtId="0" fontId="66" fillId="0" borderId="0" xfId="0" applyFont="1" applyAlignment="1">
      <alignment horizontal="left" vertical="center" wrapText="1"/>
    </xf>
    <xf numFmtId="0" fontId="62" fillId="13" borderId="24" xfId="0" applyFont="1" applyFill="1" applyBorder="1" applyAlignment="1">
      <alignment horizontal="center" vertical="center" textRotation="90"/>
    </xf>
    <xf numFmtId="0" fontId="62" fillId="13" borderId="14" xfId="0" applyFont="1" applyFill="1" applyBorder="1" applyAlignment="1">
      <alignment horizontal="center" vertical="center" textRotation="90"/>
    </xf>
    <xf numFmtId="0" fontId="62" fillId="13" borderId="21" xfId="0" applyFont="1" applyFill="1" applyBorder="1" applyAlignment="1">
      <alignment horizontal="center" vertical="center" textRotation="90"/>
    </xf>
    <xf numFmtId="0" fontId="61" fillId="0" borderId="59" xfId="0" applyFont="1" applyBorder="1" applyAlignment="1">
      <alignment horizontal="center" vertical="center"/>
    </xf>
    <xf numFmtId="0" fontId="61" fillId="0" borderId="58" xfId="0" applyFont="1" applyBorder="1" applyAlignment="1">
      <alignment horizontal="center" vertical="center"/>
    </xf>
    <xf numFmtId="0" fontId="65" fillId="0" borderId="0" xfId="0" applyFont="1" applyAlignment="1">
      <alignment horizontal="left"/>
    </xf>
    <xf numFmtId="0" fontId="61" fillId="0" borderId="22" xfId="0" applyFont="1" applyBorder="1" applyAlignment="1">
      <alignment horizontal="center" vertical="center" wrapText="1"/>
    </xf>
    <xf numFmtId="0" fontId="61" fillId="0" borderId="34" xfId="0" applyFont="1" applyBorder="1" applyAlignment="1">
      <alignment horizontal="center" vertical="center" wrapText="1"/>
    </xf>
    <xf numFmtId="0" fontId="64" fillId="13" borderId="22" xfId="0" applyFont="1" applyFill="1" applyBorder="1" applyAlignment="1">
      <alignment horizontal="center"/>
    </xf>
    <xf numFmtId="0" fontId="61" fillId="0" borderId="31" xfId="0" applyFont="1" applyBorder="1" applyAlignment="1">
      <alignment horizontal="center" vertical="center"/>
    </xf>
    <xf numFmtId="0" fontId="61" fillId="0" borderId="22" xfId="0" applyFont="1" applyBorder="1" applyAlignment="1">
      <alignment horizontal="center" vertical="center"/>
    </xf>
    <xf numFmtId="0" fontId="61" fillId="0" borderId="58" xfId="0" applyFont="1" applyBorder="1" applyAlignment="1">
      <alignment horizontal="center" vertical="center" wrapText="1"/>
    </xf>
    <xf numFmtId="6" fontId="61" fillId="0" borderId="22" xfId="0" applyNumberFormat="1" applyFont="1" applyBorder="1" applyAlignment="1">
      <alignment horizontal="center" vertical="center"/>
    </xf>
    <xf numFmtId="0" fontId="61" fillId="0" borderId="55" xfId="0" applyFont="1" applyBorder="1" applyAlignment="1">
      <alignment horizontal="center" vertical="center"/>
    </xf>
    <xf numFmtId="0" fontId="61" fillId="0" borderId="33" xfId="0" applyFont="1" applyBorder="1" applyAlignment="1">
      <alignment horizontal="center" vertical="center"/>
    </xf>
    <xf numFmtId="0" fontId="61" fillId="0" borderId="34" xfId="0" applyFont="1" applyBorder="1" applyAlignment="1">
      <alignment horizontal="center" vertical="center"/>
    </xf>
    <xf numFmtId="6" fontId="61" fillId="0" borderId="34" xfId="0" applyNumberFormat="1" applyFont="1" applyBorder="1" applyAlignment="1">
      <alignment horizontal="center" vertical="center"/>
    </xf>
    <xf numFmtId="0" fontId="61" fillId="0" borderId="57" xfId="0" applyFont="1" applyBorder="1" applyAlignment="1">
      <alignment horizontal="center" vertical="center"/>
    </xf>
    <xf numFmtId="0" fontId="61" fillId="0" borderId="35" xfId="0" applyFont="1" applyBorder="1" applyAlignment="1">
      <alignment horizontal="center" vertical="center" wrapText="1"/>
    </xf>
    <xf numFmtId="0" fontId="61" fillId="0" borderId="19" xfId="0" applyFont="1" applyBorder="1" applyAlignment="1">
      <alignment horizontal="center" vertical="center" wrapText="1"/>
    </xf>
    <xf numFmtId="6" fontId="61" fillId="0" borderId="12" xfId="0" applyNumberFormat="1" applyFont="1" applyBorder="1" applyAlignment="1">
      <alignment horizontal="center" vertical="center"/>
    </xf>
    <xf numFmtId="6" fontId="61" fillId="0" borderId="51" xfId="0" applyNumberFormat="1" applyFont="1" applyBorder="1" applyAlignment="1">
      <alignment horizontal="center" vertical="center"/>
    </xf>
    <xf numFmtId="0" fontId="62" fillId="13" borderId="56" xfId="0" applyFont="1" applyFill="1" applyBorder="1" applyAlignment="1">
      <alignment horizontal="center" vertical="center" textRotation="90"/>
    </xf>
    <xf numFmtId="0" fontId="61" fillId="0" borderId="25" xfId="0" applyFont="1" applyBorder="1" applyAlignment="1">
      <alignment horizontal="center" vertical="center"/>
    </xf>
    <xf numFmtId="0" fontId="61" fillId="0" borderId="26" xfId="0" applyFont="1" applyBorder="1" applyAlignment="1">
      <alignment horizontal="center" vertical="center"/>
    </xf>
    <xf numFmtId="0" fontId="61" fillId="0" borderId="18" xfId="0" applyFont="1" applyBorder="1" applyAlignment="1">
      <alignment horizontal="center" vertical="center"/>
    </xf>
    <xf numFmtId="0" fontId="61" fillId="0" borderId="17" xfId="0" applyFont="1" applyBorder="1" applyAlignment="1">
      <alignment horizontal="center" vertical="center"/>
    </xf>
    <xf numFmtId="0" fontId="61" fillId="0" borderId="39" xfId="0" applyFont="1" applyBorder="1" applyAlignment="1">
      <alignment horizontal="center" vertical="center"/>
    </xf>
    <xf numFmtId="6" fontId="61" fillId="0" borderId="38" xfId="0" applyNumberFormat="1" applyFont="1" applyBorder="1" applyAlignment="1">
      <alignment horizontal="center" vertical="center"/>
    </xf>
    <xf numFmtId="6" fontId="61" fillId="0" borderId="53" xfId="0" applyNumberFormat="1" applyFont="1" applyBorder="1" applyAlignment="1">
      <alignment horizontal="center" vertical="center"/>
    </xf>
    <xf numFmtId="6" fontId="61" fillId="0" borderId="41" xfId="0" applyNumberFormat="1" applyFont="1" applyBorder="1" applyAlignment="1">
      <alignment horizontal="center" vertical="center"/>
    </xf>
    <xf numFmtId="6" fontId="61" fillId="0" borderId="49" xfId="0" applyNumberFormat="1" applyFont="1" applyBorder="1" applyAlignment="1">
      <alignment horizontal="center" vertical="center"/>
    </xf>
    <xf numFmtId="6" fontId="61" fillId="0" borderId="55" xfId="0" applyNumberFormat="1" applyFont="1" applyBorder="1" applyAlignment="1">
      <alignment horizontal="center" vertical="center"/>
    </xf>
    <xf numFmtId="0" fontId="61" fillId="0" borderId="26" xfId="0" applyFont="1" applyBorder="1" applyAlignment="1">
      <alignment horizontal="center" vertical="center" wrapText="1"/>
    </xf>
    <xf numFmtId="0" fontId="61" fillId="0" borderId="12" xfId="0" applyFont="1" applyBorder="1" applyAlignment="1">
      <alignment horizontal="center" vertical="center" wrapText="1"/>
    </xf>
    <xf numFmtId="0" fontId="61" fillId="0" borderId="11" xfId="0" applyFont="1" applyBorder="1" applyAlignment="1">
      <alignment horizontal="center" vertical="center" wrapText="1"/>
    </xf>
    <xf numFmtId="0" fontId="61" fillId="0" borderId="50" xfId="0" applyFont="1" applyBorder="1" applyAlignment="1">
      <alignment horizontal="center" vertical="center"/>
    </xf>
    <xf numFmtId="0" fontId="61" fillId="0" borderId="11" xfId="0" applyFont="1" applyBorder="1" applyAlignment="1">
      <alignment horizontal="center" vertical="center"/>
    </xf>
    <xf numFmtId="0" fontId="61" fillId="0" borderId="13" xfId="0" applyFont="1" applyBorder="1" applyAlignment="1">
      <alignment horizontal="center" vertical="center"/>
    </xf>
    <xf numFmtId="0" fontId="61" fillId="0" borderId="47" xfId="0" applyFont="1" applyBorder="1" applyAlignment="1">
      <alignment horizontal="center" vertical="center"/>
    </xf>
    <xf numFmtId="0" fontId="61" fillId="0" borderId="48" xfId="0" applyFont="1" applyBorder="1" applyAlignment="1">
      <alignment horizontal="center" vertical="center"/>
    </xf>
    <xf numFmtId="0" fontId="61" fillId="0" borderId="42" xfId="0" applyFont="1" applyBorder="1" applyAlignment="1">
      <alignment horizontal="center" vertical="center"/>
    </xf>
    <xf numFmtId="6" fontId="61" fillId="0" borderId="40" xfId="0" applyNumberFormat="1" applyFont="1" applyBorder="1" applyAlignment="1">
      <alignment horizontal="center" vertical="center"/>
    </xf>
    <xf numFmtId="6" fontId="61" fillId="0" borderId="52" xfId="0" applyNumberFormat="1" applyFont="1" applyBorder="1" applyAlignment="1">
      <alignment horizontal="center" vertical="center"/>
    </xf>
    <xf numFmtId="0" fontId="61" fillId="0" borderId="45" xfId="0" applyFont="1" applyBorder="1" applyAlignment="1">
      <alignment horizontal="center" vertical="center"/>
    </xf>
    <xf numFmtId="0" fontId="61" fillId="0" borderId="46" xfId="0" applyFont="1" applyBorder="1" applyAlignment="1">
      <alignment horizontal="center" vertical="center"/>
    </xf>
    <xf numFmtId="0" fontId="61" fillId="0" borderId="43" xfId="0" applyFont="1" applyBorder="1" applyAlignment="1">
      <alignment horizontal="center" vertical="center"/>
    </xf>
    <xf numFmtId="0" fontId="61" fillId="0" borderId="6" xfId="0" applyFont="1" applyBorder="1" applyAlignment="1">
      <alignment horizontal="center" vertical="center"/>
    </xf>
    <xf numFmtId="0" fontId="61" fillId="0" borderId="23" xfId="0" applyFont="1" applyBorder="1" applyAlignment="1">
      <alignment horizontal="center" vertical="center"/>
    </xf>
    <xf numFmtId="0" fontId="61" fillId="0" borderId="41" xfId="0" applyFont="1" applyBorder="1" applyAlignment="1">
      <alignment horizontal="center" vertical="center" wrapText="1"/>
    </xf>
    <xf numFmtId="0" fontId="61" fillId="0" borderId="46" xfId="0" applyFont="1" applyBorder="1" applyAlignment="1">
      <alignment horizontal="center" vertical="center" wrapText="1"/>
    </xf>
    <xf numFmtId="0" fontId="61" fillId="0" borderId="38" xfId="0" applyFont="1" applyBorder="1" applyAlignment="1">
      <alignment horizontal="center" vertical="center" wrapText="1"/>
    </xf>
    <xf numFmtId="0" fontId="61" fillId="0" borderId="17" xfId="0" applyFont="1" applyBorder="1" applyAlignment="1">
      <alignment horizontal="center" vertical="center" wrapText="1"/>
    </xf>
    <xf numFmtId="0" fontId="61" fillId="0" borderId="40" xfId="0" applyFont="1" applyBorder="1" applyAlignment="1">
      <alignment horizontal="center" vertical="center" wrapText="1"/>
    </xf>
    <xf numFmtId="0" fontId="61" fillId="0" borderId="48" xfId="0" applyFont="1" applyBorder="1" applyAlignment="1">
      <alignment horizontal="center" vertical="center" wrapText="1"/>
    </xf>
    <xf numFmtId="6" fontId="61" fillId="0" borderId="6" xfId="0" applyNumberFormat="1" applyFont="1" applyBorder="1" applyAlignment="1">
      <alignment horizontal="center" vertical="center" wrapText="1"/>
    </xf>
    <xf numFmtId="0" fontId="61" fillId="0" borderId="7" xfId="0" applyFont="1" applyBorder="1" applyAlignment="1">
      <alignment horizontal="center" vertical="center" wrapText="1"/>
    </xf>
    <xf numFmtId="0" fontId="61" fillId="0" borderId="44" xfId="0" applyFont="1" applyBorder="1" applyAlignment="1">
      <alignment horizontal="center" vertical="center" wrapText="1"/>
    </xf>
    <xf numFmtId="0" fontId="61" fillId="0" borderId="54" xfId="0" applyFont="1" applyBorder="1" applyAlignment="1">
      <alignment horizontal="center" vertical="center" wrapText="1"/>
    </xf>
    <xf numFmtId="164" fontId="4" fillId="3" borderId="1" xfId="0" applyNumberFormat="1" applyFont="1" applyFill="1" applyBorder="1" applyAlignment="1">
      <alignment horizontal="center" vertical="center"/>
    </xf>
    <xf numFmtId="164" fontId="4" fillId="3" borderId="15" xfId="0" applyNumberFormat="1" applyFont="1" applyFill="1" applyBorder="1" applyAlignment="1">
      <alignment horizontal="center" vertical="center"/>
    </xf>
    <xf numFmtId="164" fontId="4" fillId="2" borderId="1" xfId="0" applyNumberFormat="1" applyFont="1" applyFill="1" applyBorder="1" applyAlignment="1">
      <alignment horizontal="center" vertical="center"/>
    </xf>
    <xf numFmtId="164" fontId="4" fillId="2" borderId="15" xfId="0" applyNumberFormat="1" applyFont="1" applyFill="1" applyBorder="1" applyAlignment="1">
      <alignment horizontal="center" vertical="center"/>
    </xf>
    <xf numFmtId="0" fontId="7" fillId="0" borderId="0" xfId="0" applyFont="1" applyAlignment="1">
      <alignment horizontal="center" vertical="center"/>
    </xf>
    <xf numFmtId="0" fontId="25" fillId="0" borderId="0" xfId="4" applyFont="1" applyAlignment="1">
      <alignment horizontal="right" vertical="top"/>
    </xf>
    <xf numFmtId="0" fontId="26" fillId="0" borderId="0" xfId="4" applyFont="1" applyAlignment="1">
      <alignment horizontal="right" vertical="top"/>
    </xf>
  </cellXfs>
  <cellStyles count="17">
    <cellStyle name="Comma 2" xfId="8" xr:uid="{00000000-0005-0000-0000-000000000000}"/>
    <cellStyle name="Comma 3" xfId="13" xr:uid="{00000000-0005-0000-0000-000001000000}"/>
    <cellStyle name="Currency" xfId="1" builtinId="4"/>
    <cellStyle name="Currency 2" xfId="6" xr:uid="{00000000-0005-0000-0000-000003000000}"/>
    <cellStyle name="Currency 3" xfId="5" xr:uid="{00000000-0005-0000-0000-000004000000}"/>
    <cellStyle name="Currency 3 2" xfId="10" xr:uid="{00000000-0005-0000-0000-000005000000}"/>
    <cellStyle name="Hyperlink" xfId="15" builtinId="8"/>
    <cellStyle name="Normal" xfId="0" builtinId="0"/>
    <cellStyle name="Normal 12" xfId="2" xr:uid="{00000000-0005-0000-0000-000007000000}"/>
    <cellStyle name="Normal 2" xfId="4" xr:uid="{00000000-0005-0000-0000-000008000000}"/>
    <cellStyle name="Normal 3" xfId="9" xr:uid="{00000000-0005-0000-0000-000009000000}"/>
    <cellStyle name="Normal 4" xfId="14" xr:uid="{00000000-0005-0000-0000-00000A000000}"/>
    <cellStyle name="Normal_Parts List Extracted from AX for SAP Upload - 040811" xfId="3" xr:uid="{00000000-0005-0000-0000-00000B000000}"/>
    <cellStyle name="Per cent" xfId="16" builtinId="5"/>
    <cellStyle name="Percent 2" xfId="7" xr:uid="{00000000-0005-0000-0000-00000D000000}"/>
    <cellStyle name="Percent 3" xfId="11" xr:uid="{00000000-0005-0000-0000-00000E000000}"/>
    <cellStyle name="Percent 4" xfId="12" xr:uid="{00000000-0005-0000-0000-00000F000000}"/>
  </cellStyles>
  <dxfs count="1089">
    <dxf>
      <font>
        <color rgb="FF9C0006"/>
      </font>
      <fill>
        <patternFill>
          <bgColor rgb="FFFFC7CE"/>
        </patternFill>
      </fill>
    </dxf>
    <dxf>
      <font>
        <color rgb="FF9C0006"/>
      </font>
      <fill>
        <patternFill>
          <bgColor rgb="FFFFC7CE"/>
        </patternFill>
      </fill>
    </dxf>
    <dxf>
      <font>
        <color theme="1"/>
      </font>
      <fill>
        <patternFill>
          <bgColor rgb="FFFF3300"/>
        </patternFill>
      </fill>
    </dxf>
    <dxf>
      <font>
        <color theme="1"/>
      </font>
      <fill>
        <patternFill>
          <bgColor rgb="FFFF3300"/>
        </patternFill>
      </fill>
    </dxf>
    <dxf>
      <font>
        <color theme="1"/>
      </font>
      <fill>
        <patternFill>
          <bgColor rgb="FFFF3300"/>
        </patternFill>
      </fill>
    </dxf>
    <dxf>
      <font>
        <color theme="1"/>
      </font>
      <fill>
        <patternFill>
          <bgColor rgb="FFFF3300"/>
        </patternFill>
      </fill>
    </dxf>
    <dxf>
      <font>
        <color theme="1"/>
      </font>
      <fill>
        <patternFill>
          <bgColor rgb="FFFF3300"/>
        </patternFill>
      </fill>
    </dxf>
    <dxf>
      <font>
        <color theme="1"/>
      </font>
      <fill>
        <patternFill>
          <bgColor rgb="FFFF33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theme="9" tint="0.59996337778862885"/>
        </patternFill>
      </fill>
    </dxf>
    <dxf>
      <fill>
        <patternFill>
          <bgColor rgb="FFFFFF00"/>
        </patternFill>
      </fill>
    </dxf>
    <dxf>
      <fill>
        <patternFill>
          <bgColor theme="9" tint="0.39994506668294322"/>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theme="9" tint="0.39994506668294322"/>
        </patternFill>
      </fill>
    </dxf>
    <dxf>
      <fill>
        <patternFill>
          <bgColor rgb="FFFFFF00"/>
        </patternFill>
      </fill>
    </dxf>
    <dxf>
      <fill>
        <patternFill>
          <bgColor theme="9" tint="0.39994506668294322"/>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FF00"/>
        </patternFill>
      </fill>
    </dxf>
    <dxf>
      <fill>
        <patternFill>
          <bgColor theme="9" tint="0.39994506668294322"/>
        </patternFill>
      </fill>
    </dxf>
    <dxf>
      <fill>
        <patternFill>
          <bgColor theme="9" tint="0.39994506668294322"/>
        </patternFill>
      </fill>
    </dxf>
    <dxf>
      <fill>
        <patternFill>
          <bgColor rgb="FFFFFF00"/>
        </patternFill>
      </fill>
    </dxf>
    <dxf>
      <fill>
        <patternFill>
          <bgColor theme="9" tint="0.39994506668294322"/>
        </patternFill>
      </fill>
    </dxf>
    <dxf>
      <fill>
        <patternFill>
          <bgColor theme="9" tint="0.39994506668294322"/>
        </patternFill>
      </fill>
    </dxf>
    <dxf>
      <fill>
        <patternFill>
          <bgColor rgb="FFFFFF00"/>
        </patternFill>
      </fill>
    </dxf>
    <dxf>
      <fill>
        <patternFill>
          <bgColor theme="9" tint="0.39994506668294322"/>
        </patternFill>
      </fill>
    </dxf>
    <dxf>
      <fill>
        <patternFill>
          <bgColor theme="9" tint="0.39994506668294322"/>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FF66"/>
      <color rgb="FFFFFF00"/>
      <color rgb="FF0B82F9"/>
      <color rgb="FF056FD9"/>
      <color rgb="FFFF8989"/>
      <color rgb="FFCC0000"/>
      <color rgb="FFFF9B9B"/>
      <color rgb="FF5BABFB"/>
      <color rgb="FF517AFD"/>
      <color rgb="FF4F4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customXml" Target="../customXml/item1.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https://www.outbackpower.com/products/energy-storage/northstar-nsb-blue" TargetMode="External"/><Relationship Id="rId1" Type="http://schemas.openxmlformats.org/officeDocument/2006/relationships/image" Target="../media/image1.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image" Target="../media/image6.jpeg"/><Relationship Id="rId7" Type="http://schemas.openxmlformats.org/officeDocument/2006/relationships/image" Target="../media/image10.png"/><Relationship Id="rId2" Type="http://schemas.openxmlformats.org/officeDocument/2006/relationships/image" Target="../media/image5.jpeg"/><Relationship Id="rId1" Type="http://schemas.openxmlformats.org/officeDocument/2006/relationships/image" Target="../media/image4.png"/><Relationship Id="rId6" Type="http://schemas.openxmlformats.org/officeDocument/2006/relationships/image" Target="../media/image9.jpeg"/><Relationship Id="rId5" Type="http://schemas.openxmlformats.org/officeDocument/2006/relationships/image" Target="../media/image8.jpeg"/><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jpe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0</xdr:col>
      <xdr:colOff>101600</xdr:colOff>
      <xdr:row>1</xdr:row>
      <xdr:rowOff>342900</xdr:rowOff>
    </xdr:from>
    <xdr:ext cx="3039879" cy="885827"/>
    <xdr:pic>
      <xdr:nvPicPr>
        <xdr:cNvPr id="2" name="Picture 1">
          <a:extLst>
            <a:ext uri="{FF2B5EF4-FFF2-40B4-BE49-F238E27FC236}">
              <a16:creationId xmlns:a16="http://schemas.microsoft.com/office/drawing/2014/main" id="{D0C929A3-AD0E-4B7C-85C6-6A66650474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1117600"/>
          <a:ext cx="3039879" cy="8858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0</xdr:colOff>
      <xdr:row>53</xdr:row>
      <xdr:rowOff>0</xdr:rowOff>
    </xdr:from>
    <xdr:to>
      <xdr:col>7</xdr:col>
      <xdr:colOff>1695450</xdr:colOff>
      <xdr:row>61</xdr:row>
      <xdr:rowOff>6350</xdr:rowOff>
    </xdr:to>
    <xdr:grpSp>
      <xdr:nvGrpSpPr>
        <xdr:cNvPr id="3" name="Group 2">
          <a:hlinkClick xmlns:r="http://schemas.openxmlformats.org/officeDocument/2006/relationships" r:id="rId2"/>
          <a:extLst>
            <a:ext uri="{FF2B5EF4-FFF2-40B4-BE49-F238E27FC236}">
              <a16:creationId xmlns:a16="http://schemas.microsoft.com/office/drawing/2014/main" id="{3C000942-B63B-4817-85E8-343923ACF912}"/>
            </a:ext>
          </a:extLst>
        </xdr:cNvPr>
        <xdr:cNvGrpSpPr/>
      </xdr:nvGrpSpPr>
      <xdr:grpSpPr>
        <a:xfrm>
          <a:off x="0" y="23888700"/>
          <a:ext cx="16725900" cy="1520825"/>
          <a:chOff x="0" y="23571200"/>
          <a:chExt cx="17443450" cy="1543050"/>
        </a:xfrm>
      </xdr:grpSpPr>
      <xdr:pic>
        <xdr:nvPicPr>
          <xdr:cNvPr id="4" name="Picture 3">
            <a:extLst>
              <a:ext uri="{FF2B5EF4-FFF2-40B4-BE49-F238E27FC236}">
                <a16:creationId xmlns:a16="http://schemas.microsoft.com/office/drawing/2014/main" id="{DF3C8C1C-5970-73CC-6EBD-F188362359F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3571200"/>
            <a:ext cx="17443450" cy="15430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4">
            <a:extLst>
              <a:ext uri="{FF2B5EF4-FFF2-40B4-BE49-F238E27FC236}">
                <a16:creationId xmlns:a16="http://schemas.microsoft.com/office/drawing/2014/main" id="{F546D222-EFFF-1D66-6164-8B74225D91A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7950" y="24060150"/>
            <a:ext cx="950627" cy="962026"/>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31750</xdr:colOff>
      <xdr:row>1</xdr:row>
      <xdr:rowOff>222251</xdr:rowOff>
    </xdr:from>
    <xdr:to>
      <xdr:col>1</xdr:col>
      <xdr:colOff>1358900</xdr:colOff>
      <xdr:row>2</xdr:row>
      <xdr:rowOff>112467</xdr:rowOff>
    </xdr:to>
    <xdr:pic>
      <xdr:nvPicPr>
        <xdr:cNvPr id="5" name="Picture 4">
          <a:extLst>
            <a:ext uri="{FF2B5EF4-FFF2-40B4-BE49-F238E27FC236}">
              <a16:creationId xmlns:a16="http://schemas.microsoft.com/office/drawing/2014/main" id="{8A51F7F6-8CB1-B65F-5F67-5E1DAC10DC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750" y="1003301"/>
          <a:ext cx="3035300" cy="880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1</xdr:row>
      <xdr:rowOff>247650</xdr:rowOff>
    </xdr:from>
    <xdr:to>
      <xdr:col>1</xdr:col>
      <xdr:colOff>1365250</xdr:colOff>
      <xdr:row>2</xdr:row>
      <xdr:rowOff>125166</xdr:rowOff>
    </xdr:to>
    <xdr:pic>
      <xdr:nvPicPr>
        <xdr:cNvPr id="5" name="Picture 4">
          <a:extLst>
            <a:ext uri="{FF2B5EF4-FFF2-40B4-BE49-F238E27FC236}">
              <a16:creationId xmlns:a16="http://schemas.microsoft.com/office/drawing/2014/main" id="{4FC0FC8E-36A9-4F5D-8506-3CE86BB16E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1028700"/>
          <a:ext cx="3035300" cy="880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50800</xdr:colOff>
      <xdr:row>1</xdr:row>
      <xdr:rowOff>292100</xdr:rowOff>
    </xdr:from>
    <xdr:to>
      <xdr:col>1</xdr:col>
      <xdr:colOff>1377950</xdr:colOff>
      <xdr:row>3</xdr:row>
      <xdr:rowOff>137866</xdr:rowOff>
    </xdr:to>
    <xdr:pic>
      <xdr:nvPicPr>
        <xdr:cNvPr id="3" name="Picture 2">
          <a:extLst>
            <a:ext uri="{FF2B5EF4-FFF2-40B4-BE49-F238E27FC236}">
              <a16:creationId xmlns:a16="http://schemas.microsoft.com/office/drawing/2014/main" id="{4963408F-340E-479B-A6D0-3E8C09B7F9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073150"/>
          <a:ext cx="3035300" cy="880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6</xdr:col>
      <xdr:colOff>190500</xdr:colOff>
      <xdr:row>9</xdr:row>
      <xdr:rowOff>333374</xdr:rowOff>
    </xdr:from>
    <xdr:ext cx="1416784" cy="1433774"/>
    <xdr:pic>
      <xdr:nvPicPr>
        <xdr:cNvPr id="3" name="Picture 2">
          <a:extLst>
            <a:ext uri="{FF2B5EF4-FFF2-40B4-BE49-F238E27FC236}">
              <a16:creationId xmlns:a16="http://schemas.microsoft.com/office/drawing/2014/main" id="{E3FB995E-5216-4DA5-835F-D1A15C92B3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48100" y="1904999"/>
          <a:ext cx="1416784" cy="1433774"/>
        </a:xfrm>
        <a:prstGeom prst="rect">
          <a:avLst/>
        </a:prstGeom>
      </xdr:spPr>
    </xdr:pic>
    <xdr:clientData/>
  </xdr:oneCellAnchor>
  <xdr:oneCellAnchor>
    <xdr:from>
      <xdr:col>7</xdr:col>
      <xdr:colOff>44451</xdr:colOff>
      <xdr:row>16</xdr:row>
      <xdr:rowOff>196850</xdr:rowOff>
    </xdr:from>
    <xdr:ext cx="523875" cy="1352550"/>
    <xdr:pic>
      <xdr:nvPicPr>
        <xdr:cNvPr id="4" name="Picture 3">
          <a:extLst>
            <a:ext uri="{FF2B5EF4-FFF2-40B4-BE49-F238E27FC236}">
              <a16:creationId xmlns:a16="http://schemas.microsoft.com/office/drawing/2014/main" id="{3442DB63-5FB4-4CE6-90EE-676F982F43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11651" y="3235325"/>
          <a:ext cx="523875" cy="1352550"/>
        </a:xfrm>
        <a:prstGeom prst="rect">
          <a:avLst/>
        </a:prstGeom>
      </xdr:spPr>
    </xdr:pic>
    <xdr:clientData/>
  </xdr:oneCellAnchor>
  <xdr:oneCellAnchor>
    <xdr:from>
      <xdr:col>6</xdr:col>
      <xdr:colOff>444501</xdr:colOff>
      <xdr:row>19</xdr:row>
      <xdr:rowOff>200024</xdr:rowOff>
    </xdr:from>
    <xdr:ext cx="965933" cy="1400564"/>
    <xdr:pic>
      <xdr:nvPicPr>
        <xdr:cNvPr id="5" name="Picture 4">
          <a:extLst>
            <a:ext uri="{FF2B5EF4-FFF2-40B4-BE49-F238E27FC236}">
              <a16:creationId xmlns:a16="http://schemas.microsoft.com/office/drawing/2014/main" id="{44A35AE3-AF52-4F44-986F-3368A62147D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102101" y="3809999"/>
          <a:ext cx="965933" cy="1400564"/>
        </a:xfrm>
        <a:prstGeom prst="rect">
          <a:avLst/>
        </a:prstGeom>
      </xdr:spPr>
    </xdr:pic>
    <xdr:clientData/>
  </xdr:oneCellAnchor>
  <xdr:oneCellAnchor>
    <xdr:from>
      <xdr:col>6</xdr:col>
      <xdr:colOff>130175</xdr:colOff>
      <xdr:row>30</xdr:row>
      <xdr:rowOff>323850</xdr:rowOff>
    </xdr:from>
    <xdr:ext cx="1529239" cy="1226633"/>
    <xdr:pic>
      <xdr:nvPicPr>
        <xdr:cNvPr id="6" name="Picture 5">
          <a:extLst>
            <a:ext uri="{FF2B5EF4-FFF2-40B4-BE49-F238E27FC236}">
              <a16:creationId xmlns:a16="http://schemas.microsoft.com/office/drawing/2014/main" id="{69A03146-360F-433A-A886-AF1DB08DA582}"/>
            </a:ext>
          </a:extLst>
        </xdr:cNvPr>
        <xdr:cNvPicPr>
          <a:picLocks noChangeAspect="1"/>
        </xdr:cNvPicPr>
      </xdr:nvPicPr>
      <xdr:blipFill>
        <a:blip xmlns:r="http://schemas.openxmlformats.org/officeDocument/2006/relationships" r:embed="rId4"/>
        <a:stretch>
          <a:fillRect/>
        </a:stretch>
      </xdr:blipFill>
      <xdr:spPr>
        <a:xfrm>
          <a:off x="3787775" y="5905500"/>
          <a:ext cx="1529239" cy="1226633"/>
        </a:xfrm>
        <a:prstGeom prst="rect">
          <a:avLst/>
        </a:prstGeom>
      </xdr:spPr>
    </xdr:pic>
    <xdr:clientData/>
  </xdr:oneCellAnchor>
  <xdr:oneCellAnchor>
    <xdr:from>
      <xdr:col>6</xdr:col>
      <xdr:colOff>130175</xdr:colOff>
      <xdr:row>39</xdr:row>
      <xdr:rowOff>323850</xdr:rowOff>
    </xdr:from>
    <xdr:ext cx="1576130" cy="1244601"/>
    <xdr:pic>
      <xdr:nvPicPr>
        <xdr:cNvPr id="7" name="Picture 6">
          <a:extLst>
            <a:ext uri="{FF2B5EF4-FFF2-40B4-BE49-F238E27FC236}">
              <a16:creationId xmlns:a16="http://schemas.microsoft.com/office/drawing/2014/main" id="{B66B8FD2-CB9B-4922-87D0-79477DA4952E}"/>
            </a:ext>
          </a:extLst>
        </xdr:cNvPr>
        <xdr:cNvPicPr>
          <a:picLocks noChangeAspect="1"/>
        </xdr:cNvPicPr>
      </xdr:nvPicPr>
      <xdr:blipFill>
        <a:blip xmlns:r="http://schemas.openxmlformats.org/officeDocument/2006/relationships" r:embed="rId4"/>
        <a:stretch>
          <a:fillRect/>
        </a:stretch>
      </xdr:blipFill>
      <xdr:spPr>
        <a:xfrm>
          <a:off x="3787775" y="7620000"/>
          <a:ext cx="1576130" cy="1244601"/>
        </a:xfrm>
        <a:prstGeom prst="rect">
          <a:avLst/>
        </a:prstGeom>
      </xdr:spPr>
    </xdr:pic>
    <xdr:clientData/>
  </xdr:oneCellAnchor>
  <xdr:oneCellAnchor>
    <xdr:from>
      <xdr:col>6</xdr:col>
      <xdr:colOff>550069</xdr:colOff>
      <xdr:row>47</xdr:row>
      <xdr:rowOff>134939</xdr:rowOff>
    </xdr:from>
    <xdr:ext cx="863538" cy="961072"/>
    <xdr:pic>
      <xdr:nvPicPr>
        <xdr:cNvPr id="8" name="Picture 7">
          <a:extLst>
            <a:ext uri="{FF2B5EF4-FFF2-40B4-BE49-F238E27FC236}">
              <a16:creationId xmlns:a16="http://schemas.microsoft.com/office/drawing/2014/main" id="{8AF86255-5899-459B-A7B9-D2B70FC8B22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207669" y="9088439"/>
          <a:ext cx="863538" cy="961072"/>
        </a:xfrm>
        <a:prstGeom prst="rect">
          <a:avLst/>
        </a:prstGeom>
      </xdr:spPr>
    </xdr:pic>
    <xdr:clientData/>
  </xdr:oneCellAnchor>
  <xdr:oneCellAnchor>
    <xdr:from>
      <xdr:col>6</xdr:col>
      <xdr:colOff>532607</xdr:colOff>
      <xdr:row>48</xdr:row>
      <xdr:rowOff>97631</xdr:rowOff>
    </xdr:from>
    <xdr:ext cx="794483" cy="1057886"/>
    <xdr:pic>
      <xdr:nvPicPr>
        <xdr:cNvPr id="9" name="Picture 8">
          <a:extLst>
            <a:ext uri="{FF2B5EF4-FFF2-40B4-BE49-F238E27FC236}">
              <a16:creationId xmlns:a16="http://schemas.microsoft.com/office/drawing/2014/main" id="{0F73191F-560D-404F-A4F3-75ECC656207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190207" y="9241631"/>
          <a:ext cx="794483" cy="1057886"/>
        </a:xfrm>
        <a:prstGeom prst="rect">
          <a:avLst/>
        </a:prstGeom>
      </xdr:spPr>
    </xdr:pic>
    <xdr:clientData/>
  </xdr:oneCellAnchor>
  <xdr:oneCellAnchor>
    <xdr:from>
      <xdr:col>6</xdr:col>
      <xdr:colOff>473157</xdr:colOff>
      <xdr:row>25</xdr:row>
      <xdr:rowOff>111126</xdr:rowOff>
    </xdr:from>
    <xdr:ext cx="876952" cy="717169"/>
    <xdr:pic>
      <xdr:nvPicPr>
        <xdr:cNvPr id="10" name="Picture 9">
          <a:extLst>
            <a:ext uri="{FF2B5EF4-FFF2-40B4-BE49-F238E27FC236}">
              <a16:creationId xmlns:a16="http://schemas.microsoft.com/office/drawing/2014/main" id="{C2994C6A-3E3E-45A7-873C-DAF22D282BF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130757" y="4873626"/>
          <a:ext cx="876952" cy="717169"/>
        </a:xfrm>
        <a:prstGeom prst="rect">
          <a:avLst/>
        </a:prstGeom>
      </xdr:spPr>
    </xdr:pic>
    <xdr:clientData/>
  </xdr:oneCellAnchor>
  <xdr:oneCellAnchor>
    <xdr:from>
      <xdr:col>6</xdr:col>
      <xdr:colOff>492207</xdr:colOff>
      <xdr:row>26</xdr:row>
      <xdr:rowOff>73026</xdr:rowOff>
    </xdr:from>
    <xdr:ext cx="876952" cy="717169"/>
    <xdr:pic>
      <xdr:nvPicPr>
        <xdr:cNvPr id="11" name="Picture 10">
          <a:extLst>
            <a:ext uri="{FF2B5EF4-FFF2-40B4-BE49-F238E27FC236}">
              <a16:creationId xmlns:a16="http://schemas.microsoft.com/office/drawing/2014/main" id="{B50D7548-CD70-4E84-887E-2286A66141C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149807" y="5026026"/>
          <a:ext cx="876952" cy="717169"/>
        </a:xfrm>
        <a:prstGeom prst="rect">
          <a:avLst/>
        </a:prstGeom>
      </xdr:spPr>
    </xdr:pic>
    <xdr:clientData/>
  </xdr:oneCellAnchor>
  <xdr:oneCellAnchor>
    <xdr:from>
      <xdr:col>6</xdr:col>
      <xdr:colOff>190500</xdr:colOff>
      <xdr:row>9</xdr:row>
      <xdr:rowOff>333374</xdr:rowOff>
    </xdr:from>
    <xdr:ext cx="1416784" cy="1433774"/>
    <xdr:pic>
      <xdr:nvPicPr>
        <xdr:cNvPr id="14" name="Picture 13">
          <a:extLst>
            <a:ext uri="{FF2B5EF4-FFF2-40B4-BE49-F238E27FC236}">
              <a16:creationId xmlns:a16="http://schemas.microsoft.com/office/drawing/2014/main" id="{AF786EB2-1085-4B29-9CDC-1A06CE2DA6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81550" y="2873374"/>
          <a:ext cx="1416784" cy="1433774"/>
        </a:xfrm>
        <a:prstGeom prst="rect">
          <a:avLst/>
        </a:prstGeom>
      </xdr:spPr>
    </xdr:pic>
    <xdr:clientData/>
  </xdr:oneCellAnchor>
  <xdr:oneCellAnchor>
    <xdr:from>
      <xdr:col>7</xdr:col>
      <xdr:colOff>44451</xdr:colOff>
      <xdr:row>16</xdr:row>
      <xdr:rowOff>196850</xdr:rowOff>
    </xdr:from>
    <xdr:ext cx="523875" cy="1352550"/>
    <xdr:pic>
      <xdr:nvPicPr>
        <xdr:cNvPr id="15" name="Picture 14">
          <a:extLst>
            <a:ext uri="{FF2B5EF4-FFF2-40B4-BE49-F238E27FC236}">
              <a16:creationId xmlns:a16="http://schemas.microsoft.com/office/drawing/2014/main" id="{F4DAF723-0967-472D-80DD-1E55C1CF12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45101" y="5213350"/>
          <a:ext cx="523875" cy="1352550"/>
        </a:xfrm>
        <a:prstGeom prst="rect">
          <a:avLst/>
        </a:prstGeom>
      </xdr:spPr>
    </xdr:pic>
    <xdr:clientData/>
  </xdr:oneCellAnchor>
  <xdr:oneCellAnchor>
    <xdr:from>
      <xdr:col>6</xdr:col>
      <xdr:colOff>444501</xdr:colOff>
      <xdr:row>19</xdr:row>
      <xdr:rowOff>200024</xdr:rowOff>
    </xdr:from>
    <xdr:ext cx="965933" cy="1400564"/>
    <xdr:pic>
      <xdr:nvPicPr>
        <xdr:cNvPr id="16" name="Picture 15">
          <a:extLst>
            <a:ext uri="{FF2B5EF4-FFF2-40B4-BE49-F238E27FC236}">
              <a16:creationId xmlns:a16="http://schemas.microsoft.com/office/drawing/2014/main" id="{BC7FC639-3BC5-46C1-A6AF-88A28388AFB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35551" y="7324724"/>
          <a:ext cx="965933" cy="1400564"/>
        </a:xfrm>
        <a:prstGeom prst="rect">
          <a:avLst/>
        </a:prstGeom>
      </xdr:spPr>
    </xdr:pic>
    <xdr:clientData/>
  </xdr:oneCellAnchor>
  <xdr:oneCellAnchor>
    <xdr:from>
      <xdr:col>6</xdr:col>
      <xdr:colOff>130175</xdr:colOff>
      <xdr:row>30</xdr:row>
      <xdr:rowOff>323850</xdr:rowOff>
    </xdr:from>
    <xdr:ext cx="1529239" cy="1226633"/>
    <xdr:pic>
      <xdr:nvPicPr>
        <xdr:cNvPr id="17" name="Picture 16">
          <a:extLst>
            <a:ext uri="{FF2B5EF4-FFF2-40B4-BE49-F238E27FC236}">
              <a16:creationId xmlns:a16="http://schemas.microsoft.com/office/drawing/2014/main" id="{52D49F43-0E2D-4CB2-97DB-96E984BC183E}"/>
            </a:ext>
          </a:extLst>
        </xdr:cNvPr>
        <xdr:cNvPicPr>
          <a:picLocks noChangeAspect="1"/>
        </xdr:cNvPicPr>
      </xdr:nvPicPr>
      <xdr:blipFill>
        <a:blip xmlns:r="http://schemas.openxmlformats.org/officeDocument/2006/relationships" r:embed="rId4"/>
        <a:stretch>
          <a:fillRect/>
        </a:stretch>
      </xdr:blipFill>
      <xdr:spPr>
        <a:xfrm>
          <a:off x="4721225" y="12369800"/>
          <a:ext cx="1529239" cy="1226633"/>
        </a:xfrm>
        <a:prstGeom prst="rect">
          <a:avLst/>
        </a:prstGeom>
      </xdr:spPr>
    </xdr:pic>
    <xdr:clientData/>
  </xdr:oneCellAnchor>
  <xdr:oneCellAnchor>
    <xdr:from>
      <xdr:col>6</xdr:col>
      <xdr:colOff>130175</xdr:colOff>
      <xdr:row>39</xdr:row>
      <xdr:rowOff>323850</xdr:rowOff>
    </xdr:from>
    <xdr:ext cx="1576130" cy="1244601"/>
    <xdr:pic>
      <xdr:nvPicPr>
        <xdr:cNvPr id="18" name="Picture 17">
          <a:extLst>
            <a:ext uri="{FF2B5EF4-FFF2-40B4-BE49-F238E27FC236}">
              <a16:creationId xmlns:a16="http://schemas.microsoft.com/office/drawing/2014/main" id="{D7EB3457-4B39-4DB9-8F94-DE00F1D91E98}"/>
            </a:ext>
          </a:extLst>
        </xdr:cNvPr>
        <xdr:cNvPicPr>
          <a:picLocks noChangeAspect="1"/>
        </xdr:cNvPicPr>
      </xdr:nvPicPr>
      <xdr:blipFill>
        <a:blip xmlns:r="http://schemas.openxmlformats.org/officeDocument/2006/relationships" r:embed="rId4"/>
        <a:stretch>
          <a:fillRect/>
        </a:stretch>
      </xdr:blipFill>
      <xdr:spPr>
        <a:xfrm>
          <a:off x="4721225" y="15227300"/>
          <a:ext cx="1576130" cy="1244601"/>
        </a:xfrm>
        <a:prstGeom prst="rect">
          <a:avLst/>
        </a:prstGeom>
      </xdr:spPr>
    </xdr:pic>
    <xdr:clientData/>
  </xdr:oneCellAnchor>
  <xdr:oneCellAnchor>
    <xdr:from>
      <xdr:col>6</xdr:col>
      <xdr:colOff>550069</xdr:colOff>
      <xdr:row>47</xdr:row>
      <xdr:rowOff>134939</xdr:rowOff>
    </xdr:from>
    <xdr:ext cx="863538" cy="961072"/>
    <xdr:pic>
      <xdr:nvPicPr>
        <xdr:cNvPr id="19" name="Picture 18">
          <a:extLst>
            <a:ext uri="{FF2B5EF4-FFF2-40B4-BE49-F238E27FC236}">
              <a16:creationId xmlns:a16="http://schemas.microsoft.com/office/drawing/2014/main" id="{EE1A3EE1-98AB-4985-84A3-210B0F57740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141119" y="17476789"/>
          <a:ext cx="863538" cy="961072"/>
        </a:xfrm>
        <a:prstGeom prst="rect">
          <a:avLst/>
        </a:prstGeom>
      </xdr:spPr>
    </xdr:pic>
    <xdr:clientData/>
  </xdr:oneCellAnchor>
  <xdr:oneCellAnchor>
    <xdr:from>
      <xdr:col>6</xdr:col>
      <xdr:colOff>532607</xdr:colOff>
      <xdr:row>48</xdr:row>
      <xdr:rowOff>97631</xdr:rowOff>
    </xdr:from>
    <xdr:ext cx="794483" cy="1057886"/>
    <xdr:pic>
      <xdr:nvPicPr>
        <xdr:cNvPr id="20" name="Picture 19">
          <a:extLst>
            <a:ext uri="{FF2B5EF4-FFF2-40B4-BE49-F238E27FC236}">
              <a16:creationId xmlns:a16="http://schemas.microsoft.com/office/drawing/2014/main" id="{91C8380E-1B7B-4083-A640-E1F0EB05696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123657" y="18696781"/>
          <a:ext cx="794483" cy="1057886"/>
        </a:xfrm>
        <a:prstGeom prst="rect">
          <a:avLst/>
        </a:prstGeom>
      </xdr:spPr>
    </xdr:pic>
    <xdr:clientData/>
  </xdr:oneCellAnchor>
  <xdr:oneCellAnchor>
    <xdr:from>
      <xdr:col>6</xdr:col>
      <xdr:colOff>473157</xdr:colOff>
      <xdr:row>25</xdr:row>
      <xdr:rowOff>111126</xdr:rowOff>
    </xdr:from>
    <xdr:ext cx="876952" cy="717169"/>
    <xdr:pic>
      <xdr:nvPicPr>
        <xdr:cNvPr id="21" name="Picture 20">
          <a:extLst>
            <a:ext uri="{FF2B5EF4-FFF2-40B4-BE49-F238E27FC236}">
              <a16:creationId xmlns:a16="http://schemas.microsoft.com/office/drawing/2014/main" id="{EAF970AA-7C15-4D6D-B6BF-E922C335926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64207" y="9458326"/>
          <a:ext cx="876952" cy="717169"/>
        </a:xfrm>
        <a:prstGeom prst="rect">
          <a:avLst/>
        </a:prstGeom>
      </xdr:spPr>
    </xdr:pic>
    <xdr:clientData/>
  </xdr:oneCellAnchor>
  <xdr:oneCellAnchor>
    <xdr:from>
      <xdr:col>6</xdr:col>
      <xdr:colOff>492207</xdr:colOff>
      <xdr:row>26</xdr:row>
      <xdr:rowOff>73026</xdr:rowOff>
    </xdr:from>
    <xdr:ext cx="876952" cy="717169"/>
    <xdr:pic>
      <xdr:nvPicPr>
        <xdr:cNvPr id="22" name="Picture 21">
          <a:extLst>
            <a:ext uri="{FF2B5EF4-FFF2-40B4-BE49-F238E27FC236}">
              <a16:creationId xmlns:a16="http://schemas.microsoft.com/office/drawing/2014/main" id="{C5438978-93AD-4875-AA15-E0917564D09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83257" y="10372726"/>
          <a:ext cx="876952" cy="717169"/>
        </a:xfrm>
        <a:prstGeom prst="rect">
          <a:avLst/>
        </a:prstGeom>
      </xdr:spPr>
    </xdr:pic>
    <xdr:clientData/>
  </xdr:oneCellAnchor>
  <xdr:oneCellAnchor>
    <xdr:from>
      <xdr:col>6</xdr:col>
      <xdr:colOff>190500</xdr:colOff>
      <xdr:row>9</xdr:row>
      <xdr:rowOff>333374</xdr:rowOff>
    </xdr:from>
    <xdr:ext cx="1416784" cy="1433774"/>
    <xdr:pic>
      <xdr:nvPicPr>
        <xdr:cNvPr id="24" name="Picture 23">
          <a:extLst>
            <a:ext uri="{FF2B5EF4-FFF2-40B4-BE49-F238E27FC236}">
              <a16:creationId xmlns:a16="http://schemas.microsoft.com/office/drawing/2014/main" id="{C4531951-397E-4934-9B15-C9F39973AF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81550" y="2873374"/>
          <a:ext cx="1416784" cy="1433774"/>
        </a:xfrm>
        <a:prstGeom prst="rect">
          <a:avLst/>
        </a:prstGeom>
      </xdr:spPr>
    </xdr:pic>
    <xdr:clientData/>
  </xdr:oneCellAnchor>
  <xdr:oneCellAnchor>
    <xdr:from>
      <xdr:col>7</xdr:col>
      <xdr:colOff>44451</xdr:colOff>
      <xdr:row>16</xdr:row>
      <xdr:rowOff>196850</xdr:rowOff>
    </xdr:from>
    <xdr:ext cx="523875" cy="1352550"/>
    <xdr:pic>
      <xdr:nvPicPr>
        <xdr:cNvPr id="25" name="Picture 24">
          <a:extLst>
            <a:ext uri="{FF2B5EF4-FFF2-40B4-BE49-F238E27FC236}">
              <a16:creationId xmlns:a16="http://schemas.microsoft.com/office/drawing/2014/main" id="{9CF25F65-D070-4212-BD4F-B595D261DD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45101" y="5219700"/>
          <a:ext cx="523875" cy="1352550"/>
        </a:xfrm>
        <a:prstGeom prst="rect">
          <a:avLst/>
        </a:prstGeom>
      </xdr:spPr>
    </xdr:pic>
    <xdr:clientData/>
  </xdr:oneCellAnchor>
  <xdr:oneCellAnchor>
    <xdr:from>
      <xdr:col>6</xdr:col>
      <xdr:colOff>444501</xdr:colOff>
      <xdr:row>19</xdr:row>
      <xdr:rowOff>200024</xdr:rowOff>
    </xdr:from>
    <xdr:ext cx="965933" cy="1400564"/>
    <xdr:pic>
      <xdr:nvPicPr>
        <xdr:cNvPr id="26" name="Picture 25">
          <a:extLst>
            <a:ext uri="{FF2B5EF4-FFF2-40B4-BE49-F238E27FC236}">
              <a16:creationId xmlns:a16="http://schemas.microsoft.com/office/drawing/2014/main" id="{7C4F68F1-F92A-4C81-83CC-6A3347918B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35551" y="7337424"/>
          <a:ext cx="965933" cy="1400564"/>
        </a:xfrm>
        <a:prstGeom prst="rect">
          <a:avLst/>
        </a:prstGeom>
      </xdr:spPr>
    </xdr:pic>
    <xdr:clientData/>
  </xdr:oneCellAnchor>
  <xdr:oneCellAnchor>
    <xdr:from>
      <xdr:col>6</xdr:col>
      <xdr:colOff>130175</xdr:colOff>
      <xdr:row>30</xdr:row>
      <xdr:rowOff>323850</xdr:rowOff>
    </xdr:from>
    <xdr:ext cx="1529239" cy="1226633"/>
    <xdr:pic>
      <xdr:nvPicPr>
        <xdr:cNvPr id="27" name="Picture 26">
          <a:extLst>
            <a:ext uri="{FF2B5EF4-FFF2-40B4-BE49-F238E27FC236}">
              <a16:creationId xmlns:a16="http://schemas.microsoft.com/office/drawing/2014/main" id="{C0DCC930-CB8A-4CDA-8826-F05981C22279}"/>
            </a:ext>
          </a:extLst>
        </xdr:cNvPr>
        <xdr:cNvPicPr>
          <a:picLocks noChangeAspect="1"/>
        </xdr:cNvPicPr>
      </xdr:nvPicPr>
      <xdr:blipFill>
        <a:blip xmlns:r="http://schemas.openxmlformats.org/officeDocument/2006/relationships" r:embed="rId4"/>
        <a:stretch>
          <a:fillRect/>
        </a:stretch>
      </xdr:blipFill>
      <xdr:spPr>
        <a:xfrm>
          <a:off x="4721225" y="12395200"/>
          <a:ext cx="1529239" cy="1226633"/>
        </a:xfrm>
        <a:prstGeom prst="rect">
          <a:avLst/>
        </a:prstGeom>
      </xdr:spPr>
    </xdr:pic>
    <xdr:clientData/>
  </xdr:oneCellAnchor>
  <xdr:oneCellAnchor>
    <xdr:from>
      <xdr:col>6</xdr:col>
      <xdr:colOff>130175</xdr:colOff>
      <xdr:row>39</xdr:row>
      <xdr:rowOff>323850</xdr:rowOff>
    </xdr:from>
    <xdr:ext cx="1576130" cy="1244601"/>
    <xdr:pic>
      <xdr:nvPicPr>
        <xdr:cNvPr id="28" name="Picture 27">
          <a:extLst>
            <a:ext uri="{FF2B5EF4-FFF2-40B4-BE49-F238E27FC236}">
              <a16:creationId xmlns:a16="http://schemas.microsoft.com/office/drawing/2014/main" id="{56D3864C-DB24-457B-94E8-9A0BE405E25A}"/>
            </a:ext>
          </a:extLst>
        </xdr:cNvPr>
        <xdr:cNvPicPr>
          <a:picLocks noChangeAspect="1"/>
        </xdr:cNvPicPr>
      </xdr:nvPicPr>
      <xdr:blipFill>
        <a:blip xmlns:r="http://schemas.openxmlformats.org/officeDocument/2006/relationships" r:embed="rId4"/>
        <a:stretch>
          <a:fillRect/>
        </a:stretch>
      </xdr:blipFill>
      <xdr:spPr>
        <a:xfrm>
          <a:off x="4721225" y="15259050"/>
          <a:ext cx="1576130" cy="1244601"/>
        </a:xfrm>
        <a:prstGeom prst="rect">
          <a:avLst/>
        </a:prstGeom>
      </xdr:spPr>
    </xdr:pic>
    <xdr:clientData/>
  </xdr:oneCellAnchor>
  <xdr:oneCellAnchor>
    <xdr:from>
      <xdr:col>6</xdr:col>
      <xdr:colOff>550069</xdr:colOff>
      <xdr:row>47</xdr:row>
      <xdr:rowOff>134939</xdr:rowOff>
    </xdr:from>
    <xdr:ext cx="863538" cy="961072"/>
    <xdr:pic>
      <xdr:nvPicPr>
        <xdr:cNvPr id="29" name="Picture 28">
          <a:extLst>
            <a:ext uri="{FF2B5EF4-FFF2-40B4-BE49-F238E27FC236}">
              <a16:creationId xmlns:a16="http://schemas.microsoft.com/office/drawing/2014/main" id="{79A7AA65-C667-498C-A92E-9513F5EDB2F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141119" y="17514889"/>
          <a:ext cx="863538" cy="961072"/>
        </a:xfrm>
        <a:prstGeom prst="rect">
          <a:avLst/>
        </a:prstGeom>
      </xdr:spPr>
    </xdr:pic>
    <xdr:clientData/>
  </xdr:oneCellAnchor>
  <xdr:oneCellAnchor>
    <xdr:from>
      <xdr:col>6</xdr:col>
      <xdr:colOff>532607</xdr:colOff>
      <xdr:row>48</xdr:row>
      <xdr:rowOff>97631</xdr:rowOff>
    </xdr:from>
    <xdr:ext cx="794483" cy="1057886"/>
    <xdr:pic>
      <xdr:nvPicPr>
        <xdr:cNvPr id="30" name="Picture 29">
          <a:extLst>
            <a:ext uri="{FF2B5EF4-FFF2-40B4-BE49-F238E27FC236}">
              <a16:creationId xmlns:a16="http://schemas.microsoft.com/office/drawing/2014/main" id="{2EBA60DB-922C-4904-A28A-1B6E5D9AAAE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123657" y="18734881"/>
          <a:ext cx="794483" cy="1057886"/>
        </a:xfrm>
        <a:prstGeom prst="rect">
          <a:avLst/>
        </a:prstGeom>
      </xdr:spPr>
    </xdr:pic>
    <xdr:clientData/>
  </xdr:oneCellAnchor>
  <xdr:oneCellAnchor>
    <xdr:from>
      <xdr:col>6</xdr:col>
      <xdr:colOff>473157</xdr:colOff>
      <xdr:row>25</xdr:row>
      <xdr:rowOff>111126</xdr:rowOff>
    </xdr:from>
    <xdr:ext cx="876952" cy="717169"/>
    <xdr:pic>
      <xdr:nvPicPr>
        <xdr:cNvPr id="31" name="Picture 30">
          <a:extLst>
            <a:ext uri="{FF2B5EF4-FFF2-40B4-BE49-F238E27FC236}">
              <a16:creationId xmlns:a16="http://schemas.microsoft.com/office/drawing/2014/main" id="{E79AA7FA-F9F8-4E76-942F-AE0839CE80D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64207" y="9477376"/>
          <a:ext cx="876952" cy="717169"/>
        </a:xfrm>
        <a:prstGeom prst="rect">
          <a:avLst/>
        </a:prstGeom>
      </xdr:spPr>
    </xdr:pic>
    <xdr:clientData/>
  </xdr:oneCellAnchor>
  <xdr:oneCellAnchor>
    <xdr:from>
      <xdr:col>6</xdr:col>
      <xdr:colOff>492207</xdr:colOff>
      <xdr:row>26</xdr:row>
      <xdr:rowOff>73026</xdr:rowOff>
    </xdr:from>
    <xdr:ext cx="876952" cy="717169"/>
    <xdr:pic>
      <xdr:nvPicPr>
        <xdr:cNvPr id="32" name="Picture 31">
          <a:extLst>
            <a:ext uri="{FF2B5EF4-FFF2-40B4-BE49-F238E27FC236}">
              <a16:creationId xmlns:a16="http://schemas.microsoft.com/office/drawing/2014/main" id="{1D69A031-83E3-48C6-BF54-F8E5EAFC05D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83257" y="10391776"/>
          <a:ext cx="876952" cy="717169"/>
        </a:xfrm>
        <a:prstGeom prst="rect">
          <a:avLst/>
        </a:prstGeom>
      </xdr:spPr>
    </xdr:pic>
    <xdr:clientData/>
  </xdr:oneCellAnchor>
  <xdr:oneCellAnchor>
    <xdr:from>
      <xdr:col>6</xdr:col>
      <xdr:colOff>190500</xdr:colOff>
      <xdr:row>9</xdr:row>
      <xdr:rowOff>333374</xdr:rowOff>
    </xdr:from>
    <xdr:ext cx="1416784" cy="1433774"/>
    <xdr:pic>
      <xdr:nvPicPr>
        <xdr:cNvPr id="33" name="Picture 32">
          <a:extLst>
            <a:ext uri="{FF2B5EF4-FFF2-40B4-BE49-F238E27FC236}">
              <a16:creationId xmlns:a16="http://schemas.microsoft.com/office/drawing/2014/main" id="{DB7499B5-0E39-498E-A06F-7B19752392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81550" y="2873374"/>
          <a:ext cx="1416784" cy="1433774"/>
        </a:xfrm>
        <a:prstGeom prst="rect">
          <a:avLst/>
        </a:prstGeom>
      </xdr:spPr>
    </xdr:pic>
    <xdr:clientData/>
  </xdr:oneCellAnchor>
  <xdr:oneCellAnchor>
    <xdr:from>
      <xdr:col>7</xdr:col>
      <xdr:colOff>44451</xdr:colOff>
      <xdr:row>16</xdr:row>
      <xdr:rowOff>196850</xdr:rowOff>
    </xdr:from>
    <xdr:ext cx="523875" cy="1352550"/>
    <xdr:pic>
      <xdr:nvPicPr>
        <xdr:cNvPr id="34" name="Picture 33">
          <a:extLst>
            <a:ext uri="{FF2B5EF4-FFF2-40B4-BE49-F238E27FC236}">
              <a16:creationId xmlns:a16="http://schemas.microsoft.com/office/drawing/2014/main" id="{3FF1E6C5-4940-429D-8CB4-5CF49E46016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45101" y="5219700"/>
          <a:ext cx="523875" cy="1352550"/>
        </a:xfrm>
        <a:prstGeom prst="rect">
          <a:avLst/>
        </a:prstGeom>
      </xdr:spPr>
    </xdr:pic>
    <xdr:clientData/>
  </xdr:oneCellAnchor>
  <xdr:oneCellAnchor>
    <xdr:from>
      <xdr:col>6</xdr:col>
      <xdr:colOff>444501</xdr:colOff>
      <xdr:row>19</xdr:row>
      <xdr:rowOff>200024</xdr:rowOff>
    </xdr:from>
    <xdr:ext cx="965933" cy="1400564"/>
    <xdr:pic>
      <xdr:nvPicPr>
        <xdr:cNvPr id="35" name="Picture 34">
          <a:extLst>
            <a:ext uri="{FF2B5EF4-FFF2-40B4-BE49-F238E27FC236}">
              <a16:creationId xmlns:a16="http://schemas.microsoft.com/office/drawing/2014/main" id="{43C9E3C0-A477-473E-9FA1-A8FAD675FBF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35551" y="7337424"/>
          <a:ext cx="965933" cy="1400564"/>
        </a:xfrm>
        <a:prstGeom prst="rect">
          <a:avLst/>
        </a:prstGeom>
      </xdr:spPr>
    </xdr:pic>
    <xdr:clientData/>
  </xdr:oneCellAnchor>
  <xdr:oneCellAnchor>
    <xdr:from>
      <xdr:col>6</xdr:col>
      <xdr:colOff>130175</xdr:colOff>
      <xdr:row>30</xdr:row>
      <xdr:rowOff>323850</xdr:rowOff>
    </xdr:from>
    <xdr:ext cx="1529239" cy="1226633"/>
    <xdr:pic>
      <xdr:nvPicPr>
        <xdr:cNvPr id="36" name="Picture 35">
          <a:extLst>
            <a:ext uri="{FF2B5EF4-FFF2-40B4-BE49-F238E27FC236}">
              <a16:creationId xmlns:a16="http://schemas.microsoft.com/office/drawing/2014/main" id="{DFA510D3-C963-47F2-B1FF-3C99B562C503}"/>
            </a:ext>
          </a:extLst>
        </xdr:cNvPr>
        <xdr:cNvPicPr>
          <a:picLocks noChangeAspect="1"/>
        </xdr:cNvPicPr>
      </xdr:nvPicPr>
      <xdr:blipFill>
        <a:blip xmlns:r="http://schemas.openxmlformats.org/officeDocument/2006/relationships" r:embed="rId4"/>
        <a:stretch>
          <a:fillRect/>
        </a:stretch>
      </xdr:blipFill>
      <xdr:spPr>
        <a:xfrm>
          <a:off x="4721225" y="12395200"/>
          <a:ext cx="1529239" cy="1226633"/>
        </a:xfrm>
        <a:prstGeom prst="rect">
          <a:avLst/>
        </a:prstGeom>
      </xdr:spPr>
    </xdr:pic>
    <xdr:clientData/>
  </xdr:oneCellAnchor>
  <xdr:oneCellAnchor>
    <xdr:from>
      <xdr:col>6</xdr:col>
      <xdr:colOff>130175</xdr:colOff>
      <xdr:row>39</xdr:row>
      <xdr:rowOff>323850</xdr:rowOff>
    </xdr:from>
    <xdr:ext cx="1576130" cy="1244601"/>
    <xdr:pic>
      <xdr:nvPicPr>
        <xdr:cNvPr id="37" name="Picture 36">
          <a:extLst>
            <a:ext uri="{FF2B5EF4-FFF2-40B4-BE49-F238E27FC236}">
              <a16:creationId xmlns:a16="http://schemas.microsoft.com/office/drawing/2014/main" id="{25C6016A-4AD3-4FD2-A719-241F44FC9E28}"/>
            </a:ext>
          </a:extLst>
        </xdr:cNvPr>
        <xdr:cNvPicPr>
          <a:picLocks noChangeAspect="1"/>
        </xdr:cNvPicPr>
      </xdr:nvPicPr>
      <xdr:blipFill>
        <a:blip xmlns:r="http://schemas.openxmlformats.org/officeDocument/2006/relationships" r:embed="rId4"/>
        <a:stretch>
          <a:fillRect/>
        </a:stretch>
      </xdr:blipFill>
      <xdr:spPr>
        <a:xfrm>
          <a:off x="4721225" y="15259050"/>
          <a:ext cx="1576130" cy="1244601"/>
        </a:xfrm>
        <a:prstGeom prst="rect">
          <a:avLst/>
        </a:prstGeom>
      </xdr:spPr>
    </xdr:pic>
    <xdr:clientData/>
  </xdr:oneCellAnchor>
  <xdr:oneCellAnchor>
    <xdr:from>
      <xdr:col>6</xdr:col>
      <xdr:colOff>550069</xdr:colOff>
      <xdr:row>47</xdr:row>
      <xdr:rowOff>134939</xdr:rowOff>
    </xdr:from>
    <xdr:ext cx="863538" cy="961072"/>
    <xdr:pic>
      <xdr:nvPicPr>
        <xdr:cNvPr id="38" name="Picture 37">
          <a:extLst>
            <a:ext uri="{FF2B5EF4-FFF2-40B4-BE49-F238E27FC236}">
              <a16:creationId xmlns:a16="http://schemas.microsoft.com/office/drawing/2014/main" id="{817BE5D2-0276-4DBF-A898-D12E92E779E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141119" y="17514889"/>
          <a:ext cx="863538" cy="961072"/>
        </a:xfrm>
        <a:prstGeom prst="rect">
          <a:avLst/>
        </a:prstGeom>
      </xdr:spPr>
    </xdr:pic>
    <xdr:clientData/>
  </xdr:oneCellAnchor>
  <xdr:oneCellAnchor>
    <xdr:from>
      <xdr:col>6</xdr:col>
      <xdr:colOff>532607</xdr:colOff>
      <xdr:row>48</xdr:row>
      <xdr:rowOff>97631</xdr:rowOff>
    </xdr:from>
    <xdr:ext cx="794483" cy="1057886"/>
    <xdr:pic>
      <xdr:nvPicPr>
        <xdr:cNvPr id="39" name="Picture 38">
          <a:extLst>
            <a:ext uri="{FF2B5EF4-FFF2-40B4-BE49-F238E27FC236}">
              <a16:creationId xmlns:a16="http://schemas.microsoft.com/office/drawing/2014/main" id="{AA1AF01F-4697-4BFF-978E-7CF6120F27E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123657" y="18734881"/>
          <a:ext cx="794483" cy="1057886"/>
        </a:xfrm>
        <a:prstGeom prst="rect">
          <a:avLst/>
        </a:prstGeom>
      </xdr:spPr>
    </xdr:pic>
    <xdr:clientData/>
  </xdr:oneCellAnchor>
  <xdr:oneCellAnchor>
    <xdr:from>
      <xdr:col>6</xdr:col>
      <xdr:colOff>473157</xdr:colOff>
      <xdr:row>25</xdr:row>
      <xdr:rowOff>111126</xdr:rowOff>
    </xdr:from>
    <xdr:ext cx="876952" cy="717169"/>
    <xdr:pic>
      <xdr:nvPicPr>
        <xdr:cNvPr id="40" name="Picture 39">
          <a:extLst>
            <a:ext uri="{FF2B5EF4-FFF2-40B4-BE49-F238E27FC236}">
              <a16:creationId xmlns:a16="http://schemas.microsoft.com/office/drawing/2014/main" id="{272A09A5-CC69-4B78-B07D-D0677E8124C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64207" y="9477376"/>
          <a:ext cx="876952" cy="717169"/>
        </a:xfrm>
        <a:prstGeom prst="rect">
          <a:avLst/>
        </a:prstGeom>
      </xdr:spPr>
    </xdr:pic>
    <xdr:clientData/>
  </xdr:oneCellAnchor>
  <xdr:oneCellAnchor>
    <xdr:from>
      <xdr:col>6</xdr:col>
      <xdr:colOff>492207</xdr:colOff>
      <xdr:row>26</xdr:row>
      <xdr:rowOff>73026</xdr:rowOff>
    </xdr:from>
    <xdr:ext cx="876952" cy="717169"/>
    <xdr:pic>
      <xdr:nvPicPr>
        <xdr:cNvPr id="41" name="Picture 40">
          <a:extLst>
            <a:ext uri="{FF2B5EF4-FFF2-40B4-BE49-F238E27FC236}">
              <a16:creationId xmlns:a16="http://schemas.microsoft.com/office/drawing/2014/main" id="{C6399CA3-BD0B-41D2-8171-17BE28630A7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83257" y="10391776"/>
          <a:ext cx="876952" cy="717169"/>
        </a:xfrm>
        <a:prstGeom prst="rect">
          <a:avLst/>
        </a:prstGeom>
      </xdr:spPr>
    </xdr:pic>
    <xdr:clientData/>
  </xdr:oneCellAnchor>
  <xdr:twoCellAnchor editAs="oneCell">
    <xdr:from>
      <xdr:col>10</xdr:col>
      <xdr:colOff>85725</xdr:colOff>
      <xdr:row>2</xdr:row>
      <xdr:rowOff>47625</xdr:rowOff>
    </xdr:from>
    <xdr:to>
      <xdr:col>14</xdr:col>
      <xdr:colOff>523875</xdr:colOff>
      <xdr:row>4</xdr:row>
      <xdr:rowOff>331541</xdr:rowOff>
    </xdr:to>
    <xdr:pic>
      <xdr:nvPicPr>
        <xdr:cNvPr id="42" name="Picture 41">
          <a:extLst>
            <a:ext uri="{FF2B5EF4-FFF2-40B4-BE49-F238E27FC236}">
              <a16:creationId xmlns:a16="http://schemas.microsoft.com/office/drawing/2014/main" id="{2FD27492-1211-457D-ACF0-FE7A35563BE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838950" y="466725"/>
          <a:ext cx="2876550" cy="9030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10583</xdr:colOff>
      <xdr:row>4</xdr:row>
      <xdr:rowOff>352421</xdr:rowOff>
    </xdr:from>
    <xdr:to>
      <xdr:col>13</xdr:col>
      <xdr:colOff>222250</xdr:colOff>
      <xdr:row>7</xdr:row>
      <xdr:rowOff>35979</xdr:rowOff>
    </xdr:to>
    <xdr:pic>
      <xdr:nvPicPr>
        <xdr:cNvPr id="3" name="gmail-m_-1350090593946868855gmail-m_-3146851242555409283Picture 2">
          <a:extLst>
            <a:ext uri="{FF2B5EF4-FFF2-40B4-BE49-F238E27FC236}">
              <a16:creationId xmlns:a16="http://schemas.microsoft.com/office/drawing/2014/main" id="{F0F350FE-E2F5-4822-ADE7-81C62A7DAA2C}"/>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6741"/>
        <a:stretch/>
      </xdr:blipFill>
      <xdr:spPr bwMode="auto">
        <a:xfrm rot="16200000">
          <a:off x="6918325" y="140754"/>
          <a:ext cx="416983" cy="2040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10</xdr:col>
      <xdr:colOff>52917</xdr:colOff>
      <xdr:row>7</xdr:row>
      <xdr:rowOff>451910</xdr:rowOff>
    </xdr:from>
    <xdr:ext cx="2010833" cy="1596021"/>
    <xdr:pic>
      <xdr:nvPicPr>
        <xdr:cNvPr id="4" name="Picture 3">
          <a:extLst>
            <a:ext uri="{FF2B5EF4-FFF2-40B4-BE49-F238E27FC236}">
              <a16:creationId xmlns:a16="http://schemas.microsoft.com/office/drawing/2014/main" id="{82156A84-DFAC-4662-8AE4-2A4DF1D90EF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41634" r="5911"/>
        <a:stretch/>
      </xdr:blipFill>
      <xdr:spPr>
        <a:xfrm>
          <a:off x="6148917" y="1528235"/>
          <a:ext cx="2010833" cy="1596021"/>
        </a:xfrm>
        <a:prstGeom prst="rect">
          <a:avLst/>
        </a:prstGeom>
      </xdr:spPr>
    </xdr:pic>
    <xdr:clientData/>
  </xdr:oneCellAnchor>
  <xdr:oneCellAnchor>
    <xdr:from>
      <xdr:col>10</xdr:col>
      <xdr:colOff>445559</xdr:colOff>
      <xdr:row>7</xdr:row>
      <xdr:rowOff>4233</xdr:rowOff>
    </xdr:from>
    <xdr:ext cx="855171" cy="264560"/>
    <xdr:sp macro="" textlink="">
      <xdr:nvSpPr>
        <xdr:cNvPr id="5" name="TextBox 4">
          <a:extLst>
            <a:ext uri="{FF2B5EF4-FFF2-40B4-BE49-F238E27FC236}">
              <a16:creationId xmlns:a16="http://schemas.microsoft.com/office/drawing/2014/main" id="{A46242C2-61C0-4046-9F58-3CF93E010DEE}"/>
            </a:ext>
          </a:extLst>
        </xdr:cNvPr>
        <xdr:cNvSpPr txBox="1"/>
      </xdr:nvSpPr>
      <xdr:spPr>
        <a:xfrm>
          <a:off x="6541559" y="1337733"/>
          <a:ext cx="8551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rPr>
            <a:t>Round Post</a:t>
          </a:r>
        </a:p>
      </xdr:txBody>
    </xdr:sp>
    <xdr:clientData/>
  </xdr:oneCellAnchor>
  <xdr:oneCellAnchor>
    <xdr:from>
      <xdr:col>10</xdr:col>
      <xdr:colOff>148167</xdr:colOff>
      <xdr:row>11</xdr:row>
      <xdr:rowOff>125942</xdr:rowOff>
    </xdr:from>
    <xdr:ext cx="1806905" cy="264560"/>
    <xdr:sp macro="" textlink="">
      <xdr:nvSpPr>
        <xdr:cNvPr id="6" name="TextBox 5">
          <a:extLst>
            <a:ext uri="{FF2B5EF4-FFF2-40B4-BE49-F238E27FC236}">
              <a16:creationId xmlns:a16="http://schemas.microsoft.com/office/drawing/2014/main" id="{B944E8CF-976A-4CE4-8F96-960CF02D0E7D}"/>
            </a:ext>
          </a:extLst>
        </xdr:cNvPr>
        <xdr:cNvSpPr txBox="1"/>
      </xdr:nvSpPr>
      <xdr:spPr>
        <a:xfrm>
          <a:off x="6244167" y="2221442"/>
          <a:ext cx="18069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rPr>
            <a:t>Square Post (new standard)</a:t>
          </a:r>
        </a:p>
      </xdr:txBody>
    </xdr:sp>
    <xdr:clientData/>
  </xdr:oneCellAnchor>
  <xdr:twoCellAnchor>
    <xdr:from>
      <xdr:col>10</xdr:col>
      <xdr:colOff>10583</xdr:colOff>
      <xdr:row>4</xdr:row>
      <xdr:rowOff>352421</xdr:rowOff>
    </xdr:from>
    <xdr:to>
      <xdr:col>13</xdr:col>
      <xdr:colOff>222250</xdr:colOff>
      <xdr:row>7</xdr:row>
      <xdr:rowOff>35979</xdr:rowOff>
    </xdr:to>
    <xdr:pic>
      <xdr:nvPicPr>
        <xdr:cNvPr id="8" name="gmail-m_-1350090593946868855gmail-m_-3146851242555409283Picture 2">
          <a:extLst>
            <a:ext uri="{FF2B5EF4-FFF2-40B4-BE49-F238E27FC236}">
              <a16:creationId xmlns:a16="http://schemas.microsoft.com/office/drawing/2014/main" id="{69962914-73B4-4BFE-B9CD-4EAFDDE9A9F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6741"/>
        <a:stretch/>
      </xdr:blipFill>
      <xdr:spPr bwMode="auto">
        <a:xfrm rot="16200000">
          <a:off x="9777413" y="2053691"/>
          <a:ext cx="1512358" cy="2135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10</xdr:col>
      <xdr:colOff>52917</xdr:colOff>
      <xdr:row>7</xdr:row>
      <xdr:rowOff>451910</xdr:rowOff>
    </xdr:from>
    <xdr:ext cx="2010833" cy="1596021"/>
    <xdr:pic>
      <xdr:nvPicPr>
        <xdr:cNvPr id="9" name="Picture 8">
          <a:extLst>
            <a:ext uri="{FF2B5EF4-FFF2-40B4-BE49-F238E27FC236}">
              <a16:creationId xmlns:a16="http://schemas.microsoft.com/office/drawing/2014/main" id="{70FCDD77-1D1F-4814-A7B1-026DDBBC32B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41634" r="5911"/>
        <a:stretch/>
      </xdr:blipFill>
      <xdr:spPr>
        <a:xfrm>
          <a:off x="9508067" y="4293660"/>
          <a:ext cx="2010833" cy="1596021"/>
        </a:xfrm>
        <a:prstGeom prst="rect">
          <a:avLst/>
        </a:prstGeom>
      </xdr:spPr>
    </xdr:pic>
    <xdr:clientData/>
  </xdr:oneCellAnchor>
  <xdr:oneCellAnchor>
    <xdr:from>
      <xdr:col>10</xdr:col>
      <xdr:colOff>445559</xdr:colOff>
      <xdr:row>7</xdr:row>
      <xdr:rowOff>4233</xdr:rowOff>
    </xdr:from>
    <xdr:ext cx="855171" cy="264560"/>
    <xdr:sp macro="" textlink="">
      <xdr:nvSpPr>
        <xdr:cNvPr id="10" name="TextBox 9">
          <a:extLst>
            <a:ext uri="{FF2B5EF4-FFF2-40B4-BE49-F238E27FC236}">
              <a16:creationId xmlns:a16="http://schemas.microsoft.com/office/drawing/2014/main" id="{D59A3A50-D79A-48BA-8084-192171B6F83A}"/>
            </a:ext>
          </a:extLst>
        </xdr:cNvPr>
        <xdr:cNvSpPr txBox="1"/>
      </xdr:nvSpPr>
      <xdr:spPr>
        <a:xfrm>
          <a:off x="9900709" y="3845983"/>
          <a:ext cx="8551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rPr>
            <a:t>Round Post</a:t>
          </a:r>
        </a:p>
      </xdr:txBody>
    </xdr:sp>
    <xdr:clientData/>
  </xdr:oneCellAnchor>
  <xdr:oneCellAnchor>
    <xdr:from>
      <xdr:col>10</xdr:col>
      <xdr:colOff>148167</xdr:colOff>
      <xdr:row>11</xdr:row>
      <xdr:rowOff>125942</xdr:rowOff>
    </xdr:from>
    <xdr:ext cx="1806905" cy="264560"/>
    <xdr:sp macro="" textlink="">
      <xdr:nvSpPr>
        <xdr:cNvPr id="11" name="TextBox 10">
          <a:extLst>
            <a:ext uri="{FF2B5EF4-FFF2-40B4-BE49-F238E27FC236}">
              <a16:creationId xmlns:a16="http://schemas.microsoft.com/office/drawing/2014/main" id="{AD5CCF05-A4F3-4C5F-B3DE-315665FFBFDE}"/>
            </a:ext>
          </a:extLst>
        </xdr:cNvPr>
        <xdr:cNvSpPr txBox="1"/>
      </xdr:nvSpPr>
      <xdr:spPr>
        <a:xfrm>
          <a:off x="9603317" y="5993342"/>
          <a:ext cx="18069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rPr>
            <a:t>Square Post (new standard)</a:t>
          </a: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806680</xdr:colOff>
      <xdr:row>1</xdr:row>
      <xdr:rowOff>152400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0" y="2"/>
          <a:ext cx="2444980" cy="51434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104776</xdr:colOff>
      <xdr:row>0</xdr:row>
      <xdr:rowOff>85725</xdr:rowOff>
    </xdr:from>
    <xdr:to>
      <xdr:col>4</xdr:col>
      <xdr:colOff>2413810</xdr:colOff>
      <xdr:row>3</xdr:row>
      <xdr:rowOff>133350</xdr:rowOff>
    </xdr:to>
    <xdr:pic>
      <xdr:nvPicPr>
        <xdr:cNvPr id="2" name="Picture 1" descr="smartharvest_horizontal_color">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6" y="85725"/>
          <a:ext cx="4428347" cy="773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li-fs2\OBData\bli-pdc\Groups\Finance\2008%20HEATH%20TECNA\Budgets%20&amp;%20Forecasts\Final%202008%20Budget%2001-25-08\Budget%2008%20-%20Master%20HTB%20Version%20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enersys-my.sharepoint.com/personal/bmagluyan_outbackpower_com/Documents/Pricelist/100920_OutBackPower_Pricelis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Product_Mgmt\Pricing\Price%20List%20Worksheets\FY22Q4\011122_OutBackPower_Mojave_Pricelist.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li-fs2\OBData\bli-pdc\Groups\Finance\2006%20BRITAX\Month%20End\02%20Feb%2006\Britax%20Reports\tecnfeb06%20SMR%20revised%203-7-0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Product_Mgmt\Pricing\Price%20List%20Worksheets\FY23Q1\FY2023QQ1_INTERNAL%20WORKSHEET%20-%20line%20item%20removal.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OutBack%20Systems%20&amp;%20Bundle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Product_Mgmt\Pricing\Price%20List%20Worksheets\FY22Q4\011122_OutBackPower_Priceli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li-fs2\OBData\bli-pdc\Groups\FDC%20Input%20&amp;%20Reports\Aircraft%20Reports\month%20end%20reports\05%20May%2007\Engineering\Engineering%20PAIG%20May0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li-fs2\OBData\bellwinfs1\data\Finance\2006%20HEATH%20TECNA\Month%20End\12%20Dec%2006\Heath%20Tecna%20Reports\tecndec06%20SMR%20UPDATED%20Jan-25-2007%20post%20tax.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Product_Mgmt\Pricing\Price%20List%20Worksheets\FY22Q1\903-0032-01-00%20REV%20K,%20Master%20Priceli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bli-fs2\OBData\bli-pdc\Groups\FDC%20Input%20&amp;%20Reports\Aircraft%20Reports\month%20end%20reports\MD%20Report%20preparation\paig%20MD%20report%20graphs%20Inventory%20and%20Sales%20Agein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WB\CO\ERGEBNIS\Erg00\SMR\dasuJAN0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bli-fs2\OBData\bli-pdc\Groups\Filing\02fy\Stats%20Workings\Summary%20of%20Consolidation%20Journals%20Values%20D%20&amp;%20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bli-fs2\OBData\bli-pdc\Groups\Finance\2006%20HEATH%20TECNA\Month%20End\12%20Dec%2006\Heath%20Tecna%20Reports\tecndec06%20SMR%20UPDATED%20Jan-25-2007%20post%20tax.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structions"/>
      <sheetName val="Setup"/>
      <sheetName val="lookups"/>
      <sheetName val="Sep Rolling Fcast"/>
      <sheetName val="Summary PL"/>
      <sheetName val="Summary PL Data"/>
      <sheetName val="Sales and Contribution Data"/>
      <sheetName val="Sales &amp; Cont Summary"/>
      <sheetName val="Sales and Cont Top 10 Prog '08 "/>
      <sheetName val="EBITDA bridge data 2008 "/>
      <sheetName val="ebitda bridge graph"/>
      <sheetName val="Direct Costs"/>
      <sheetName val="Net Overheads"/>
      <sheetName val="Sales Exp"/>
      <sheetName val="Dist Exp"/>
      <sheetName val="R&amp;D Exp"/>
      <sheetName val="Admin Exp"/>
      <sheetName val="Other Inc-Exp"/>
      <sheetName val="Data 4 headcount"/>
      <sheetName val="Headcount"/>
      <sheetName val="A380"/>
      <sheetName val="Engineering"/>
      <sheetName val="Balance Sheet"/>
      <sheetName val="Inventory"/>
      <sheetName val="accruals"/>
      <sheetName val="other debts - creds"/>
      <sheetName val="provisions"/>
      <sheetName val="exceptional items"/>
      <sheetName val="freeform report"/>
      <sheetName val="risks opportunities"/>
      <sheetName val="capex"/>
      <sheetName val="OCF bridge"/>
      <sheetName val="ocf bridge graph calc"/>
      <sheetName val="ocf bridge graph"/>
    </sheetNames>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OutBack Power Systems &amp; Bundles"/>
      <sheetName val="EnergyCell Batteries"/>
      <sheetName val="OutBack Power Equipment"/>
      <sheetName val="International FLEXpower Systems"/>
      <sheetName val="Internal ProHarvest Worksheet"/>
      <sheetName val="SmartHarvest"/>
    </sheetNames>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Mojave"/>
      <sheetName val="Internal ProHarvest Worksheet"/>
      <sheetName val="SmartHarvest"/>
    </sheetNames>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050505"/>
      <sheetName val="Setup"/>
      <sheetName val="Index"/>
      <sheetName val="lookups"/>
      <sheetName val="Actuals"/>
      <sheetName val="Review"/>
      <sheetName val="Sales Ledger Ageing"/>
      <sheetName val="Actuals YTD"/>
      <sheetName val="Actuals MAT"/>
      <sheetName val="Next 3mths Fcast"/>
      <sheetName val="Mar 06 Rolling Fcast"/>
      <sheetName val="Jun 06 Rolling Fcast"/>
      <sheetName val="Sep 06 Rolling Fcast"/>
      <sheetName val="Dec 06 Rolling Fcast"/>
      <sheetName val="Prior Year"/>
      <sheetName val="PY YTD"/>
      <sheetName val="2006 Base"/>
      <sheetName val="Dec 05 Rolling Fcast"/>
      <sheetName val="Ratio Analysis Summary"/>
      <sheetName val="Balance Sheet Analysis"/>
      <sheetName val="Budget Balance Sheet"/>
      <sheetName val="Ratio Analysis Data"/>
    </sheetNames>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 Sheet"/>
      <sheetName val="Internal ProHarvest Worksheet"/>
      <sheetName val="PL202006"/>
      <sheetName val="Line up prices"/>
      <sheetName val="FY 22 updates"/>
      <sheetName val="Shipping Info Worksheet"/>
      <sheetName val="AC Coupling Bundles"/>
      <sheetName val="FLEXpower analysis"/>
      <sheetName val="SystemEdge April 2022"/>
      <sheetName val="SmartHarvest"/>
    </sheetNames>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Back Systems &amp; Bundle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Mojave"/>
      <sheetName val="OutBack Power Systems &amp; Bundles"/>
      <sheetName val="OutBack Power Equipment"/>
      <sheetName val="Battery Price List"/>
      <sheetName val="International FLEXpower Systems"/>
      <sheetName val="HC RE Cells &amp; Hardware"/>
      <sheetName val="Internal ProHarvest Worksheet"/>
      <sheetName val="SmartHarvest"/>
      <sheetName val="SystemEdge Jan 2022"/>
    </sheetNames>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050505"/>
      <sheetName val="Sheet1"/>
      <sheetName val="check"/>
      <sheetName val="engineering costs consolidated"/>
      <sheetName val="Sell"/>
      <sheetName val="Dasell"/>
      <sheetName val="HTB"/>
      <sheetName val="Contour"/>
      <sheetName val="HTC"/>
      <sheetName val="forex"/>
    </sheetNames>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050505"/>
      <sheetName val="Setup"/>
      <sheetName val="Index"/>
      <sheetName val="lookups"/>
      <sheetName val="Actuals"/>
      <sheetName val="Actuals MAT"/>
      <sheetName val="Review"/>
      <sheetName val="Sales Ledger Ageing"/>
      <sheetName val="Actuals YTD"/>
      <sheetName val="Next 3mths Fcast"/>
      <sheetName val="Mar 06 Rolling Fcast"/>
      <sheetName val="Jun 06 Rolling Fcast"/>
      <sheetName val="Sep 06 Rolling Fcast"/>
      <sheetName val="Dec 06 Rolling Fcast"/>
      <sheetName val="Prior Year"/>
      <sheetName val="PY YTD"/>
      <sheetName val="2006 Base"/>
      <sheetName val="Dec 05 Rolling Fcast"/>
      <sheetName val="Ratio Analysis Summary"/>
      <sheetName val="Balance Sheet Analysis"/>
      <sheetName val="Budget Balance Sheet"/>
      <sheetName val="Ratio Analysis Data"/>
    </sheetNames>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OutBack Power Systems &amp; Bundles"/>
      <sheetName val="Battery Price List"/>
      <sheetName val="OutBack Power Equipment"/>
      <sheetName val="International FLEXpower Systems"/>
      <sheetName val="SystemEdge May.2021 Update"/>
      <sheetName val="HC RE Cells &amp; Hardware"/>
      <sheetName val="Internal ProHarvest Worksheet"/>
      <sheetName val="SmartHarvest"/>
    </sheetNames>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050505"/>
      <sheetName val="Setup"/>
      <sheetName val="CashtoCashCycle"/>
      <sheetName val="summary by division"/>
      <sheetName val="eng investment"/>
      <sheetName val="PAIG"/>
      <sheetName val="Sell"/>
      <sheetName val="Contour"/>
      <sheetName val="Dasell"/>
      <sheetName val="HTB"/>
      <sheetName val="HTA"/>
      <sheetName val="HTBA"/>
      <sheetName val="HTC"/>
      <sheetName val="HTChina"/>
      <sheetName val="HTCX"/>
      <sheetName val="trade creditors by co"/>
    </sheetNames>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050505"/>
      <sheetName val="Setup"/>
      <sheetName val="lookups"/>
      <sheetName val="Actuals YTD"/>
      <sheetName val="Actuals"/>
      <sheetName val="Forecast"/>
      <sheetName val="Profit &amp; Loss"/>
      <sheetName val="Balance Sheet"/>
      <sheetName val="Cash Flow"/>
      <sheetName val="Prior Year"/>
      <sheetName val="PY YTD"/>
      <sheetName val="Budget"/>
      <sheetName val="Bud YTD"/>
      <sheetName val="Yr Start Adj"/>
    </sheetNames>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050505"/>
      <sheetName val="README"/>
      <sheetName val="Price Sheet"/>
      <sheetName val="reference"/>
      <sheetName val="Internal ProHarvest Worksheet"/>
      <sheetName val="AIS"/>
      <sheetName val="Jnls"/>
      <sheetName val="Conversion"/>
      <sheetName val="Conv Jnls By Co"/>
      <sheetName val="Sheet3"/>
    </sheetNames>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050505"/>
      <sheetName val="Setup"/>
      <sheetName val="Index"/>
      <sheetName val="lookups"/>
      <sheetName val="Actuals"/>
      <sheetName val="Actuals MAT"/>
      <sheetName val="Review"/>
      <sheetName val="Sales Ledger Ageing"/>
      <sheetName val="Actuals YTD"/>
      <sheetName val="Next 3mths Fcast"/>
      <sheetName val="Mar 06 Rolling Fcast"/>
      <sheetName val="Jun 06 Rolling Fcast"/>
      <sheetName val="Sep 06 Rolling Fcast"/>
      <sheetName val="Dec 06 Rolling Fcast"/>
      <sheetName val="Prior Year"/>
      <sheetName val="PY YTD"/>
      <sheetName val="2006 Base"/>
      <sheetName val="Dec 05 Rolling Fcast"/>
      <sheetName val="Ratio Analysis Summary"/>
      <sheetName val="Balance Sheet Analysis"/>
      <sheetName val="Budget Balance Sheet"/>
      <sheetName val="Ratio Analysis Data"/>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outbackpower.com/products/integrated-systems/flexpower-two-fxr" TargetMode="External"/><Relationship Id="rId3" Type="http://schemas.openxmlformats.org/officeDocument/2006/relationships/hyperlink" Target="http://www.outbackpower.com/products/inverter-chargers/radian-series" TargetMode="External"/><Relationship Id="rId7" Type="http://schemas.openxmlformats.org/officeDocument/2006/relationships/hyperlink" Target="https://www.outbackpower.com/products/integrated-systems/flexpower-radian" TargetMode="External"/><Relationship Id="rId2" Type="http://schemas.openxmlformats.org/officeDocument/2006/relationships/hyperlink" Target="mailto:bill.dougherty@enersys.com" TargetMode="External"/><Relationship Id="rId1" Type="http://schemas.openxmlformats.org/officeDocument/2006/relationships/hyperlink" Target="http://www.outbackpower.com/products-mobile/category/mojave" TargetMode="External"/><Relationship Id="rId6" Type="http://schemas.openxmlformats.org/officeDocument/2006/relationships/hyperlink" Target="http://www.outbackpower.com/products/integrated-systems/flexpower-one-fxr" TargetMode="External"/><Relationship Id="rId11" Type="http://schemas.openxmlformats.org/officeDocument/2006/relationships/drawing" Target="../drawings/drawing1.xml"/><Relationship Id="rId5" Type="http://schemas.openxmlformats.org/officeDocument/2006/relationships/hyperlink" Target="http://www.outbackpower.com/products-mobile/safety-compliance/category/module-level-rapid-shutdown" TargetMode="External"/><Relationship Id="rId10" Type="http://schemas.openxmlformats.org/officeDocument/2006/relationships/printerSettings" Target="../printerSettings/printerSettings2.bin"/><Relationship Id="rId4" Type="http://schemas.openxmlformats.org/officeDocument/2006/relationships/hyperlink" Target="https://www.outbackpower.com/products/system-management/mate3s" TargetMode="External"/><Relationship Id="rId9" Type="http://schemas.openxmlformats.org/officeDocument/2006/relationships/hyperlink" Target="http://www.outbackpower.com/products/charge-controllers/charge-controller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bill.dougherty@enersys.com" TargetMode="External"/><Relationship Id="rId1" Type="http://schemas.openxmlformats.org/officeDocument/2006/relationships/hyperlink" Target="http://www.outbackpower.com/products-mobile/category/mojave"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www.outbackpower.com/products/integrated-systems/flexpower-one-fxr" TargetMode="External"/><Relationship Id="rId13" Type="http://schemas.openxmlformats.org/officeDocument/2006/relationships/printerSettings" Target="../printerSettings/printerSettings4.bin"/><Relationship Id="rId3" Type="http://schemas.openxmlformats.org/officeDocument/2006/relationships/hyperlink" Target="http://www.outbackpower.com/products/integrated-systems/flexpower-two-fxr" TargetMode="External"/><Relationship Id="rId7" Type="http://schemas.openxmlformats.org/officeDocument/2006/relationships/hyperlink" Target="http://www.outbackpower.com/products/prebundled-solutions/prebundled-solutions" TargetMode="External"/><Relationship Id="rId12" Type="http://schemas.openxmlformats.org/officeDocument/2006/relationships/hyperlink" Target="mailto:bill.dougherty@enersys.com" TargetMode="External"/><Relationship Id="rId2" Type="http://schemas.openxmlformats.org/officeDocument/2006/relationships/hyperlink" Target="http://www.outbackpower.com/products/integrated-systems/flexpower-one-fxr" TargetMode="External"/><Relationship Id="rId16" Type="http://schemas.openxmlformats.org/officeDocument/2006/relationships/comments" Target="../comments1.xml"/><Relationship Id="rId1" Type="http://schemas.openxmlformats.org/officeDocument/2006/relationships/hyperlink" Target="http://www.outbackpower.com/products/inverter-chargers/radian-series" TargetMode="External"/><Relationship Id="rId6" Type="http://schemas.openxmlformats.org/officeDocument/2006/relationships/hyperlink" Target="http://www.outbackpower.com/products-mobile/safety-compliance/category/module-level-rapid-shutdown" TargetMode="External"/><Relationship Id="rId11" Type="http://schemas.openxmlformats.org/officeDocument/2006/relationships/hyperlink" Target="https://www.outbackpower.com/products/integrated-systems/flexpower-radian" TargetMode="External"/><Relationship Id="rId5" Type="http://schemas.openxmlformats.org/officeDocument/2006/relationships/hyperlink" Target="http://www.outbackpower.com/products/energy-storage/ibr-series" TargetMode="External"/><Relationship Id="rId15" Type="http://schemas.openxmlformats.org/officeDocument/2006/relationships/vmlDrawing" Target="../drawings/vmlDrawing1.vml"/><Relationship Id="rId10" Type="http://schemas.openxmlformats.org/officeDocument/2006/relationships/hyperlink" Target="http://www.outbackpower.com/products-mobile/integrated-systems/category/integrated-flexpower-systems" TargetMode="External"/><Relationship Id="rId4" Type="http://schemas.openxmlformats.org/officeDocument/2006/relationships/hyperlink" Target="http://www.outbackpower.com/products/integrated-systems/flexpower-three-fxr" TargetMode="External"/><Relationship Id="rId9" Type="http://schemas.openxmlformats.org/officeDocument/2006/relationships/hyperlink" Target="http://www.outbackpower.com/products/integrated-systems/flexpower-two-fxr" TargetMode="External"/><Relationship Id="rId1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hyperlink" Target="http://www.outbackpower.com/products/inverter-chargers/fxr-vfxr-series" TargetMode="External"/><Relationship Id="rId13" Type="http://schemas.openxmlformats.org/officeDocument/2006/relationships/hyperlink" Target="mailto:bill.dougherty@enersys.com" TargetMode="External"/><Relationship Id="rId3" Type="http://schemas.openxmlformats.org/officeDocument/2006/relationships/hyperlink" Target="http://www.outbackpower.com/products/integration-products/integration-products" TargetMode="External"/><Relationship Id="rId7" Type="http://schemas.openxmlformats.org/officeDocument/2006/relationships/hyperlink" Target="https://www.outbackpower.com/products/inverter-chargers/m-series" TargetMode="External"/><Relationship Id="rId12" Type="http://schemas.openxmlformats.org/officeDocument/2006/relationships/hyperlink" Target="http://www.outbackpower.com/products/charge-controllers/charge-controllers" TargetMode="External"/><Relationship Id="rId17" Type="http://schemas.openxmlformats.org/officeDocument/2006/relationships/comments" Target="../comments2.xml"/><Relationship Id="rId2" Type="http://schemas.openxmlformats.org/officeDocument/2006/relationships/hyperlink" Target="http://www.outbackpower.com/products/integration-products/breakers-and-fuses" TargetMode="External"/><Relationship Id="rId16" Type="http://schemas.openxmlformats.org/officeDocument/2006/relationships/vmlDrawing" Target="../drawings/vmlDrawing2.vml"/><Relationship Id="rId1" Type="http://schemas.openxmlformats.org/officeDocument/2006/relationships/hyperlink" Target="http://www.outbackpower.com/products-mobile/safety-compliance/category/module-level-rapid-shutdown" TargetMode="External"/><Relationship Id="rId6" Type="http://schemas.openxmlformats.org/officeDocument/2006/relationships/hyperlink" Target="http://www.outbackpower.com/products/system-management/system-management" TargetMode="External"/><Relationship Id="rId11" Type="http://schemas.openxmlformats.org/officeDocument/2006/relationships/hyperlink" Target="http://www.outbackpower.com/products/inverter-chargers/radian-series" TargetMode="External"/><Relationship Id="rId5" Type="http://schemas.openxmlformats.org/officeDocument/2006/relationships/hyperlink" Target="http://www.outbackpower.com/products/safety-compliance/safety-compliance" TargetMode="External"/><Relationship Id="rId15" Type="http://schemas.openxmlformats.org/officeDocument/2006/relationships/drawing" Target="../drawings/drawing4.xml"/><Relationship Id="rId10" Type="http://schemas.openxmlformats.org/officeDocument/2006/relationships/hyperlink" Target="http://www.outbackpower.com/products/inverter-chargers/fxr-vfxr-series" TargetMode="External"/><Relationship Id="rId4" Type="http://schemas.openxmlformats.org/officeDocument/2006/relationships/hyperlink" Target="https://www.outbackpower.com/products/safety-compliance/flexware-ics" TargetMode="External"/><Relationship Id="rId9" Type="http://schemas.openxmlformats.org/officeDocument/2006/relationships/hyperlink" Target="https://www.outbackpower.com/products/inverter-chargers/m-series" TargetMode="External"/><Relationship Id="rId1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outbackpower.com/products/energy-storage/energycell-tt" TargetMode="External"/><Relationship Id="rId13" Type="http://schemas.openxmlformats.org/officeDocument/2006/relationships/hyperlink" Target="https://www.outbackpower.com/products/energy-storage/energycell-re-high-capacity" TargetMode="External"/><Relationship Id="rId18" Type="http://schemas.openxmlformats.org/officeDocument/2006/relationships/hyperlink" Target="https://www.outbackpower.com/products/energy-storage/energycell-re-high-capacity" TargetMode="External"/><Relationship Id="rId26" Type="http://schemas.openxmlformats.org/officeDocument/2006/relationships/printerSettings" Target="../printerSettings/printerSettings6.bin"/><Relationship Id="rId3" Type="http://schemas.openxmlformats.org/officeDocument/2006/relationships/hyperlink" Target="https://www.outbackpower.com/products/energy-storage/northstar-nsb-blue" TargetMode="External"/><Relationship Id="rId21" Type="http://schemas.openxmlformats.org/officeDocument/2006/relationships/hyperlink" Target="https://www.outbackpower.com/products/energy-storage/energycell-re-high-capacity" TargetMode="External"/><Relationship Id="rId7" Type="http://schemas.openxmlformats.org/officeDocument/2006/relationships/hyperlink" Target="https://www.outbackpower.com/products/energy-storage/energycell-xlc" TargetMode="External"/><Relationship Id="rId12" Type="http://schemas.openxmlformats.org/officeDocument/2006/relationships/hyperlink" Target="https://www.outbackpower.com/products/energy-storage/energycell-re-high-capacity" TargetMode="External"/><Relationship Id="rId17" Type="http://schemas.openxmlformats.org/officeDocument/2006/relationships/hyperlink" Target="https://www.outbackpower.com/products/energy-storage/energycell-re-high-capacity" TargetMode="External"/><Relationship Id="rId25" Type="http://schemas.openxmlformats.org/officeDocument/2006/relationships/hyperlink" Target="https://www.outbackpower.com/products/energy-storage/energycell-fla" TargetMode="External"/><Relationship Id="rId2" Type="http://schemas.openxmlformats.org/officeDocument/2006/relationships/hyperlink" Target="https://www.outbackpower.com/products/energy-storage/northstar-nsb-blue" TargetMode="External"/><Relationship Id="rId16" Type="http://schemas.openxmlformats.org/officeDocument/2006/relationships/hyperlink" Target="https://www.outbackpower.com/products/energy-storage/energycell-re-high-capacity" TargetMode="External"/><Relationship Id="rId20" Type="http://schemas.openxmlformats.org/officeDocument/2006/relationships/hyperlink" Target="https://www.outbackpower.com/products/energy-storage/energycell-re-high-capacity" TargetMode="External"/><Relationship Id="rId1" Type="http://schemas.openxmlformats.org/officeDocument/2006/relationships/hyperlink" Target="https://www.outbackpower.com/products/energy-storage/northstar-nsb-blue" TargetMode="External"/><Relationship Id="rId6" Type="http://schemas.openxmlformats.org/officeDocument/2006/relationships/hyperlink" Target="https://www.outbackpower.com/products/energy-storage/energycell-plr" TargetMode="External"/><Relationship Id="rId11" Type="http://schemas.openxmlformats.org/officeDocument/2006/relationships/hyperlink" Target="https://www.outbackpower.com/products/energy-storage/energycell-re-high-capacity" TargetMode="External"/><Relationship Id="rId24" Type="http://schemas.openxmlformats.org/officeDocument/2006/relationships/hyperlink" Target="https://www.outbackpower.com/products/energy-storage/energycell-fla" TargetMode="External"/><Relationship Id="rId5" Type="http://schemas.openxmlformats.org/officeDocument/2006/relationships/hyperlink" Target="https://www.outbackpower.com/products/energy-storage/northstar-nsb-blue" TargetMode="External"/><Relationship Id="rId15" Type="http://schemas.openxmlformats.org/officeDocument/2006/relationships/hyperlink" Target="https://www.outbackpower.com/products/energy-storage/energycell-re-high-capacity" TargetMode="External"/><Relationship Id="rId23" Type="http://schemas.openxmlformats.org/officeDocument/2006/relationships/hyperlink" Target="https://www.outbackpower.com/products/energy-storage/energycell-re-high-capacity" TargetMode="External"/><Relationship Id="rId10" Type="http://schemas.openxmlformats.org/officeDocument/2006/relationships/hyperlink" Target="https://www.outbackpower.com/products/energy-storage/energycell-re-high-capacity" TargetMode="External"/><Relationship Id="rId19" Type="http://schemas.openxmlformats.org/officeDocument/2006/relationships/hyperlink" Target="https://www.outbackpower.com/products/energy-storage/energycell-re-high-capacity" TargetMode="External"/><Relationship Id="rId4" Type="http://schemas.openxmlformats.org/officeDocument/2006/relationships/hyperlink" Target="https://www.outbackpower.com/products/energy-storage/northstar-nsb-blue" TargetMode="External"/><Relationship Id="rId9" Type="http://schemas.openxmlformats.org/officeDocument/2006/relationships/hyperlink" Target="https://www.outbackpower.com/products/energy-storage/energycell-tt" TargetMode="External"/><Relationship Id="rId14" Type="http://schemas.openxmlformats.org/officeDocument/2006/relationships/hyperlink" Target="https://www.outbackpower.com/products/energy-storage/energycell-re-high-capacity" TargetMode="External"/><Relationship Id="rId22" Type="http://schemas.openxmlformats.org/officeDocument/2006/relationships/hyperlink" Target="https://www.outbackpower.com/products/energy-storage/energycell-re-high-capacity" TargetMode="External"/><Relationship Id="rId27"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P52"/>
  <sheetViews>
    <sheetView showGridLines="0" zoomScaleNormal="100" workbookViewId="0">
      <selection activeCell="A52" sqref="A52:P52"/>
    </sheetView>
  </sheetViews>
  <sheetFormatPr defaultColWidth="8.85546875" defaultRowHeight="14.45"/>
  <sheetData>
    <row r="1" spans="1:16" ht="18.600000000000001">
      <c r="A1" s="1" t="s">
        <v>0</v>
      </c>
    </row>
    <row r="3" spans="1:16">
      <c r="A3" s="396" t="s">
        <v>1</v>
      </c>
      <c r="B3" s="397"/>
      <c r="C3" s="397"/>
      <c r="D3" s="397"/>
      <c r="E3" s="397"/>
      <c r="F3" s="397"/>
      <c r="G3" s="397"/>
      <c r="H3" s="397"/>
      <c r="I3" s="397"/>
      <c r="J3" s="397"/>
      <c r="K3" s="397"/>
      <c r="L3" s="397"/>
      <c r="M3" s="397"/>
      <c r="N3" s="397"/>
      <c r="O3" s="397"/>
      <c r="P3" s="398"/>
    </row>
    <row r="4" spans="1:16">
      <c r="A4" s="399"/>
      <c r="B4" s="400"/>
      <c r="C4" s="400"/>
      <c r="D4" s="400"/>
      <c r="E4" s="400"/>
      <c r="F4" s="400"/>
      <c r="G4" s="400"/>
      <c r="H4" s="400"/>
      <c r="I4" s="400"/>
      <c r="J4" s="400"/>
      <c r="K4" s="400"/>
      <c r="L4" s="400"/>
      <c r="M4" s="400"/>
      <c r="N4" s="400"/>
      <c r="O4" s="400"/>
      <c r="P4" s="401"/>
    </row>
    <row r="5" spans="1:16">
      <c r="A5" s="399"/>
      <c r="B5" s="400"/>
      <c r="C5" s="400"/>
      <c r="D5" s="400"/>
      <c r="E5" s="400"/>
      <c r="F5" s="400"/>
      <c r="G5" s="400"/>
      <c r="H5" s="400"/>
      <c r="I5" s="400"/>
      <c r="J5" s="400"/>
      <c r="K5" s="400"/>
      <c r="L5" s="400"/>
      <c r="M5" s="400"/>
      <c r="N5" s="400"/>
      <c r="O5" s="400"/>
      <c r="P5" s="401"/>
    </row>
    <row r="6" spans="1:16">
      <c r="A6" s="402"/>
      <c r="B6" s="403"/>
      <c r="C6" s="403"/>
      <c r="D6" s="403"/>
      <c r="E6" s="403"/>
      <c r="F6" s="403"/>
      <c r="G6" s="403"/>
      <c r="H6" s="403"/>
      <c r="I6" s="403"/>
      <c r="J6" s="403"/>
      <c r="K6" s="403"/>
      <c r="L6" s="403"/>
      <c r="M6" s="403"/>
      <c r="N6" s="403"/>
      <c r="O6" s="403"/>
      <c r="P6" s="404"/>
    </row>
    <row r="9" spans="1:16" ht="14.45" customHeight="1">
      <c r="A9" s="408" t="s">
        <v>2</v>
      </c>
      <c r="B9" s="408"/>
      <c r="C9" s="408"/>
      <c r="D9" s="408"/>
      <c r="E9" s="408"/>
      <c r="F9" s="408"/>
      <c r="G9" s="408"/>
      <c r="H9" s="408"/>
      <c r="I9" s="408"/>
      <c r="J9" s="408"/>
      <c r="K9" s="408"/>
      <c r="L9" s="408"/>
      <c r="M9" s="408"/>
      <c r="N9" s="408"/>
      <c r="O9" s="408"/>
      <c r="P9" s="408"/>
    </row>
    <row r="10" spans="1:16">
      <c r="A10" s="408"/>
      <c r="B10" s="408"/>
      <c r="C10" s="408"/>
      <c r="D10" s="408"/>
      <c r="E10" s="408"/>
      <c r="F10" s="408"/>
      <c r="G10" s="408"/>
      <c r="H10" s="408"/>
      <c r="I10" s="408"/>
      <c r="J10" s="408"/>
      <c r="K10" s="408"/>
      <c r="L10" s="408"/>
      <c r="M10" s="408"/>
      <c r="N10" s="408"/>
      <c r="O10" s="408"/>
      <c r="P10" s="408"/>
    </row>
    <row r="11" spans="1:16">
      <c r="A11" s="408"/>
      <c r="B11" s="408"/>
      <c r="C11" s="408"/>
      <c r="D11" s="408"/>
      <c r="E11" s="408"/>
      <c r="F11" s="408"/>
      <c r="G11" s="408"/>
      <c r="H11" s="408"/>
      <c r="I11" s="408"/>
      <c r="J11" s="408"/>
      <c r="K11" s="408"/>
      <c r="L11" s="408"/>
      <c r="M11" s="408"/>
      <c r="N11" s="408"/>
      <c r="O11" s="408"/>
      <c r="P11" s="408"/>
    </row>
    <row r="12" spans="1:16" ht="13.5" customHeight="1">
      <c r="A12" s="408"/>
      <c r="B12" s="408"/>
      <c r="C12" s="408"/>
      <c r="D12" s="408"/>
      <c r="E12" s="408"/>
      <c r="F12" s="408"/>
      <c r="G12" s="408"/>
      <c r="H12" s="408"/>
      <c r="I12" s="408"/>
      <c r="J12" s="408"/>
      <c r="K12" s="408"/>
      <c r="L12" s="408"/>
      <c r="M12" s="408"/>
      <c r="N12" s="408"/>
      <c r="O12" s="408"/>
      <c r="P12" s="408"/>
    </row>
    <row r="13" spans="1:16" ht="13.5" customHeight="1">
      <c r="A13" s="408"/>
      <c r="B13" s="408"/>
      <c r="C13" s="408"/>
      <c r="D13" s="408"/>
      <c r="E13" s="408"/>
      <c r="F13" s="408"/>
      <c r="G13" s="408"/>
      <c r="H13" s="408"/>
      <c r="I13" s="408"/>
      <c r="J13" s="408"/>
      <c r="K13" s="408"/>
      <c r="L13" s="408"/>
      <c r="M13" s="408"/>
      <c r="N13" s="408"/>
      <c r="O13" s="408"/>
      <c r="P13" s="408"/>
    </row>
    <row r="14" spans="1:16" ht="13.5" customHeight="1">
      <c r="A14" s="408"/>
      <c r="B14" s="408"/>
      <c r="C14" s="408"/>
      <c r="D14" s="408"/>
      <c r="E14" s="408"/>
      <c r="F14" s="408"/>
      <c r="G14" s="408"/>
      <c r="H14" s="408"/>
      <c r="I14" s="408"/>
      <c r="J14" s="408"/>
      <c r="K14" s="408"/>
      <c r="L14" s="408"/>
      <c r="M14" s="408"/>
      <c r="N14" s="408"/>
      <c r="O14" s="408"/>
      <c r="P14" s="408"/>
    </row>
    <row r="15" spans="1:16" ht="13.5" customHeight="1">
      <c r="A15" s="408"/>
      <c r="B15" s="408"/>
      <c r="C15" s="408"/>
      <c r="D15" s="408"/>
      <c r="E15" s="408"/>
      <c r="F15" s="408"/>
      <c r="G15" s="408"/>
      <c r="H15" s="408"/>
      <c r="I15" s="408"/>
      <c r="J15" s="408"/>
      <c r="K15" s="408"/>
      <c r="L15" s="408"/>
      <c r="M15" s="408"/>
      <c r="N15" s="408"/>
      <c r="O15" s="408"/>
      <c r="P15" s="408"/>
    </row>
    <row r="16" spans="1:16" ht="13.5" customHeight="1">
      <c r="A16" s="408"/>
      <c r="B16" s="408"/>
      <c r="C16" s="408"/>
      <c r="D16" s="408"/>
      <c r="E16" s="408"/>
      <c r="F16" s="408"/>
      <c r="G16" s="408"/>
      <c r="H16" s="408"/>
      <c r="I16" s="408"/>
      <c r="J16" s="408"/>
      <c r="K16" s="408"/>
      <c r="L16" s="408"/>
      <c r="M16" s="408"/>
      <c r="N16" s="408"/>
      <c r="O16" s="408"/>
      <c r="P16" s="408"/>
    </row>
    <row r="17" spans="1:16" ht="13.5" customHeight="1">
      <c r="A17" s="408"/>
      <c r="B17" s="408"/>
      <c r="C17" s="408"/>
      <c r="D17" s="408"/>
      <c r="E17" s="408"/>
      <c r="F17" s="408"/>
      <c r="G17" s="408"/>
      <c r="H17" s="408"/>
      <c r="I17" s="408"/>
      <c r="J17" s="408"/>
      <c r="K17" s="408"/>
      <c r="L17" s="408"/>
      <c r="M17" s="408"/>
      <c r="N17" s="408"/>
      <c r="O17" s="408"/>
      <c r="P17" s="408"/>
    </row>
    <row r="18" spans="1:16" ht="13.5" customHeight="1">
      <c r="A18" s="408"/>
      <c r="B18" s="408"/>
      <c r="C18" s="408"/>
      <c r="D18" s="408"/>
      <c r="E18" s="408"/>
      <c r="F18" s="408"/>
      <c r="G18" s="408"/>
      <c r="H18" s="408"/>
      <c r="I18" s="408"/>
      <c r="J18" s="408"/>
      <c r="K18" s="408"/>
      <c r="L18" s="408"/>
      <c r="M18" s="408"/>
      <c r="N18" s="408"/>
      <c r="O18" s="408"/>
      <c r="P18" s="408"/>
    </row>
    <row r="19" spans="1:16" ht="13.5" customHeight="1">
      <c r="A19" s="408"/>
      <c r="B19" s="408"/>
      <c r="C19" s="408"/>
      <c r="D19" s="408"/>
      <c r="E19" s="408"/>
      <c r="F19" s="408"/>
      <c r="G19" s="408"/>
      <c r="H19" s="408"/>
      <c r="I19" s="408"/>
      <c r="J19" s="408"/>
      <c r="K19" s="408"/>
      <c r="L19" s="408"/>
      <c r="M19" s="408"/>
      <c r="N19" s="408"/>
      <c r="O19" s="408"/>
      <c r="P19" s="408"/>
    </row>
    <row r="20" spans="1:16" ht="13.5" customHeight="1">
      <c r="A20" s="408"/>
      <c r="B20" s="408"/>
      <c r="C20" s="408"/>
      <c r="D20" s="408"/>
      <c r="E20" s="408"/>
      <c r="F20" s="408"/>
      <c r="G20" s="408"/>
      <c r="H20" s="408"/>
      <c r="I20" s="408"/>
      <c r="J20" s="408"/>
      <c r="K20" s="408"/>
      <c r="L20" s="408"/>
      <c r="M20" s="408"/>
      <c r="N20" s="408"/>
      <c r="O20" s="408"/>
      <c r="P20" s="408"/>
    </row>
    <row r="21" spans="1:16" ht="13.5" customHeight="1">
      <c r="A21" s="408"/>
      <c r="B21" s="408"/>
      <c r="C21" s="408"/>
      <c r="D21" s="408"/>
      <c r="E21" s="408"/>
      <c r="F21" s="408"/>
      <c r="G21" s="408"/>
      <c r="H21" s="408"/>
      <c r="I21" s="408"/>
      <c r="J21" s="408"/>
      <c r="K21" s="408"/>
      <c r="L21" s="408"/>
      <c r="M21" s="408"/>
      <c r="N21" s="408"/>
      <c r="O21" s="408"/>
      <c r="P21" s="408"/>
    </row>
    <row r="22" spans="1:16">
      <c r="A22" s="408"/>
      <c r="B22" s="408"/>
      <c r="C22" s="408"/>
      <c r="D22" s="408"/>
      <c r="E22" s="408"/>
      <c r="F22" s="408"/>
      <c r="G22" s="408"/>
      <c r="H22" s="408"/>
      <c r="I22" s="408"/>
      <c r="J22" s="408"/>
      <c r="K22" s="408"/>
      <c r="L22" s="408"/>
      <c r="M22" s="408"/>
      <c r="N22" s="408"/>
      <c r="O22" s="408"/>
      <c r="P22" s="408"/>
    </row>
    <row r="23" spans="1:16" ht="13.5" customHeight="1">
      <c r="A23" s="408"/>
      <c r="B23" s="408"/>
      <c r="C23" s="408"/>
      <c r="D23" s="408"/>
      <c r="E23" s="408"/>
      <c r="F23" s="408"/>
      <c r="G23" s="408"/>
      <c r="H23" s="408"/>
      <c r="I23" s="408"/>
      <c r="J23" s="408"/>
      <c r="K23" s="408"/>
      <c r="L23" s="408"/>
      <c r="M23" s="408"/>
      <c r="N23" s="408"/>
      <c r="O23" s="408"/>
      <c r="P23" s="408"/>
    </row>
    <row r="24" spans="1:16" ht="13.5" customHeight="1">
      <c r="A24" s="408"/>
      <c r="B24" s="408"/>
      <c r="C24" s="408"/>
      <c r="D24" s="408"/>
      <c r="E24" s="408"/>
      <c r="F24" s="408"/>
      <c r="G24" s="408"/>
      <c r="H24" s="408"/>
      <c r="I24" s="408"/>
      <c r="J24" s="408"/>
      <c r="K24" s="408"/>
      <c r="L24" s="408"/>
      <c r="M24" s="408"/>
      <c r="N24" s="408"/>
      <c r="O24" s="408"/>
      <c r="P24" s="408"/>
    </row>
    <row r="25" spans="1:16" ht="13.5" customHeight="1">
      <c r="A25" s="408"/>
      <c r="B25" s="408"/>
      <c r="C25" s="408"/>
      <c r="D25" s="408"/>
      <c r="E25" s="408"/>
      <c r="F25" s="408"/>
      <c r="G25" s="408"/>
      <c r="H25" s="408"/>
      <c r="I25" s="408"/>
      <c r="J25" s="408"/>
      <c r="K25" s="408"/>
      <c r="L25" s="408"/>
      <c r="M25" s="408"/>
      <c r="N25" s="408"/>
      <c r="O25" s="408"/>
      <c r="P25" s="408"/>
    </row>
    <row r="28" spans="1:16">
      <c r="A28" s="396" t="s">
        <v>3</v>
      </c>
      <c r="B28" s="397"/>
      <c r="C28" s="397"/>
      <c r="D28" s="397"/>
      <c r="E28" s="397"/>
      <c r="F28" s="397"/>
      <c r="G28" s="397"/>
      <c r="H28" s="397"/>
      <c r="I28" s="397"/>
      <c r="J28" s="397"/>
      <c r="K28" s="397"/>
      <c r="L28" s="397"/>
      <c r="M28" s="397"/>
      <c r="N28" s="397"/>
      <c r="O28" s="397"/>
      <c r="P28" s="398"/>
    </row>
    <row r="29" spans="1:16">
      <c r="A29" s="399"/>
      <c r="B29" s="400"/>
      <c r="C29" s="400"/>
      <c r="D29" s="400"/>
      <c r="E29" s="400"/>
      <c r="F29" s="400"/>
      <c r="G29" s="400"/>
      <c r="H29" s="400"/>
      <c r="I29" s="400"/>
      <c r="J29" s="400"/>
      <c r="K29" s="400"/>
      <c r="L29" s="400"/>
      <c r="M29" s="400"/>
      <c r="N29" s="400"/>
      <c r="O29" s="400"/>
      <c r="P29" s="401"/>
    </row>
    <row r="30" spans="1:16">
      <c r="A30" s="399"/>
      <c r="B30" s="400"/>
      <c r="C30" s="400"/>
      <c r="D30" s="400"/>
      <c r="E30" s="400"/>
      <c r="F30" s="400"/>
      <c r="G30" s="400"/>
      <c r="H30" s="400"/>
      <c r="I30" s="400"/>
      <c r="J30" s="400"/>
      <c r="K30" s="400"/>
      <c r="L30" s="400"/>
      <c r="M30" s="400"/>
      <c r="N30" s="400"/>
      <c r="O30" s="400"/>
      <c r="P30" s="401"/>
    </row>
    <row r="31" spans="1:16" ht="46.5" customHeight="1">
      <c r="A31" s="402"/>
      <c r="B31" s="403"/>
      <c r="C31" s="403"/>
      <c r="D31" s="403"/>
      <c r="E31" s="403"/>
      <c r="F31" s="403"/>
      <c r="G31" s="403"/>
      <c r="H31" s="403"/>
      <c r="I31" s="403"/>
      <c r="J31" s="403"/>
      <c r="K31" s="403"/>
      <c r="L31" s="403"/>
      <c r="M31" s="403"/>
      <c r="N31" s="403"/>
      <c r="O31" s="403"/>
      <c r="P31" s="404"/>
    </row>
    <row r="34" spans="1:16">
      <c r="A34" s="396" t="s">
        <v>4</v>
      </c>
      <c r="B34" s="397"/>
      <c r="C34" s="397"/>
      <c r="D34" s="397"/>
      <c r="E34" s="397"/>
      <c r="F34" s="397"/>
      <c r="G34" s="397"/>
      <c r="H34" s="397"/>
      <c r="I34" s="397"/>
      <c r="J34" s="397"/>
      <c r="K34" s="397"/>
      <c r="L34" s="397"/>
      <c r="M34" s="397"/>
      <c r="N34" s="397"/>
      <c r="O34" s="397"/>
      <c r="P34" s="398"/>
    </row>
    <row r="35" spans="1:16">
      <c r="A35" s="399"/>
      <c r="B35" s="400"/>
      <c r="C35" s="400"/>
      <c r="D35" s="400"/>
      <c r="E35" s="400"/>
      <c r="F35" s="400"/>
      <c r="G35" s="400"/>
      <c r="H35" s="400"/>
      <c r="I35" s="400"/>
      <c r="J35" s="400"/>
      <c r="K35" s="400"/>
      <c r="L35" s="400"/>
      <c r="M35" s="400"/>
      <c r="N35" s="400"/>
      <c r="O35" s="400"/>
      <c r="P35" s="401"/>
    </row>
    <row r="36" spans="1:16">
      <c r="A36" s="399"/>
      <c r="B36" s="400"/>
      <c r="C36" s="400"/>
      <c r="D36" s="400"/>
      <c r="E36" s="400"/>
      <c r="F36" s="400"/>
      <c r="G36" s="400"/>
      <c r="H36" s="400"/>
      <c r="I36" s="400"/>
      <c r="J36" s="400"/>
      <c r="K36" s="400"/>
      <c r="L36" s="400"/>
      <c r="M36" s="400"/>
      <c r="N36" s="400"/>
      <c r="O36" s="400"/>
      <c r="P36" s="401"/>
    </row>
    <row r="37" spans="1:16">
      <c r="A37" s="402"/>
      <c r="B37" s="403"/>
      <c r="C37" s="403"/>
      <c r="D37" s="403"/>
      <c r="E37" s="403"/>
      <c r="F37" s="403"/>
      <c r="G37" s="403"/>
      <c r="H37" s="403"/>
      <c r="I37" s="403"/>
      <c r="J37" s="403"/>
      <c r="K37" s="403"/>
      <c r="L37" s="403"/>
      <c r="M37" s="403"/>
      <c r="N37" s="403"/>
      <c r="O37" s="403"/>
      <c r="P37" s="404"/>
    </row>
    <row r="40" spans="1:16">
      <c r="A40" s="396" t="s">
        <v>5</v>
      </c>
      <c r="B40" s="397"/>
      <c r="C40" s="397"/>
      <c r="D40" s="397"/>
      <c r="E40" s="397"/>
      <c r="F40" s="397"/>
      <c r="G40" s="397"/>
      <c r="H40" s="397"/>
      <c r="I40" s="397"/>
      <c r="J40" s="397"/>
      <c r="K40" s="397"/>
      <c r="L40" s="397"/>
      <c r="M40" s="397"/>
      <c r="N40" s="397"/>
      <c r="O40" s="397"/>
      <c r="P40" s="398"/>
    </row>
    <row r="41" spans="1:16">
      <c r="A41" s="399"/>
      <c r="B41" s="400"/>
      <c r="C41" s="400"/>
      <c r="D41" s="400"/>
      <c r="E41" s="400"/>
      <c r="F41" s="400"/>
      <c r="G41" s="400"/>
      <c r="H41" s="400"/>
      <c r="I41" s="400"/>
      <c r="J41" s="400"/>
      <c r="K41" s="400"/>
      <c r="L41" s="400"/>
      <c r="M41" s="400"/>
      <c r="N41" s="400"/>
      <c r="O41" s="400"/>
      <c r="P41" s="401"/>
    </row>
    <row r="42" spans="1:16">
      <c r="A42" s="399"/>
      <c r="B42" s="400"/>
      <c r="C42" s="400"/>
      <c r="D42" s="400"/>
      <c r="E42" s="400"/>
      <c r="F42" s="400"/>
      <c r="G42" s="400"/>
      <c r="H42" s="400"/>
      <c r="I42" s="400"/>
      <c r="J42" s="400"/>
      <c r="K42" s="400"/>
      <c r="L42" s="400"/>
      <c r="M42" s="400"/>
      <c r="N42" s="400"/>
      <c r="O42" s="400"/>
      <c r="P42" s="401"/>
    </row>
    <row r="43" spans="1:16">
      <c r="A43" s="402"/>
      <c r="B43" s="403"/>
      <c r="C43" s="403"/>
      <c r="D43" s="403"/>
      <c r="E43" s="403"/>
      <c r="F43" s="403"/>
      <c r="G43" s="403"/>
      <c r="H43" s="403"/>
      <c r="I43" s="403"/>
      <c r="J43" s="403"/>
      <c r="K43" s="403"/>
      <c r="L43" s="403"/>
      <c r="M43" s="403"/>
      <c r="N43" s="403"/>
      <c r="O43" s="403"/>
      <c r="P43" s="404"/>
    </row>
    <row r="46" spans="1:16">
      <c r="A46" s="396" t="s">
        <v>6</v>
      </c>
      <c r="B46" s="397"/>
      <c r="C46" s="397"/>
      <c r="D46" s="397"/>
      <c r="E46" s="397"/>
      <c r="F46" s="397"/>
      <c r="G46" s="397"/>
      <c r="H46" s="397"/>
      <c r="I46" s="397"/>
      <c r="J46" s="397"/>
      <c r="K46" s="397"/>
      <c r="L46" s="397"/>
      <c r="M46" s="397"/>
      <c r="N46" s="397"/>
      <c r="O46" s="397"/>
      <c r="P46" s="398"/>
    </row>
    <row r="47" spans="1:16">
      <c r="A47" s="399"/>
      <c r="B47" s="400"/>
      <c r="C47" s="400"/>
      <c r="D47" s="400"/>
      <c r="E47" s="400"/>
      <c r="F47" s="400"/>
      <c r="G47" s="400"/>
      <c r="H47" s="400"/>
      <c r="I47" s="400"/>
      <c r="J47" s="400"/>
      <c r="K47" s="400"/>
      <c r="L47" s="400"/>
      <c r="M47" s="400"/>
      <c r="N47" s="400"/>
      <c r="O47" s="400"/>
      <c r="P47" s="401"/>
    </row>
    <row r="48" spans="1:16">
      <c r="A48" s="399"/>
      <c r="B48" s="400"/>
      <c r="C48" s="400"/>
      <c r="D48" s="400"/>
      <c r="E48" s="400"/>
      <c r="F48" s="400"/>
      <c r="G48" s="400"/>
      <c r="H48" s="400"/>
      <c r="I48" s="400"/>
      <c r="J48" s="400"/>
      <c r="K48" s="400"/>
      <c r="L48" s="400"/>
      <c r="M48" s="400"/>
      <c r="N48" s="400"/>
      <c r="O48" s="400"/>
      <c r="P48" s="401"/>
    </row>
    <row r="49" spans="1:16">
      <c r="A49" s="402"/>
      <c r="B49" s="403"/>
      <c r="C49" s="403"/>
      <c r="D49" s="403"/>
      <c r="E49" s="403"/>
      <c r="F49" s="403"/>
      <c r="G49" s="403"/>
      <c r="H49" s="403"/>
      <c r="I49" s="403"/>
      <c r="J49" s="403"/>
      <c r="K49" s="403"/>
      <c r="L49" s="403"/>
      <c r="M49" s="403"/>
      <c r="N49" s="403"/>
      <c r="O49" s="403"/>
      <c r="P49" s="404"/>
    </row>
    <row r="52" spans="1:16" ht="15" customHeight="1">
      <c r="A52" s="405" t="s">
        <v>7</v>
      </c>
      <c r="B52" s="406"/>
      <c r="C52" s="406"/>
      <c r="D52" s="406"/>
      <c r="E52" s="406"/>
      <c r="F52" s="406"/>
      <c r="G52" s="406"/>
      <c r="H52" s="406"/>
      <c r="I52" s="406"/>
      <c r="J52" s="406"/>
      <c r="K52" s="406"/>
      <c r="L52" s="406"/>
      <c r="M52" s="406"/>
      <c r="N52" s="406"/>
      <c r="O52" s="406"/>
      <c r="P52" s="407"/>
    </row>
  </sheetData>
  <mergeCells count="7">
    <mergeCell ref="A3:P6"/>
    <mergeCell ref="A28:P31"/>
    <mergeCell ref="A52:P52"/>
    <mergeCell ref="A9:P25"/>
    <mergeCell ref="A34:P37"/>
    <mergeCell ref="A40:P43"/>
    <mergeCell ref="A46:P4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42FDF-6745-424F-A246-CA36ADA0CCFE}">
  <sheetPr>
    <tabColor rgb="FFFFFF00"/>
    <pageSetUpPr autoPageBreaks="0"/>
  </sheetPr>
  <dimension ref="A1:M61"/>
  <sheetViews>
    <sheetView tabSelected="1" zoomScale="75" zoomScaleNormal="75" workbookViewId="0">
      <pane ySplit="1" topLeftCell="A14" activePane="bottomLeft" state="frozen"/>
      <selection pane="bottomLeft" activeCell="I1" sqref="I1:M1"/>
    </sheetView>
  </sheetViews>
  <sheetFormatPr defaultColWidth="9.140625" defaultRowHeight="14.45"/>
  <cols>
    <col min="1" max="1" width="24.42578125" customWidth="1"/>
    <col min="2" max="2" width="21" customWidth="1"/>
    <col min="3" max="3" width="8.42578125" customWidth="1"/>
    <col min="4" max="4" width="93.42578125" style="212" customWidth="1"/>
    <col min="5" max="5" width="26.85546875" style="309" customWidth="1"/>
    <col min="6" max="6" width="22.5703125" style="212" customWidth="1"/>
    <col min="7" max="8" width="28.7109375" style="126" customWidth="1"/>
  </cols>
  <sheetData>
    <row r="1" spans="1:13" s="117" customFormat="1" ht="60.95" customHeight="1" thickBot="1">
      <c r="A1" s="119" t="s">
        <v>8</v>
      </c>
      <c r="B1" s="237"/>
      <c r="C1" s="121"/>
      <c r="D1" s="119" t="s">
        <v>9</v>
      </c>
      <c r="E1" s="119" t="s">
        <v>10</v>
      </c>
      <c r="F1" s="122" t="s">
        <v>11</v>
      </c>
      <c r="G1" s="123" t="s">
        <v>12</v>
      </c>
      <c r="H1" s="123" t="s">
        <v>13</v>
      </c>
      <c r="I1" s="395"/>
      <c r="J1" s="395"/>
      <c r="K1" s="395"/>
      <c r="L1" s="395"/>
      <c r="M1" s="395"/>
    </row>
    <row r="2" spans="1:13" ht="78" customHeight="1" thickTop="1">
      <c r="A2" s="409"/>
      <c r="B2" s="409"/>
      <c r="D2" s="217" t="s">
        <v>14</v>
      </c>
      <c r="E2" s="322" t="s">
        <v>15</v>
      </c>
    </row>
    <row r="3" spans="1:13" ht="28.5">
      <c r="A3" s="409"/>
      <c r="B3" s="409"/>
      <c r="C3" s="4"/>
      <c r="D3" s="88" t="s">
        <v>16</v>
      </c>
      <c r="E3" s="323">
        <v>45202</v>
      </c>
      <c r="F3" s="7"/>
    </row>
    <row r="4" spans="1:13" ht="18.95" thickBot="1">
      <c r="A4" s="410"/>
      <c r="B4" s="410"/>
      <c r="C4" s="4"/>
      <c r="E4" s="88"/>
      <c r="F4" s="99"/>
    </row>
    <row r="5" spans="1:13" ht="35.1" customHeight="1" thickBot="1">
      <c r="A5" s="91" t="s">
        <v>17</v>
      </c>
      <c r="B5" s="89" t="s">
        <v>18</v>
      </c>
      <c r="C5" s="128"/>
      <c r="D5" s="411" t="s">
        <v>19</v>
      </c>
      <c r="E5" s="304"/>
      <c r="F5" s="213"/>
    </row>
    <row r="6" spans="1:13" ht="35.1" customHeight="1" thickBot="1">
      <c r="A6" s="92" t="s">
        <v>20</v>
      </c>
      <c r="B6" s="90" t="s">
        <v>21</v>
      </c>
      <c r="C6" s="128"/>
      <c r="D6" s="412"/>
      <c r="E6" s="304"/>
      <c r="F6" s="129"/>
    </row>
    <row r="7" spans="1:13" ht="35.1" customHeight="1" thickBot="1">
      <c r="A7" s="328" t="s">
        <v>22</v>
      </c>
      <c r="B7" s="89" t="s">
        <v>23</v>
      </c>
      <c r="C7" s="128"/>
      <c r="D7" s="412"/>
      <c r="E7" s="304"/>
      <c r="F7" s="130"/>
    </row>
    <row r="8" spans="1:13" ht="18.600000000000001">
      <c r="A8" s="329"/>
      <c r="B8" s="330"/>
      <c r="C8" s="128"/>
      <c r="E8" s="88"/>
      <c r="F8" s="88"/>
    </row>
    <row r="9" spans="1:13" ht="21">
      <c r="A9" s="2"/>
      <c r="B9" s="3"/>
      <c r="C9" s="4"/>
      <c r="D9" s="389" t="s">
        <v>24</v>
      </c>
      <c r="E9" s="88"/>
      <c r="F9" s="88"/>
    </row>
    <row r="10" spans="1:13" ht="23.45">
      <c r="A10" s="2"/>
      <c r="B10" s="3"/>
      <c r="C10" s="4"/>
      <c r="D10" s="390" t="s">
        <v>25</v>
      </c>
      <c r="E10" s="88"/>
      <c r="F10" s="324"/>
    </row>
    <row r="11" spans="1:13" ht="18.600000000000001">
      <c r="A11" s="2"/>
      <c r="B11" s="133"/>
      <c r="C11" s="4"/>
      <c r="D11" s="268"/>
      <c r="E11" s="88"/>
      <c r="F11" s="88"/>
      <c r="H11" s="134"/>
    </row>
    <row r="12" spans="1:13" ht="18.600000000000001">
      <c r="A12" s="2"/>
      <c r="B12" s="3"/>
      <c r="C12" s="331"/>
      <c r="D12" s="332"/>
      <c r="E12" s="88" t="s">
        <v>26</v>
      </c>
      <c r="F12" s="88"/>
    </row>
    <row r="13" spans="1:13" ht="26.1">
      <c r="A13" s="2"/>
      <c r="B13" s="3"/>
      <c r="C13" s="4"/>
      <c r="D13" s="232"/>
      <c r="E13" s="305">
        <v>0.25</v>
      </c>
      <c r="F13" s="88"/>
    </row>
    <row r="14" spans="1:13" s="117" customFormat="1" ht="57" customHeight="1" thickBot="1">
      <c r="A14" s="119" t="s">
        <v>8</v>
      </c>
      <c r="B14" s="119" t="s">
        <v>27</v>
      </c>
      <c r="C14" s="121"/>
      <c r="D14" s="119" t="s">
        <v>9</v>
      </c>
      <c r="E14" s="119" t="s">
        <v>10</v>
      </c>
      <c r="F14" s="122" t="s">
        <v>11</v>
      </c>
      <c r="G14" s="123" t="s">
        <v>12</v>
      </c>
      <c r="H14" s="123" t="s">
        <v>13</v>
      </c>
    </row>
    <row r="15" spans="1:13" ht="15.95" thickTop="1">
      <c r="A15" s="333" t="s">
        <v>28</v>
      </c>
      <c r="B15" s="137"/>
      <c r="C15" s="138"/>
      <c r="D15" s="139"/>
      <c r="E15" s="306"/>
      <c r="F15" s="141"/>
      <c r="G15" s="142"/>
      <c r="H15" s="142"/>
    </row>
    <row r="16" spans="1:13">
      <c r="A16" s="143" t="s">
        <v>29</v>
      </c>
      <c r="B16" s="144"/>
      <c r="C16" s="145"/>
      <c r="D16" s="146"/>
      <c r="E16" s="307"/>
      <c r="F16" s="148"/>
      <c r="G16" s="149"/>
      <c r="H16" s="149"/>
    </row>
    <row r="17" spans="1:13" ht="91.5" customHeight="1">
      <c r="A17" s="150" t="s">
        <v>30</v>
      </c>
      <c r="B17" s="334">
        <v>1</v>
      </c>
      <c r="C17" s="152"/>
      <c r="D17" s="165" t="s">
        <v>31</v>
      </c>
      <c r="E17" s="335">
        <f>ROUNDUP(F17*(E$13+1),0)</f>
        <v>9875</v>
      </c>
      <c r="F17" s="281">
        <v>7900</v>
      </c>
      <c r="G17" s="226" t="s">
        <v>32</v>
      </c>
      <c r="H17" s="273" t="s">
        <v>33</v>
      </c>
    </row>
    <row r="18" spans="1:13" ht="79.5" customHeight="1">
      <c r="A18" s="150" t="s">
        <v>34</v>
      </c>
      <c r="B18" s="334">
        <v>1</v>
      </c>
      <c r="C18" s="152"/>
      <c r="D18" s="165" t="s">
        <v>35</v>
      </c>
      <c r="E18" s="335">
        <f>ROUNDUP(F18*(E$13+1),0)</f>
        <v>2875</v>
      </c>
      <c r="F18" s="281">
        <v>2300</v>
      </c>
      <c r="G18" s="226" t="s">
        <v>36</v>
      </c>
      <c r="H18" s="273" t="s">
        <v>37</v>
      </c>
    </row>
    <row r="19" spans="1:13" ht="29.1">
      <c r="A19" s="150" t="s">
        <v>38</v>
      </c>
      <c r="B19" s="334"/>
      <c r="C19" s="152"/>
      <c r="D19" s="165" t="s">
        <v>39</v>
      </c>
      <c r="E19" s="335">
        <f>ROUNDUP(F19*(E$13+1),0)</f>
        <v>750</v>
      </c>
      <c r="F19" s="327">
        <v>600</v>
      </c>
      <c r="G19" s="226"/>
      <c r="H19" s="273"/>
    </row>
    <row r="20" spans="1:13" ht="60" customHeight="1">
      <c r="A20" s="153" t="s">
        <v>40</v>
      </c>
      <c r="B20" s="336">
        <v>1</v>
      </c>
      <c r="C20" s="154"/>
      <c r="D20" s="153" t="s">
        <v>41</v>
      </c>
      <c r="E20" s="335">
        <f>ROUNDUP(F20*(E$13+1),0)</f>
        <v>12500</v>
      </c>
      <c r="F20" s="337">
        <v>10000</v>
      </c>
      <c r="G20" s="226"/>
      <c r="H20" s="226"/>
      <c r="I20" s="227"/>
      <c r="J20" s="226"/>
      <c r="K20" s="226"/>
      <c r="L20" s="226"/>
      <c r="M20" s="226"/>
    </row>
    <row r="21" spans="1:13" ht="57.95">
      <c r="A21" s="153" t="s">
        <v>42</v>
      </c>
      <c r="B21" s="336">
        <v>1</v>
      </c>
      <c r="C21" s="154"/>
      <c r="D21" s="153" t="s">
        <v>43</v>
      </c>
      <c r="E21" s="335">
        <f>ROUNDUP(F21*(E$13+1),0)</f>
        <v>11250</v>
      </c>
      <c r="F21" s="337">
        <v>9000</v>
      </c>
      <c r="G21" s="226"/>
      <c r="H21" s="226"/>
      <c r="I21" s="227"/>
      <c r="J21" s="226"/>
      <c r="K21" s="226"/>
      <c r="L21" s="226"/>
      <c r="M21" s="226"/>
    </row>
    <row r="22" spans="1:13" ht="15.6">
      <c r="A22" s="222" t="s">
        <v>44</v>
      </c>
      <c r="B22" s="185"/>
      <c r="C22" s="185"/>
      <c r="D22" s="186"/>
      <c r="E22" s="338"/>
      <c r="F22" s="186"/>
      <c r="G22" s="187"/>
      <c r="H22" s="187"/>
      <c r="I22" s="188"/>
      <c r="J22" s="187"/>
      <c r="K22" s="187"/>
      <c r="L22" s="187"/>
      <c r="M22" s="186"/>
    </row>
    <row r="23" spans="1:13">
      <c r="A23" s="143" t="s">
        <v>45</v>
      </c>
      <c r="B23" s="143"/>
      <c r="C23" s="145"/>
      <c r="D23" s="146"/>
      <c r="E23" s="339"/>
      <c r="F23" s="146"/>
      <c r="G23" s="162"/>
      <c r="H23" s="162"/>
      <c r="I23" s="163"/>
      <c r="J23" s="162"/>
      <c r="K23" s="162"/>
      <c r="L23" s="162"/>
      <c r="M23" s="146"/>
    </row>
    <row r="24" spans="1:13">
      <c r="A24" s="166" t="s">
        <v>46</v>
      </c>
      <c r="B24" s="166"/>
      <c r="C24" s="168"/>
      <c r="D24" s="178"/>
      <c r="E24" s="308"/>
      <c r="F24" s="288"/>
      <c r="G24" s="179">
        <v>0</v>
      </c>
      <c r="H24" s="180">
        <v>0</v>
      </c>
      <c r="I24" s="179">
        <v>0</v>
      </c>
      <c r="J24" s="179">
        <v>0</v>
      </c>
      <c r="K24" s="179">
        <v>0</v>
      </c>
      <c r="L24" s="178"/>
    </row>
    <row r="25" spans="1:13" ht="43.5">
      <c r="A25" s="175" t="s">
        <v>47</v>
      </c>
      <c r="B25" s="340" t="s">
        <v>48</v>
      </c>
      <c r="C25" s="159"/>
      <c r="D25" s="153" t="s">
        <v>49</v>
      </c>
      <c r="E25" s="335">
        <f>ROUNDUP(F25*(E$13+1),0)</f>
        <v>2844</v>
      </c>
      <c r="F25" s="281">
        <v>2275</v>
      </c>
      <c r="G25" s="226">
        <v>110</v>
      </c>
      <c r="H25" s="226" t="s">
        <v>50</v>
      </c>
      <c r="I25" s="227">
        <v>6</v>
      </c>
      <c r="J25" s="226">
        <v>2030</v>
      </c>
      <c r="K25" s="226" t="s">
        <v>51</v>
      </c>
      <c r="L25" s="226" t="s">
        <v>52</v>
      </c>
      <c r="M25" s="220"/>
    </row>
    <row r="26" spans="1:13" ht="43.5">
      <c r="A26" s="175" t="s">
        <v>53</v>
      </c>
      <c r="B26" s="340" t="s">
        <v>48</v>
      </c>
      <c r="C26" s="159"/>
      <c r="D26" s="153" t="s">
        <v>54</v>
      </c>
      <c r="E26" s="335">
        <f>ROUNDUP(F26*(E$13+1),0)</f>
        <v>2844</v>
      </c>
      <c r="F26" s="281">
        <v>2275</v>
      </c>
      <c r="G26" s="226">
        <v>112</v>
      </c>
      <c r="H26" s="226" t="s">
        <v>55</v>
      </c>
      <c r="I26" s="227">
        <v>6</v>
      </c>
      <c r="J26" s="226">
        <v>2066</v>
      </c>
      <c r="K26" s="226" t="s">
        <v>56</v>
      </c>
      <c r="L26" s="226" t="s">
        <v>52</v>
      </c>
      <c r="M26" s="220"/>
    </row>
    <row r="27" spans="1:13" ht="15.6">
      <c r="A27" s="223" t="s">
        <v>57</v>
      </c>
      <c r="B27" s="185"/>
      <c r="C27" s="185"/>
      <c r="D27" s="186"/>
      <c r="E27" s="338"/>
      <c r="F27" s="186"/>
      <c r="G27" s="187"/>
      <c r="H27" s="187"/>
      <c r="I27" s="188"/>
      <c r="J27" s="187"/>
      <c r="K27" s="187"/>
      <c r="L27" s="187"/>
      <c r="M27" s="186"/>
    </row>
    <row r="28" spans="1:13">
      <c r="A28" s="143" t="s">
        <v>58</v>
      </c>
      <c r="B28" s="143"/>
      <c r="C28" s="145"/>
      <c r="D28" s="146"/>
      <c r="E28" s="339"/>
      <c r="F28" s="146"/>
      <c r="G28" s="162"/>
      <c r="H28" s="162"/>
      <c r="I28" s="163"/>
      <c r="J28" s="162"/>
      <c r="K28" s="162"/>
      <c r="L28" s="162"/>
      <c r="M28" s="146"/>
    </row>
    <row r="29" spans="1:13">
      <c r="A29" s="166" t="s">
        <v>59</v>
      </c>
      <c r="B29" s="181"/>
      <c r="C29" s="168"/>
      <c r="D29" s="169"/>
      <c r="E29" s="308"/>
      <c r="F29" s="169"/>
      <c r="G29" s="170">
        <v>0</v>
      </c>
      <c r="H29" s="170">
        <v>0</v>
      </c>
      <c r="I29" s="171">
        <v>0</v>
      </c>
      <c r="J29" s="170">
        <v>0</v>
      </c>
      <c r="K29" s="170">
        <v>0</v>
      </c>
      <c r="L29" s="170">
        <v>0</v>
      </c>
      <c r="M29" s="169"/>
    </row>
    <row r="30" spans="1:13" ht="43.5">
      <c r="A30" s="150" t="s">
        <v>60</v>
      </c>
      <c r="B30" s="336">
        <v>1</v>
      </c>
      <c r="C30" s="155"/>
      <c r="D30" s="153" t="s">
        <v>61</v>
      </c>
      <c r="E30" s="308">
        <f>ROUNDUP(F30*(E$13+1),0)</f>
        <v>5157</v>
      </c>
      <c r="F30" s="220">
        <v>4125</v>
      </c>
      <c r="G30" s="226">
        <v>259</v>
      </c>
      <c r="H30" s="226" t="s">
        <v>62</v>
      </c>
      <c r="I30" s="227">
        <v>1</v>
      </c>
      <c r="J30" s="226">
        <v>273</v>
      </c>
      <c r="K30" s="226" t="s">
        <v>63</v>
      </c>
      <c r="L30" s="226" t="s">
        <v>64</v>
      </c>
      <c r="M30" s="220"/>
    </row>
    <row r="31" spans="1:13" ht="43.5">
      <c r="A31" s="150" t="s">
        <v>65</v>
      </c>
      <c r="B31" s="336">
        <v>1</v>
      </c>
      <c r="C31" s="155"/>
      <c r="D31" s="153" t="s">
        <v>66</v>
      </c>
      <c r="E31" s="308">
        <f>ROUNDUP(F31*(E$13+1),0)</f>
        <v>5157</v>
      </c>
      <c r="F31" s="220">
        <v>4125</v>
      </c>
      <c r="G31" s="226">
        <v>256</v>
      </c>
      <c r="H31" s="226" t="s">
        <v>62</v>
      </c>
      <c r="I31" s="227">
        <v>1</v>
      </c>
      <c r="J31" s="226">
        <v>270</v>
      </c>
      <c r="K31" s="226" t="s">
        <v>63</v>
      </c>
      <c r="L31" s="226" t="s">
        <v>64</v>
      </c>
      <c r="M31" s="220"/>
    </row>
    <row r="32" spans="1:13" s="347" customFormat="1" ht="15.6">
      <c r="A32" s="341" t="s">
        <v>67</v>
      </c>
      <c r="B32" s="342"/>
      <c r="C32" s="343"/>
      <c r="D32" s="344"/>
      <c r="E32" s="338"/>
      <c r="F32" s="344"/>
      <c r="G32" s="345"/>
      <c r="H32" s="345"/>
      <c r="I32" s="346"/>
      <c r="J32" s="345"/>
      <c r="K32" s="345"/>
      <c r="L32" s="345"/>
      <c r="M32" s="344"/>
    </row>
    <row r="33" spans="1:13" s="354" customFormat="1">
      <c r="A33" s="348" t="s">
        <v>68</v>
      </c>
      <c r="B33" s="349"/>
      <c r="C33" s="350"/>
      <c r="D33" s="351"/>
      <c r="E33" s="339"/>
      <c r="F33" s="351"/>
      <c r="G33" s="352"/>
      <c r="H33" s="352"/>
      <c r="I33" s="353"/>
      <c r="J33" s="352"/>
      <c r="K33" s="352"/>
      <c r="L33" s="352"/>
      <c r="M33" s="351"/>
    </row>
    <row r="34" spans="1:13" ht="43.5">
      <c r="A34" s="150" t="s">
        <v>69</v>
      </c>
      <c r="B34" s="336">
        <v>1</v>
      </c>
      <c r="C34" s="172"/>
      <c r="D34" s="165" t="s">
        <v>70</v>
      </c>
      <c r="E34" s="308">
        <f>ROUNDUP(F34*(E$13+1),0)</f>
        <v>3719</v>
      </c>
      <c r="F34" s="220">
        <v>2975</v>
      </c>
      <c r="G34" s="226">
        <v>195</v>
      </c>
      <c r="H34" s="226" t="s">
        <v>71</v>
      </c>
      <c r="I34" s="227">
        <v>1</v>
      </c>
      <c r="J34" s="226">
        <v>213</v>
      </c>
      <c r="K34" s="226" t="s">
        <v>72</v>
      </c>
      <c r="L34" s="226" t="s">
        <v>64</v>
      </c>
      <c r="M34" s="220"/>
    </row>
    <row r="35" spans="1:13" ht="43.5">
      <c r="A35" s="192" t="s">
        <v>73</v>
      </c>
      <c r="B35" s="336">
        <v>1</v>
      </c>
      <c r="C35" s="172"/>
      <c r="D35" s="165" t="s">
        <v>74</v>
      </c>
      <c r="E35" s="308">
        <f>ROUNDUP(F35*(E$13+1),0)</f>
        <v>4332</v>
      </c>
      <c r="F35" s="220">
        <v>3465</v>
      </c>
      <c r="G35" s="226">
        <v>199</v>
      </c>
      <c r="H35" s="226" t="s">
        <v>71</v>
      </c>
      <c r="I35" s="227">
        <v>1</v>
      </c>
      <c r="J35" s="226">
        <v>218</v>
      </c>
      <c r="K35" s="226" t="s">
        <v>72</v>
      </c>
      <c r="L35" s="226" t="s">
        <v>64</v>
      </c>
      <c r="M35" s="220"/>
    </row>
    <row r="36" spans="1:13" ht="63" customHeight="1">
      <c r="A36" s="150" t="s">
        <v>75</v>
      </c>
      <c r="B36" s="336">
        <v>1</v>
      </c>
      <c r="C36" s="172"/>
      <c r="D36" s="165" t="s">
        <v>76</v>
      </c>
      <c r="E36" s="308">
        <f>ROUNDUP(F36*(E$13+1),0)</f>
        <v>5075</v>
      </c>
      <c r="F36" s="220">
        <v>4060</v>
      </c>
      <c r="G36" s="226">
        <v>250</v>
      </c>
      <c r="H36" s="226" t="s">
        <v>71</v>
      </c>
      <c r="I36" s="227">
        <v>1</v>
      </c>
      <c r="J36" s="226">
        <v>272</v>
      </c>
      <c r="K36" s="226" t="s">
        <v>72</v>
      </c>
      <c r="L36" s="226" t="s">
        <v>64</v>
      </c>
      <c r="M36" s="220"/>
    </row>
    <row r="37" spans="1:13" ht="43.5">
      <c r="A37" s="192" t="s">
        <v>77</v>
      </c>
      <c r="B37" s="336">
        <v>1</v>
      </c>
      <c r="C37" s="172"/>
      <c r="D37" s="165" t="s">
        <v>78</v>
      </c>
      <c r="E37" s="308">
        <f>ROUNDUP(F37*(E$13+1),0)</f>
        <v>6344</v>
      </c>
      <c r="F37" s="220">
        <v>5075</v>
      </c>
      <c r="G37" s="226">
        <v>258</v>
      </c>
      <c r="H37" s="226" t="s">
        <v>71</v>
      </c>
      <c r="I37" s="227">
        <v>1</v>
      </c>
      <c r="J37" s="226">
        <v>218</v>
      </c>
      <c r="K37" s="226" t="s">
        <v>72</v>
      </c>
      <c r="L37" s="226" t="s">
        <v>64</v>
      </c>
      <c r="M37" s="220"/>
    </row>
    <row r="38" spans="1:13" ht="57.95">
      <c r="A38" s="192" t="s">
        <v>79</v>
      </c>
      <c r="B38" s="336">
        <v>1</v>
      </c>
      <c r="C38" s="172"/>
      <c r="D38" s="165" t="s">
        <v>80</v>
      </c>
      <c r="E38" s="308">
        <f>ROUNDUP(F38*(E$13+1),0)</f>
        <v>5225</v>
      </c>
      <c r="F38" s="220">
        <v>4180</v>
      </c>
      <c r="G38" s="226">
        <v>238</v>
      </c>
      <c r="H38" s="226" t="s">
        <v>71</v>
      </c>
      <c r="I38" s="227">
        <v>1</v>
      </c>
      <c r="J38" s="226">
        <v>198</v>
      </c>
      <c r="K38" s="228" t="s">
        <v>72</v>
      </c>
      <c r="L38" s="226" t="s">
        <v>64</v>
      </c>
      <c r="M38" s="220"/>
    </row>
    <row r="39" spans="1:13" ht="15.6">
      <c r="A39" s="221" t="s">
        <v>81</v>
      </c>
      <c r="B39" s="156"/>
      <c r="C39" s="157"/>
      <c r="D39" s="158"/>
      <c r="E39" s="338"/>
      <c r="F39" s="286"/>
      <c r="G39" s="279"/>
      <c r="H39" s="160"/>
      <c r="I39" s="161"/>
      <c r="J39" s="160"/>
      <c r="K39" s="160"/>
      <c r="L39" s="160"/>
      <c r="M39" s="158"/>
    </row>
    <row r="40" spans="1:13">
      <c r="A40" s="143" t="s">
        <v>82</v>
      </c>
      <c r="B40" s="144"/>
      <c r="C40" s="145"/>
      <c r="D40" s="146"/>
      <c r="E40" s="339"/>
      <c r="F40" s="287"/>
      <c r="G40" s="280"/>
      <c r="H40" s="162"/>
      <c r="I40" s="163"/>
      <c r="J40" s="162"/>
      <c r="K40" s="162"/>
      <c r="L40" s="162"/>
      <c r="M40" s="146"/>
    </row>
    <row r="41" spans="1:13" ht="62.45" customHeight="1">
      <c r="A41" s="150" t="s">
        <v>83</v>
      </c>
      <c r="B41" s="340" t="s">
        <v>84</v>
      </c>
      <c r="C41" s="152"/>
      <c r="D41" s="153" t="s">
        <v>85</v>
      </c>
      <c r="E41" s="308">
        <f>ROUNDUP(F41*(E$13+1),0)</f>
        <v>1725</v>
      </c>
      <c r="F41" s="220">
        <v>1380</v>
      </c>
      <c r="G41" s="226" t="e">
        <f>INDEX('[13]Shipping Info Worksheet'!C:C,MATCH($A41,'[13]Shipping Info Worksheet'!$A:$A,0))</f>
        <v>#N/A</v>
      </c>
      <c r="H41" s="226" t="s">
        <v>86</v>
      </c>
      <c r="I41" s="227">
        <v>6</v>
      </c>
      <c r="J41" s="226">
        <v>740</v>
      </c>
      <c r="K41" s="226" t="s">
        <v>87</v>
      </c>
      <c r="L41" s="226" t="s">
        <v>52</v>
      </c>
      <c r="M41" s="220"/>
    </row>
    <row r="42" spans="1:13" ht="62.1" customHeight="1">
      <c r="A42" s="150" t="s">
        <v>88</v>
      </c>
      <c r="B42" s="340" t="s">
        <v>84</v>
      </c>
      <c r="C42" s="152"/>
      <c r="D42" s="153" t="s">
        <v>89</v>
      </c>
      <c r="E42" s="308">
        <f>ROUNDUP(F42*(E$13+1),0)</f>
        <v>2513</v>
      </c>
      <c r="F42" s="220">
        <v>2010</v>
      </c>
      <c r="G42" s="226" t="e">
        <f>INDEX('[13]Shipping Info Worksheet'!C:C,MATCH($A42,'[13]Shipping Info Worksheet'!$A:$A,0))</f>
        <v>#N/A</v>
      </c>
      <c r="H42" s="226" t="s">
        <v>86</v>
      </c>
      <c r="I42" s="227">
        <v>6</v>
      </c>
      <c r="J42" s="226">
        <v>998</v>
      </c>
      <c r="K42" s="226" t="s">
        <v>87</v>
      </c>
      <c r="L42" s="226" t="s">
        <v>52</v>
      </c>
      <c r="M42" s="220"/>
    </row>
    <row r="43" spans="1:13" ht="15.6">
      <c r="A43" s="355" t="s">
        <v>90</v>
      </c>
      <c r="B43" s="177"/>
      <c r="C43" s="157"/>
      <c r="D43" s="158"/>
      <c r="E43" s="338"/>
      <c r="F43" s="286"/>
      <c r="G43" s="160"/>
      <c r="H43" s="160"/>
      <c r="I43" s="161"/>
      <c r="J43" s="160"/>
      <c r="K43" s="160"/>
      <c r="L43" s="160"/>
      <c r="M43" s="158"/>
    </row>
    <row r="44" spans="1:13">
      <c r="A44" s="143" t="s">
        <v>91</v>
      </c>
      <c r="B44" s="143"/>
      <c r="C44" s="145"/>
      <c r="D44" s="146"/>
      <c r="E44" s="339"/>
      <c r="F44" s="287"/>
      <c r="G44" s="162"/>
      <c r="H44" s="162"/>
      <c r="I44" s="163"/>
      <c r="J44" s="162"/>
      <c r="K44" s="162"/>
      <c r="L44" s="162"/>
      <c r="M44" s="146"/>
    </row>
    <row r="45" spans="1:13" ht="37.5" customHeight="1">
      <c r="A45" s="150" t="s">
        <v>92</v>
      </c>
      <c r="B45" s="340" t="s">
        <v>93</v>
      </c>
      <c r="C45" s="155"/>
      <c r="D45" s="153" t="s">
        <v>94</v>
      </c>
      <c r="E45" s="308">
        <f>ROUNDUP(F45*(E$13+1),0)</f>
        <v>207</v>
      </c>
      <c r="F45" s="220">
        <v>165</v>
      </c>
      <c r="G45" s="226">
        <v>3</v>
      </c>
      <c r="H45" s="226" t="s">
        <v>95</v>
      </c>
      <c r="I45" s="227">
        <v>228</v>
      </c>
      <c r="J45" s="226">
        <v>734</v>
      </c>
      <c r="K45" s="226" t="s">
        <v>96</v>
      </c>
      <c r="L45" s="226" t="s">
        <v>52</v>
      </c>
      <c r="M45" s="220"/>
    </row>
    <row r="46" spans="1:13" ht="15.6">
      <c r="A46" s="221" t="s">
        <v>97</v>
      </c>
      <c r="B46" s="156"/>
      <c r="C46" s="157"/>
      <c r="D46" s="158"/>
      <c r="E46" s="338"/>
      <c r="F46" s="158"/>
      <c r="G46" s="160"/>
      <c r="H46" s="160"/>
      <c r="I46" s="161"/>
      <c r="J46" s="160"/>
      <c r="K46" s="160"/>
      <c r="L46" s="160"/>
      <c r="M46" s="158"/>
    </row>
    <row r="47" spans="1:13">
      <c r="A47" s="143" t="s">
        <v>98</v>
      </c>
      <c r="B47" s="144"/>
      <c r="C47" s="145"/>
      <c r="D47" s="146"/>
      <c r="E47" s="339"/>
      <c r="F47" s="146"/>
      <c r="G47" s="162"/>
      <c r="H47" s="162"/>
      <c r="I47" s="163"/>
      <c r="J47" s="162"/>
      <c r="K47" s="162"/>
      <c r="L47" s="162"/>
      <c r="M47" s="146"/>
    </row>
    <row r="48" spans="1:13" ht="68.099999999999994" customHeight="1">
      <c r="A48" s="356" t="s">
        <v>99</v>
      </c>
      <c r="B48" s="340" t="s">
        <v>100</v>
      </c>
      <c r="C48" s="357"/>
      <c r="D48" s="358" t="s">
        <v>101</v>
      </c>
      <c r="E48" s="308">
        <f>ROUNDUP(F48*(E$13+1),0)</f>
        <v>55</v>
      </c>
      <c r="F48" s="359">
        <v>44</v>
      </c>
      <c r="G48" s="360"/>
      <c r="H48" s="360"/>
      <c r="I48" s="361">
        <v>16</v>
      </c>
      <c r="J48" s="360">
        <v>38</v>
      </c>
      <c r="K48" s="360" t="s">
        <v>102</v>
      </c>
      <c r="L48" s="360" t="s">
        <v>103</v>
      </c>
      <c r="M48" s="359"/>
    </row>
    <row r="49" spans="1:13" ht="15.6">
      <c r="A49" s="221" t="s">
        <v>104</v>
      </c>
      <c r="B49" s="156"/>
      <c r="C49" s="157"/>
      <c r="D49" s="158"/>
      <c r="E49" s="286"/>
      <c r="F49" s="286"/>
      <c r="G49" s="160"/>
      <c r="H49" s="161"/>
      <c r="I49" s="214"/>
      <c r="J49" s="214"/>
      <c r="K49" s="160"/>
      <c r="L49" s="158"/>
    </row>
    <row r="50" spans="1:13">
      <c r="A50" s="143" t="s">
        <v>105</v>
      </c>
      <c r="B50" s="144"/>
      <c r="C50" s="145"/>
      <c r="D50" s="146"/>
      <c r="E50" s="287"/>
      <c r="F50" s="287"/>
      <c r="G50" s="162"/>
      <c r="H50" s="163"/>
      <c r="I50" s="162"/>
      <c r="J50" s="162"/>
      <c r="K50" s="162"/>
      <c r="L50" s="146"/>
    </row>
    <row r="51" spans="1:13" ht="59.45" customHeight="1">
      <c r="A51" s="150" t="s">
        <v>106</v>
      </c>
      <c r="B51" s="340" t="s">
        <v>107</v>
      </c>
      <c r="C51" s="155"/>
      <c r="D51" s="165" t="s">
        <v>108</v>
      </c>
      <c r="E51" s="295">
        <f>ROUNDUP(F51*(E$13+1),0)</f>
        <v>957</v>
      </c>
      <c r="F51" s="220">
        <v>765</v>
      </c>
      <c r="G51" s="226">
        <v>19.75</v>
      </c>
      <c r="H51" s="228" t="s">
        <v>109</v>
      </c>
      <c r="I51" s="227">
        <v>38</v>
      </c>
      <c r="J51" s="226">
        <v>805</v>
      </c>
      <c r="K51" s="226" t="s">
        <v>110</v>
      </c>
      <c r="L51" s="226" t="s">
        <v>52</v>
      </c>
      <c r="M51" s="220"/>
    </row>
    <row r="52" spans="1:13" ht="59.1" customHeight="1">
      <c r="A52" s="192" t="s">
        <v>111</v>
      </c>
      <c r="B52" s="340" t="s">
        <v>107</v>
      </c>
      <c r="C52" s="155"/>
      <c r="D52" s="150" t="s">
        <v>112</v>
      </c>
      <c r="E52" s="295">
        <f>ROUNDUP(F52*(E$13+1),0)</f>
        <v>357</v>
      </c>
      <c r="F52" s="220">
        <v>285</v>
      </c>
      <c r="G52" s="226" t="e">
        <f>INDEX('[13]Shipping Info Worksheet'!C:C,MATCH($A52,'[13]Shipping Info Worksheet'!$A:$A,0))</f>
        <v>#N/A</v>
      </c>
      <c r="H52" s="226" t="s">
        <v>113</v>
      </c>
      <c r="I52" s="227">
        <v>70</v>
      </c>
      <c r="J52" s="226">
        <v>1030</v>
      </c>
      <c r="K52" s="226" t="s">
        <v>114</v>
      </c>
      <c r="L52" s="226" t="s">
        <v>52</v>
      </c>
      <c r="M52" s="220"/>
    </row>
    <row r="53" spans="1:13" ht="59.1" customHeight="1">
      <c r="A53" s="192" t="s">
        <v>115</v>
      </c>
      <c r="B53" s="340" t="s">
        <v>107</v>
      </c>
      <c r="C53" s="155"/>
      <c r="D53" s="192" t="s">
        <v>116</v>
      </c>
      <c r="E53" s="295">
        <f>ROUNDUP(F53*(E$13+1),0)</f>
        <v>338</v>
      </c>
      <c r="F53" s="220">
        <v>270</v>
      </c>
      <c r="G53" s="226" t="e">
        <f>INDEX('[13]Shipping Info Worksheet'!C:C,MATCH($A53,'[13]Shipping Info Worksheet'!$A:$A,0))</f>
        <v>#N/A</v>
      </c>
      <c r="H53" s="226" t="s">
        <v>117</v>
      </c>
      <c r="I53" s="227">
        <v>70</v>
      </c>
      <c r="J53" s="226">
        <v>1030</v>
      </c>
      <c r="K53" s="226" t="s">
        <v>114</v>
      </c>
      <c r="L53" s="226" t="s">
        <v>52</v>
      </c>
      <c r="M53" s="220"/>
    </row>
    <row r="54" spans="1:13" s="362" customFormat="1">
      <c r="D54" s="363"/>
      <c r="E54" s="364"/>
      <c r="F54" s="363"/>
      <c r="G54" s="365"/>
      <c r="H54" s="365"/>
    </row>
    <row r="55" spans="1:13" s="362" customFormat="1">
      <c r="D55" s="363"/>
      <c r="E55" s="364"/>
      <c r="F55" s="363"/>
      <c r="G55" s="365"/>
      <c r="H55" s="365"/>
    </row>
    <row r="56" spans="1:13" s="362" customFormat="1">
      <c r="D56" s="363"/>
      <c r="E56" s="364"/>
      <c r="F56" s="363"/>
      <c r="G56" s="365"/>
      <c r="H56" s="365"/>
    </row>
    <row r="57" spans="1:13" s="362" customFormat="1">
      <c r="D57" s="363"/>
      <c r="E57" s="364"/>
      <c r="F57" s="363"/>
      <c r="G57" s="365"/>
      <c r="H57" s="365"/>
    </row>
    <row r="58" spans="1:13" s="362" customFormat="1">
      <c r="D58" s="363"/>
      <c r="E58" s="364"/>
      <c r="F58" s="363"/>
      <c r="G58" s="365"/>
      <c r="H58" s="365"/>
    </row>
    <row r="59" spans="1:13" s="362" customFormat="1">
      <c r="D59" s="363"/>
      <c r="E59" s="364"/>
      <c r="F59" s="363"/>
      <c r="G59" s="365"/>
      <c r="H59" s="365"/>
    </row>
    <row r="60" spans="1:13" s="362" customFormat="1">
      <c r="D60" s="363"/>
      <c r="E60" s="364"/>
      <c r="F60" s="363"/>
      <c r="G60" s="365"/>
      <c r="H60" s="365"/>
    </row>
    <row r="61" spans="1:13" s="362" customFormat="1" ht="19.5" customHeight="1">
      <c r="D61" s="363"/>
      <c r="E61" s="364"/>
      <c r="F61" s="363"/>
      <c r="G61" s="365"/>
      <c r="H61" s="365"/>
    </row>
  </sheetData>
  <protectedRanges>
    <protectedRange sqref="D3 D9 D5:D7" name="Range1_4"/>
    <protectedRange sqref="A5:B8" name="Range1_1_2"/>
    <protectedRange sqref="E4:E7" name="Range1_4_2"/>
    <protectedRange sqref="F6:F7" name="Range1_4_1"/>
    <protectedRange sqref="F4:F5" name="Range1_2_2_1"/>
  </protectedRanges>
  <mergeCells count="2">
    <mergeCell ref="A2:B4"/>
    <mergeCell ref="D5:D7"/>
  </mergeCells>
  <conditionalFormatting sqref="A17:A19">
    <cfRule type="expression" dxfId="1088" priority="183">
      <formula>ISNA(XEX1048436)</formula>
    </cfRule>
  </conditionalFormatting>
  <conditionalFormatting sqref="A19">
    <cfRule type="expression" dxfId="1087" priority="172">
      <formula>ISNA(XEZ1048447)</formula>
    </cfRule>
  </conditionalFormatting>
  <conditionalFormatting sqref="A32 C32:D32">
    <cfRule type="expression" dxfId="1086" priority="126">
      <formula>ISNA(XEX1048106)</formula>
    </cfRule>
  </conditionalFormatting>
  <conditionalFormatting sqref="A33 C33:D33">
    <cfRule type="expression" dxfId="1085" priority="122">
      <formula>ISNA(XEX1048106)</formula>
    </cfRule>
  </conditionalFormatting>
  <conditionalFormatting sqref="A36">
    <cfRule type="expression" dxfId="1084" priority="111">
      <formula>ISNA(XEX1048111)</formula>
    </cfRule>
  </conditionalFormatting>
  <conditionalFormatting sqref="A37:A38">
    <cfRule type="expression" dxfId="1083" priority="117">
      <formula>ISNA(XEX1048570)</formula>
    </cfRule>
  </conditionalFormatting>
  <conditionalFormatting sqref="A41:A42 C41:D42">
    <cfRule type="expression" dxfId="1082" priority="92">
      <formula>IF(ISBLANK(search_box2),0,SEARCH(search_box2,$A41&amp;$B41&amp;$C41&amp;$D41))</formula>
    </cfRule>
  </conditionalFormatting>
  <conditionalFormatting sqref="A41:A42">
    <cfRule type="expression" dxfId="1081" priority="94">
      <formula>ISNA(XEW1048387)</formula>
    </cfRule>
  </conditionalFormatting>
  <conditionalFormatting sqref="A48 C48:D48 F48">
    <cfRule type="expression" dxfId="1080" priority="166">
      <formula>ISNA(#REF!)</formula>
    </cfRule>
  </conditionalFormatting>
  <conditionalFormatting sqref="A48 C48:D48">
    <cfRule type="expression" dxfId="1079" priority="216">
      <formula>ISNA(#REF!)</formula>
    </cfRule>
  </conditionalFormatting>
  <conditionalFormatting sqref="A51 A53 C53:D53">
    <cfRule type="expression" dxfId="1078" priority="27">
      <formula>ISNA(XEW1048377)</formula>
    </cfRule>
  </conditionalFormatting>
  <conditionalFormatting sqref="A51:A52 A49:D50 C51:D52 H51:M52">
    <cfRule type="expression" dxfId="1077" priority="31">
      <formula>IF(ISBLANK(search_box),0,SEARCH(search_box2,#REF!&amp;#REF!&amp;#REF!&amp;#REF!))</formula>
    </cfRule>
  </conditionalFormatting>
  <conditionalFormatting sqref="A12:C12 A13:D13">
    <cfRule type="expression" dxfId="1076" priority="206">
      <formula>ISNA(XES1048041)</formula>
    </cfRule>
  </conditionalFormatting>
  <conditionalFormatting sqref="A14:D15">
    <cfRule type="expression" dxfId="1075" priority="207">
      <formula>ISNA(XES1048042)</formula>
    </cfRule>
  </conditionalFormatting>
  <conditionalFormatting sqref="A16:D16">
    <cfRule type="expression" dxfId="1074" priority="208">
      <formula>ISNA(XEY1048436)</formula>
    </cfRule>
  </conditionalFormatting>
  <conditionalFormatting sqref="A20:D21">
    <cfRule type="expression" dxfId="1073" priority="221">
      <formula>ISNA(XEX1048084)</formula>
    </cfRule>
  </conditionalFormatting>
  <conditionalFormatting sqref="A20:D23">
    <cfRule type="expression" dxfId="1072" priority="54">
      <formula>IF(ISBLANK(search_box),0,SEARCH(search_box,$A20&amp;$B20&amp;$C20&amp;$D20))</formula>
    </cfRule>
  </conditionalFormatting>
  <conditionalFormatting sqref="A22:D22">
    <cfRule type="expression" dxfId="1071" priority="55">
      <formula>ISNA(XEX1048557)</formula>
    </cfRule>
  </conditionalFormatting>
  <conditionalFormatting sqref="A24:D24">
    <cfRule type="expression" dxfId="1070" priority="49">
      <formula>ISNA(XEW1048552)</formula>
    </cfRule>
    <cfRule type="expression" dxfId="1069" priority="48">
      <formula>IF(ISBLANK(search_box2),0,SEARCH(search_box2,$A24&amp;$B24&amp;$C24&amp;$D24))</formula>
    </cfRule>
  </conditionalFormatting>
  <conditionalFormatting sqref="A25:D25">
    <cfRule type="expression" dxfId="1068" priority="149">
      <formula>ISNA(XEX1048562)</formula>
    </cfRule>
  </conditionalFormatting>
  <conditionalFormatting sqref="A25:D38">
    <cfRule type="expression" dxfId="1067" priority="42">
      <formula>IF(ISBLANK(search_box),0,SEARCH(search_box,$A25&amp;$B25&amp;$C25&amp;$D25))</formula>
    </cfRule>
  </conditionalFormatting>
  <conditionalFormatting sqref="A26:D26">
    <cfRule type="expression" dxfId="1066" priority="148">
      <formula>ISNA(XEX1048562)</formula>
    </cfRule>
  </conditionalFormatting>
  <conditionalFormatting sqref="A27:D28">
    <cfRule type="expression" dxfId="1065" priority="46">
      <formula>ISNA(XEX1048561)</formula>
    </cfRule>
  </conditionalFormatting>
  <conditionalFormatting sqref="A29:D29">
    <cfRule type="expression" dxfId="1064" priority="44">
      <formula>ISNA(XEX1048567)</formula>
    </cfRule>
  </conditionalFormatting>
  <conditionalFormatting sqref="A30:D30">
    <cfRule type="expression" dxfId="1063" priority="140">
      <formula>ISNA(XEX1048558)</formula>
    </cfRule>
  </conditionalFormatting>
  <conditionalFormatting sqref="A31:D31">
    <cfRule type="expression" dxfId="1062" priority="138">
      <formula>ISNA(XEX1048560)</formula>
    </cfRule>
  </conditionalFormatting>
  <conditionalFormatting sqref="A39:D40">
    <cfRule type="expression" dxfId="1061" priority="96">
      <formula>IF(ISBLANK(search_box2),0,SEARCH(search_box2,$A39&amp;$B39&amp;$C39&amp;$D39))</formula>
    </cfRule>
    <cfRule type="expression" dxfId="1060" priority="103">
      <formula>ISNA(XEW1048383)</formula>
    </cfRule>
  </conditionalFormatting>
  <conditionalFormatting sqref="A43:D47 F46:M47">
    <cfRule type="expression" dxfId="1059" priority="65">
      <formula>IF(ISBLANK(search_box2),0,SEARCH(search_box2,$A43&amp;$B43&amp;$C43&amp;$D43))</formula>
    </cfRule>
  </conditionalFormatting>
  <conditionalFormatting sqref="A46:D47">
    <cfRule type="expression" dxfId="1058" priority="66">
      <formula>ISNA(XEX38)</formula>
    </cfRule>
  </conditionalFormatting>
  <conditionalFormatting sqref="A49:D50 A51:A53 C51:D53">
    <cfRule type="expression" dxfId="1057" priority="23">
      <formula>IF(ISBLANK(search_box2),0,SEARCH(search_box2,$A49&amp;$B49&amp;$C49&amp;$D49))</formula>
    </cfRule>
  </conditionalFormatting>
  <conditionalFormatting sqref="A49:D50 A52 C52:D52">
    <cfRule type="expression" dxfId="1056" priority="26">
      <formula>ISNA(XEW1048374)</formula>
    </cfRule>
  </conditionalFormatting>
  <conditionalFormatting sqref="A65:D70">
    <cfRule type="expression" dxfId="1055" priority="191">
      <formula>ISNA(#REF!)</formula>
    </cfRule>
  </conditionalFormatting>
  <conditionalFormatting sqref="A71:D91">
    <cfRule type="expression" dxfId="1054" priority="192">
      <formula>ISNA(#REF!)</formula>
    </cfRule>
  </conditionalFormatting>
  <conditionalFormatting sqref="A92:D92">
    <cfRule type="expression" dxfId="1053" priority="189">
      <formula>ISNA(#REF!)</formula>
    </cfRule>
  </conditionalFormatting>
  <conditionalFormatting sqref="A93:D101">
    <cfRule type="expression" dxfId="1052" priority="201">
      <formula>ISNA(#REF!)</formula>
    </cfRule>
  </conditionalFormatting>
  <conditionalFormatting sqref="A102:D108 A110:D113">
    <cfRule type="expression" dxfId="1051" priority="209">
      <formula>ISNA(XES42)</formula>
    </cfRule>
  </conditionalFormatting>
  <conditionalFormatting sqref="A109:D109 A114:D116">
    <cfRule type="expression" dxfId="1050" priority="213">
      <formula>ISNA(#REF!)</formula>
    </cfRule>
  </conditionalFormatting>
  <conditionalFormatting sqref="A117:D1048576">
    <cfRule type="expression" dxfId="1049" priority="217">
      <formula>ISNA(XES54)</formula>
    </cfRule>
  </conditionalFormatting>
  <conditionalFormatting sqref="A14:E15">
    <cfRule type="expression" dxfId="1048" priority="178">
      <formula>IF(ISBLANK(search_box),0,SEARCH(search_box,$A14&amp;$B14&amp;$C14&amp;$D14))</formula>
    </cfRule>
  </conditionalFormatting>
  <conditionalFormatting sqref="A54:E63">
    <cfRule type="expression" dxfId="1047" priority="179">
      <formula>ISNA(#REF!)</formula>
    </cfRule>
  </conditionalFormatting>
  <conditionalFormatting sqref="B17:B19">
    <cfRule type="expression" dxfId="1046" priority="184">
      <formula>ISNA(XEY1048435)</formula>
    </cfRule>
    <cfRule type="expression" dxfId="1045" priority="182">
      <formula>ISNA(XEY102)</formula>
    </cfRule>
  </conditionalFormatting>
  <conditionalFormatting sqref="B19">
    <cfRule type="expression" dxfId="1044" priority="173">
      <formula>ISNA(XFA103)</formula>
    </cfRule>
    <cfRule type="expression" dxfId="1043" priority="174">
      <formula>ISNA(XFA1048436)</formula>
    </cfRule>
  </conditionalFormatting>
  <conditionalFormatting sqref="B26">
    <cfRule type="expression" dxfId="1042" priority="40">
      <formula>ISNA(XEY1048563)</formula>
    </cfRule>
  </conditionalFormatting>
  <conditionalFormatting sqref="B32">
    <cfRule type="expression" dxfId="1041" priority="127">
      <formula>ISNA(XEY1048129)</formula>
    </cfRule>
  </conditionalFormatting>
  <conditionalFormatting sqref="B33">
    <cfRule type="expression" dxfId="1040" priority="124">
      <formula>ISNA(XEY1048129)</formula>
    </cfRule>
  </conditionalFormatting>
  <conditionalFormatting sqref="B34:B38">
    <cfRule type="expression" dxfId="1039" priority="112">
      <formula>ISNA(XEY1048132)</formula>
    </cfRule>
  </conditionalFormatting>
  <conditionalFormatting sqref="B41:B42">
    <cfRule type="expression" dxfId="1038" priority="38">
      <formula>IF(ISBLANK(search_box),0,SEARCH(search_box,$A41&amp;$B41&amp;$C41&amp;$D41))</formula>
    </cfRule>
    <cfRule type="expression" dxfId="1037" priority="39">
      <formula>ISNA(XEY5)</formula>
    </cfRule>
  </conditionalFormatting>
  <conditionalFormatting sqref="B45">
    <cfRule type="expression" dxfId="1036" priority="80">
      <formula>ISNA(XEX1048435)</formula>
    </cfRule>
    <cfRule type="expression" dxfId="1035" priority="79">
      <formula>IF(ISBLANK(search_box),0,SEARCH(search_box2,#REF!&amp;#REF!&amp;#REF!&amp;#REF!))</formula>
    </cfRule>
  </conditionalFormatting>
  <conditionalFormatting sqref="B46:B47">
    <cfRule type="expression" dxfId="1034" priority="69">
      <formula>ISNA(XEY1048142)</formula>
    </cfRule>
  </conditionalFormatting>
  <conditionalFormatting sqref="B48">
    <cfRule type="expression" dxfId="1033" priority="37">
      <formula>ISNA(XEY12)</formula>
    </cfRule>
    <cfRule type="expression" dxfId="1032" priority="36">
      <formula>IF(ISBLANK(search_box),0,SEARCH(search_box,$A48&amp;$B48&amp;$C48&amp;$D48))</formula>
    </cfRule>
  </conditionalFormatting>
  <conditionalFormatting sqref="B51:B53">
    <cfRule type="expression" dxfId="1031" priority="4">
      <formula>ISNA(XEY15)</formula>
    </cfRule>
    <cfRule type="expression" dxfId="1030" priority="3">
      <formula>IF(ISBLANK(search_box),0,SEARCH(search_box,$A51&amp;$B51&amp;$C51&amp;$D51))</formula>
    </cfRule>
  </conditionalFormatting>
  <conditionalFormatting sqref="C17:C19">
    <cfRule type="expression" dxfId="1029" priority="185">
      <formula>ISNA(XEZ1048436)</formula>
    </cfRule>
  </conditionalFormatting>
  <conditionalFormatting sqref="C19:D19">
    <cfRule type="expression" dxfId="1028" priority="175">
      <formula>ISNA(XFB1048437)</formula>
    </cfRule>
  </conditionalFormatting>
  <conditionalFormatting sqref="C36:D36">
    <cfRule type="expression" dxfId="1027" priority="114">
      <formula>ISNA(XEZ1048111)</formula>
    </cfRule>
  </conditionalFormatting>
  <conditionalFormatting sqref="C41:D42">
    <cfRule type="expression" dxfId="1026" priority="97">
      <formula>ISNA(XEY1048387)</formula>
    </cfRule>
  </conditionalFormatting>
  <conditionalFormatting sqref="C51:D51">
    <cfRule type="expression" dxfId="1025" priority="25">
      <formula>ISNA(XEY1048377)</formula>
    </cfRule>
  </conditionalFormatting>
  <conditionalFormatting sqref="D12">
    <cfRule type="expression" dxfId="1024" priority="188">
      <formula>IF(ISBLANK(search_box),0,SEARCH(search_box,$A12&amp;$B12&amp;$C12&amp;$D12))</formula>
    </cfRule>
    <cfRule type="expression" dxfId="1023" priority="194">
      <formula>ISNA(#REF!)</formula>
    </cfRule>
  </conditionalFormatting>
  <conditionalFormatting sqref="D17:D19">
    <cfRule type="expression" dxfId="1022" priority="211">
      <formula>ISNA(XFB1048436)</formula>
    </cfRule>
  </conditionalFormatting>
  <conditionalFormatting sqref="D35">
    <cfRule type="expression" dxfId="1021" priority="119">
      <formula>ISNA(XFA1048109)</formula>
    </cfRule>
  </conditionalFormatting>
  <conditionalFormatting sqref="D37:D38">
    <cfRule type="expression" dxfId="1020" priority="118">
      <formula>ISNA(XFA1048110)</formula>
    </cfRule>
  </conditionalFormatting>
  <conditionalFormatting sqref="D46:D47">
    <cfRule type="expression" dxfId="1019" priority="70">
      <formula>ISNA(XFA1048118)</formula>
    </cfRule>
  </conditionalFormatting>
  <conditionalFormatting sqref="D48">
    <cfRule type="expression" dxfId="1018" priority="62">
      <formula>ISNA(XFA1048124)</formula>
    </cfRule>
  </conditionalFormatting>
  <conditionalFormatting sqref="E13">
    <cfRule type="expression" dxfId="1017" priority="176">
      <formula>ISNA(XEV1048042)</formula>
    </cfRule>
  </conditionalFormatting>
  <conditionalFormatting sqref="E14:E15">
    <cfRule type="expression" dxfId="1016" priority="180">
      <formula>ISNA(XEV1048042)</formula>
    </cfRule>
  </conditionalFormatting>
  <conditionalFormatting sqref="E16">
    <cfRule type="expression" dxfId="1015" priority="177">
      <formula>ISNA(XFB1048436)</formula>
    </cfRule>
  </conditionalFormatting>
  <conditionalFormatting sqref="E17:E48">
    <cfRule type="expression" dxfId="1014" priority="212">
      <formula>ISNA(XFA1048436)</formula>
    </cfRule>
  </conditionalFormatting>
  <conditionalFormatting sqref="E49:E50">
    <cfRule type="expression" dxfId="1013" priority="14">
      <formula>ISNA(XFA1048395)</formula>
    </cfRule>
  </conditionalFormatting>
  <conditionalFormatting sqref="E49:E53">
    <cfRule type="expression" dxfId="1012" priority="13">
      <formula>IF(ISBLANK(search_box),0,SEARCH(search_box2,#REF!&amp;#REF!&amp;#REF!&amp;#REF!))</formula>
    </cfRule>
    <cfRule type="expression" dxfId="1011" priority="12">
      <formula>IF(ISBLANK(search_box2),0,SEARCH(search_box2,$A49&amp;$B49&amp;$C49&amp;$D49))</formula>
    </cfRule>
  </conditionalFormatting>
  <conditionalFormatting sqref="E51:E53">
    <cfRule type="expression" dxfId="1010" priority="35">
      <formula>ISNA(XFA1048418)</formula>
    </cfRule>
  </conditionalFormatting>
  <conditionalFormatting sqref="E52:E53">
    <cfRule type="expression" dxfId="1009" priority="11">
      <formula>ISNA(XFA1048442)</formula>
    </cfRule>
    <cfRule type="expression" dxfId="1008" priority="10">
      <formula>ISNA(XFA1048419)</formula>
    </cfRule>
  </conditionalFormatting>
  <conditionalFormatting sqref="E102:E108 E110:E113">
    <cfRule type="expression" dxfId="1007" priority="181">
      <formula>ISNA(XEV42)</formula>
    </cfRule>
  </conditionalFormatting>
  <conditionalFormatting sqref="E109 E114:E116">
    <cfRule type="expression" dxfId="1006" priority="214">
      <formula>ISNA(#REF!)</formula>
    </cfRule>
  </conditionalFormatting>
  <conditionalFormatting sqref="E117:E1048576">
    <cfRule type="expression" dxfId="1005" priority="218">
      <formula>ISNA(XEV54)</formula>
    </cfRule>
  </conditionalFormatting>
  <conditionalFormatting sqref="E64:F64">
    <cfRule type="expression" dxfId="1004" priority="164">
      <formula>ISNA(#REF!)</formula>
    </cfRule>
  </conditionalFormatting>
  <conditionalFormatting sqref="E65:F70">
    <cfRule type="expression" dxfId="1003" priority="162">
      <formula>ISNA(#REF!)</formula>
    </cfRule>
  </conditionalFormatting>
  <conditionalFormatting sqref="E71:F91">
    <cfRule type="expression" dxfId="1002" priority="163">
      <formula>ISNA(#REF!)</formula>
    </cfRule>
  </conditionalFormatting>
  <conditionalFormatting sqref="E92:F92">
    <cfRule type="expression" dxfId="1001" priority="161">
      <formula>ISNA(#REF!)</formula>
    </cfRule>
  </conditionalFormatting>
  <conditionalFormatting sqref="E93:F101">
    <cfRule type="expression" dxfId="1000" priority="170">
      <formula>ISNA(#REF!)</formula>
    </cfRule>
  </conditionalFormatting>
  <conditionalFormatting sqref="F1">
    <cfRule type="expression" dxfId="999" priority="2">
      <formula>ISNA(XEY1048029)</formula>
    </cfRule>
    <cfRule type="expression" dxfId="998" priority="1">
      <formula>IF(ISBLANK(search_box),0,SEARCH(search_box,$A1&amp;$B1&amp;$C1&amp;$D1))</formula>
    </cfRule>
  </conditionalFormatting>
  <conditionalFormatting sqref="F5">
    <cfRule type="expression" dxfId="997" priority="168">
      <formula>ISERRROR(#REF!)</formula>
    </cfRule>
  </conditionalFormatting>
  <conditionalFormatting sqref="F11:F12">
    <cfRule type="expression" dxfId="996" priority="171">
      <formula>ISNA(XEY1048041)</formula>
    </cfRule>
  </conditionalFormatting>
  <conditionalFormatting sqref="F13">
    <cfRule type="expression" dxfId="995" priority="169">
      <formula>ISNA(XEY1048042)</formula>
    </cfRule>
  </conditionalFormatting>
  <conditionalFormatting sqref="F14:F16">
    <cfRule type="expression" dxfId="994" priority="223">
      <formula>ISNA(XEY1048042)</formula>
    </cfRule>
    <cfRule type="expression" dxfId="993" priority="222">
      <formula>IF(ISBLANK(search_box),0,SEARCH(search_box,$A14&amp;$B14&amp;$C14&amp;$D14))</formula>
    </cfRule>
  </conditionalFormatting>
  <conditionalFormatting sqref="F17:F19">
    <cfRule type="expression" dxfId="992" priority="160">
      <formula>ISNA(A1048449)</formula>
    </cfRule>
    <cfRule type="expression" dxfId="991" priority="159">
      <formula>_xlfn.ISFORMULA(#REF!)</formula>
    </cfRule>
  </conditionalFormatting>
  <conditionalFormatting sqref="F20:F21">
    <cfRule type="expression" dxfId="990" priority="154">
      <formula>ISNA(#REF!)</formula>
    </cfRule>
    <cfRule type="expression" dxfId="989" priority="153">
      <formula>_xlfn.ISFORMULA(#REF!)</formula>
    </cfRule>
    <cfRule type="expression" dxfId="988" priority="152">
      <formula>ISNA(#REF!)</formula>
    </cfRule>
  </conditionalFormatting>
  <conditionalFormatting sqref="F22">
    <cfRule type="expression" dxfId="987" priority="56">
      <formula>ISNA(XFB1048557)</formula>
    </cfRule>
  </conditionalFormatting>
  <conditionalFormatting sqref="F24">
    <cfRule type="expression" dxfId="986" priority="52">
      <formula>ISNA(XFB1048551)</formula>
    </cfRule>
  </conditionalFormatting>
  <conditionalFormatting sqref="F25:F26">
    <cfRule type="expression" dxfId="985" priority="146">
      <formula>ISNA(A1048446)</formula>
    </cfRule>
    <cfRule type="expression" dxfId="984" priority="144">
      <formula>ISNA(A1048448)</formula>
    </cfRule>
    <cfRule type="expression" dxfId="983" priority="147">
      <formula>ISNA(A1048434)</formula>
    </cfRule>
    <cfRule type="expression" dxfId="982" priority="143">
      <formula>_xlfn.ISFORMULA(#REF!)</formula>
    </cfRule>
    <cfRule type="expression" dxfId="981" priority="145">
      <formula>ISNA(A1048447)</formula>
    </cfRule>
  </conditionalFormatting>
  <conditionalFormatting sqref="F27:F28">
    <cfRule type="expression" dxfId="980" priority="43">
      <formula>ISNA(XFB1048561)</formula>
    </cfRule>
  </conditionalFormatting>
  <conditionalFormatting sqref="F29">
    <cfRule type="expression" dxfId="979" priority="45">
      <formula>ISNA(XFB1048567)</formula>
    </cfRule>
  </conditionalFormatting>
  <conditionalFormatting sqref="F30:F31">
    <cfRule type="expression" dxfId="978" priority="135">
      <formula>ISNA(A1048448)</formula>
    </cfRule>
    <cfRule type="expression" dxfId="977" priority="133">
      <formula>ISNA(A1048450)</formula>
    </cfRule>
    <cfRule type="expression" dxfId="976" priority="132">
      <formula>_xlfn.ISFORMULA(#REF!)</formula>
    </cfRule>
    <cfRule type="expression" dxfId="975" priority="134">
      <formula>ISNA(A1048449)</formula>
    </cfRule>
    <cfRule type="expression" dxfId="974" priority="136">
      <formula>ISNA(A1048436)</formula>
    </cfRule>
  </conditionalFormatting>
  <conditionalFormatting sqref="F32">
    <cfRule type="expression" dxfId="973" priority="129">
      <formula>ISNA(XFB1048106)</formula>
    </cfRule>
  </conditionalFormatting>
  <conditionalFormatting sqref="F33">
    <cfRule type="expression" dxfId="972" priority="123">
      <formula>ISNA(XFB1048106)</formula>
    </cfRule>
  </conditionalFormatting>
  <conditionalFormatting sqref="F34:F38">
    <cfRule type="expression" dxfId="971" priority="109">
      <formula>ISNA(A1048442)</formula>
    </cfRule>
    <cfRule type="expression" dxfId="970" priority="108">
      <formula>ISNA(A1048456)</formula>
    </cfRule>
    <cfRule type="expression" dxfId="969" priority="107">
      <formula>ISNA(A1048455)</formula>
    </cfRule>
    <cfRule type="expression" dxfId="968" priority="106">
      <formula>ISNA(A1048454)</formula>
    </cfRule>
    <cfRule type="expression" dxfId="967" priority="105">
      <formula>_xlfn.ISFORMULA(#REF!)</formula>
    </cfRule>
  </conditionalFormatting>
  <conditionalFormatting sqref="F39:F40">
    <cfRule type="expression" dxfId="966" priority="98">
      <formula>ISNA(XFB1048401)</formula>
    </cfRule>
  </conditionalFormatting>
  <conditionalFormatting sqref="F41:F42">
    <cfRule type="expression" dxfId="965" priority="88">
      <formula>ISNA(A1048458)</formula>
    </cfRule>
    <cfRule type="expression" dxfId="964" priority="89">
      <formula>ISNA(A1048446)</formula>
    </cfRule>
    <cfRule type="expression" dxfId="963" priority="85">
      <formula>_xlfn.ISFORMULA(#REF!)</formula>
    </cfRule>
    <cfRule type="expression" dxfId="962" priority="86">
      <formula>ISNA(A1048460)</formula>
    </cfRule>
    <cfRule type="expression" dxfId="961" priority="87">
      <formula>ISNA(A1048459)</formula>
    </cfRule>
  </conditionalFormatting>
  <conditionalFormatting sqref="F45">
    <cfRule type="expression" dxfId="960" priority="74">
      <formula>ISNA(A1048461)</formula>
    </cfRule>
    <cfRule type="expression" dxfId="959" priority="75">
      <formula>ISNA(A1048445)</formula>
    </cfRule>
    <cfRule type="expression" dxfId="958" priority="76">
      <formula>ISNA(A1048460)</formula>
    </cfRule>
    <cfRule type="expression" dxfId="957" priority="72">
      <formula>_xlfn.ISFORMULA(#REF!)</formula>
    </cfRule>
    <cfRule type="expression" dxfId="956" priority="73">
      <formula>ISNA(A1048459)</formula>
    </cfRule>
  </conditionalFormatting>
  <conditionalFormatting sqref="F46:F47">
    <cfRule type="expression" dxfId="955" priority="68">
      <formula>ISNA(XFB38)</formula>
    </cfRule>
  </conditionalFormatting>
  <conditionalFormatting sqref="F48">
    <cfRule type="expression" dxfId="954" priority="58">
      <formula>ISNA(A1048468)</formula>
    </cfRule>
    <cfRule type="expression" dxfId="953" priority="61">
      <formula>ISNA(A1048457)</formula>
    </cfRule>
    <cfRule type="expression" dxfId="952" priority="57">
      <formula>_xlfn.ISFORMULA(#REF!)</formula>
    </cfRule>
    <cfRule type="expression" dxfId="951" priority="60">
      <formula>ISNA(A1048467)</formula>
    </cfRule>
    <cfRule type="expression" dxfId="950" priority="59">
      <formula>ISNA(A1048469)</formula>
    </cfRule>
  </conditionalFormatting>
  <conditionalFormatting sqref="F49:F50">
    <cfRule type="expression" dxfId="949" priority="32">
      <formula>ISNA(XFB1048395)</formula>
    </cfRule>
  </conditionalFormatting>
  <conditionalFormatting sqref="F51:F53">
    <cfRule type="expression" dxfId="948" priority="8">
      <formula>ISNA(A1048468)</formula>
    </cfRule>
    <cfRule type="expression" dxfId="947" priority="5">
      <formula>_xlfn.ISFORMULA(#REF!)</formula>
    </cfRule>
    <cfRule type="expression" dxfId="946" priority="6">
      <formula>ISNA(A1048470)</formula>
    </cfRule>
    <cfRule type="expression" dxfId="945" priority="7">
      <formula>ISNA(A1048469)</formula>
    </cfRule>
    <cfRule type="expression" dxfId="944" priority="9">
      <formula>ISNA(A1048456)</formula>
    </cfRule>
  </conditionalFormatting>
  <conditionalFormatting sqref="F54:F63">
    <cfRule type="expression" dxfId="943" priority="165">
      <formula>ISNA(#REF!)</formula>
    </cfRule>
  </conditionalFormatting>
  <conditionalFormatting sqref="F102:F108 F110:F113">
    <cfRule type="expression" dxfId="942" priority="167">
      <formula>ISNA(XEY42)</formula>
    </cfRule>
  </conditionalFormatting>
  <conditionalFormatting sqref="F109 F114:F116">
    <cfRule type="expression" dxfId="941" priority="215">
      <formula>ISNA(#REF!)</formula>
    </cfRule>
  </conditionalFormatting>
  <conditionalFormatting sqref="F117:F1048576">
    <cfRule type="expression" dxfId="940" priority="219">
      <formula>ISNA(XEY54)</formula>
    </cfRule>
  </conditionalFormatting>
  <conditionalFormatting sqref="F43:G44">
    <cfRule type="expression" dxfId="939" priority="83">
      <formula>IF(ISBLANK(search_box2),0,SEARCH(search_box2,$A43&amp;$B43&amp;$C43&amp;$D43))</formula>
    </cfRule>
  </conditionalFormatting>
  <conditionalFormatting sqref="F24:L24">
    <cfRule type="expression" dxfId="938" priority="47">
      <formula>IF(ISBLANK(search_box2),0,SEARCH(search_box2,$A24&amp;$B24&amp;$C24&amp;$D24))</formula>
    </cfRule>
  </conditionalFormatting>
  <conditionalFormatting sqref="F49:L50">
    <cfRule type="expression" dxfId="937" priority="20">
      <formula>IF(ISBLANK(search_box2),0,SEARCH(search_box2,$A49&amp;$B49&amp;$C49&amp;$D49))</formula>
    </cfRule>
    <cfRule type="expression" dxfId="936" priority="21">
      <formula>IF(ISBLANK(search_box),0,SEARCH(search_box2,#REF!&amp;#REF!&amp;#REF!&amp;#REF!))</formula>
    </cfRule>
  </conditionalFormatting>
  <conditionalFormatting sqref="F22:M23">
    <cfRule type="expression" dxfId="935" priority="53">
      <formula>IF(ISBLANK(search_box),0,SEARCH(search_box,$A22&amp;$B22&amp;$C22&amp;$D22))</formula>
    </cfRule>
  </conditionalFormatting>
  <conditionalFormatting sqref="F27:M29">
    <cfRule type="expression" dxfId="934" priority="41">
      <formula>IF(ISBLANK(search_box),0,SEARCH(search_box,$A27&amp;$B27&amp;$C27&amp;$D27))</formula>
    </cfRule>
  </conditionalFormatting>
  <conditionalFormatting sqref="F32:M33">
    <cfRule type="expression" dxfId="933" priority="121">
      <formula>IF(ISBLANK(search_box),0,SEARCH(search_box,$A32&amp;$B32&amp;$C32&amp;$D32))</formula>
    </cfRule>
  </conditionalFormatting>
  <conditionalFormatting sqref="F39:M40">
    <cfRule type="expression" dxfId="932" priority="99">
      <formula>IF(ISBLANK(search_box2),0,SEARCH(search_box2,$A39&amp;$B39&amp;$C39&amp;$D39))</formula>
    </cfRule>
  </conditionalFormatting>
  <conditionalFormatting sqref="G39:G40">
    <cfRule type="expression" dxfId="931" priority="100">
      <formula>ISNA(C1048380)</formula>
    </cfRule>
  </conditionalFormatting>
  <conditionalFormatting sqref="G41:G42">
    <cfRule type="expression" dxfId="930" priority="90">
      <formula>_xlfn.ISFORMULA(#REF!)</formula>
    </cfRule>
    <cfRule type="expression" dxfId="929" priority="91">
      <formula>ISNA(#REF!)</formula>
    </cfRule>
  </conditionalFormatting>
  <conditionalFormatting sqref="G51 G53">
    <cfRule type="expression" dxfId="928" priority="19">
      <formula>ISNA(#REF!)</formula>
    </cfRule>
  </conditionalFormatting>
  <conditionalFormatting sqref="G51">
    <cfRule type="expression" dxfId="927" priority="15">
      <formula>ISNA(#REF!)</formula>
    </cfRule>
  </conditionalFormatting>
  <conditionalFormatting sqref="G51:G53">
    <cfRule type="expression" dxfId="926" priority="17">
      <formula>_xlfn.ISFORMULA(#REF!)</formula>
    </cfRule>
  </conditionalFormatting>
  <conditionalFormatting sqref="G52">
    <cfRule type="expression" dxfId="925" priority="18">
      <formula>ISNA(#REF!)</formula>
    </cfRule>
  </conditionalFormatting>
  <conditionalFormatting sqref="G52:G53">
    <cfRule type="expression" dxfId="924" priority="16">
      <formula>ISNA(#REF!)</formula>
    </cfRule>
  </conditionalFormatting>
  <conditionalFormatting sqref="G12:H13">
    <cfRule type="expression" dxfId="923" priority="200">
      <formula>ISNA(B1048041)</formula>
    </cfRule>
  </conditionalFormatting>
  <conditionalFormatting sqref="G14:H16">
    <cfRule type="expression" dxfId="922" priority="196">
      <formula>ISNA(XEZ1048042)</formula>
    </cfRule>
  </conditionalFormatting>
  <conditionalFormatting sqref="G14:H18">
    <cfRule type="expression" dxfId="921" priority="110">
      <formula>IF(ISBLANK(search_box),0,SEARCH(search_box,$A14&amp;$B14&amp;$C14&amp;$D14))</formula>
    </cfRule>
  </conditionalFormatting>
  <conditionalFormatting sqref="G17:H19">
    <cfRule type="expression" dxfId="920" priority="210">
      <formula>ISNA(B1048023)</formula>
    </cfRule>
  </conditionalFormatting>
  <conditionalFormatting sqref="G19:H19">
    <cfRule type="expression" dxfId="919" priority="224">
      <formula>IF(ISBLANK(search_box),0,SEARCH(search_box,$A19&amp;$B19&amp;$C19&amp;$D19))</formula>
    </cfRule>
  </conditionalFormatting>
  <conditionalFormatting sqref="G49:H50">
    <cfRule type="expression" dxfId="918" priority="22">
      <formula>ISNA(C1048374)</formula>
    </cfRule>
  </conditionalFormatting>
  <conditionalFormatting sqref="G1048074:H1048576">
    <cfRule type="expression" dxfId="917" priority="199">
      <formula>ISNA(B1048010)</formula>
    </cfRule>
  </conditionalFormatting>
  <conditionalFormatting sqref="G20:J21">
    <cfRule type="expression" dxfId="916" priority="151">
      <formula>ISNA(B1048084)</formula>
    </cfRule>
  </conditionalFormatting>
  <conditionalFormatting sqref="G24:L24">
    <cfRule type="expression" dxfId="915" priority="51">
      <formula>ISNA(D1048486)</formula>
    </cfRule>
  </conditionalFormatting>
  <conditionalFormatting sqref="G45:L45">
    <cfRule type="expression" dxfId="914" priority="78">
      <formula>ISNA(#REF!)</formula>
    </cfRule>
    <cfRule type="expression" dxfId="913" priority="77">
      <formula>_xlfn.ISFORMULA(#REF!)</formula>
    </cfRule>
  </conditionalFormatting>
  <conditionalFormatting sqref="G20:M21">
    <cfRule type="expression" dxfId="912" priority="150">
      <formula>IF(ISBLANK(search_box),0,SEARCH(search_box,$A20&amp;$B20&amp;$C20&amp;$D20))</formula>
    </cfRule>
  </conditionalFormatting>
  <conditionalFormatting sqref="G25:M26 G30:M31">
    <cfRule type="expression" dxfId="911" priority="137">
      <formula>IF(ISBLANK(search_box),0,SEARCH(search_box,$A25&amp;$B25&amp;$C25&amp;$D25))</formula>
    </cfRule>
  </conditionalFormatting>
  <conditionalFormatting sqref="G30:M30">
    <cfRule type="expression" dxfId="910" priority="142">
      <formula>ISNA(#REF!)</formula>
    </cfRule>
  </conditionalFormatting>
  <conditionalFormatting sqref="G31:M31">
    <cfRule type="expression" dxfId="909" priority="139">
      <formula>ISNA(#REF!)</formula>
    </cfRule>
  </conditionalFormatting>
  <conditionalFormatting sqref="G32:M32">
    <cfRule type="expression" dxfId="908" priority="130">
      <formula>ISNA(B1048103)</formula>
    </cfRule>
  </conditionalFormatting>
  <conditionalFormatting sqref="G33:M33">
    <cfRule type="expression" dxfId="907" priority="131">
      <formula>ISNA(B1048103)</formula>
    </cfRule>
  </conditionalFormatting>
  <conditionalFormatting sqref="G34:M38">
    <cfRule type="expression" dxfId="906" priority="113">
      <formula>IF(ISBLANK(search_box),0,SEARCH(search_box,$A34&amp;$B34&amp;$C34&amp;$D34))</formula>
    </cfRule>
  </conditionalFormatting>
  <conditionalFormatting sqref="G36:M36">
    <cfRule type="expression" dxfId="905" priority="116">
      <formula>ISNA(B1048111)</formula>
    </cfRule>
  </conditionalFormatting>
  <conditionalFormatting sqref="G46:M47">
    <cfRule type="expression" dxfId="904" priority="71">
      <formula>ISNA(#REF!)</formula>
    </cfRule>
  </conditionalFormatting>
  <conditionalFormatting sqref="G48:M48 C48:D48 A48">
    <cfRule type="expression" dxfId="903" priority="101">
      <formula>IF(ISBLANK(search_box2),0,SEARCH(search_box2,$A48&amp;$B48&amp;$C48&amp;$D48))</formula>
    </cfRule>
  </conditionalFormatting>
  <conditionalFormatting sqref="G48:M48">
    <cfRule type="expression" dxfId="902" priority="64">
      <formula>ISNA(B56)</formula>
    </cfRule>
  </conditionalFormatting>
  <conditionalFormatting sqref="G48:XFD48 G54:XFD1048073 A64:D64">
    <cfRule type="expression" dxfId="901" priority="193">
      <formula>ISNA(#REF!)</formula>
    </cfRule>
  </conditionalFormatting>
  <conditionalFormatting sqref="H39:M40">
    <cfRule type="expression" dxfId="900" priority="104">
      <formula>ISNA(C1048380)</formula>
    </cfRule>
  </conditionalFormatting>
  <conditionalFormatting sqref="H41:M42">
    <cfRule type="expression" dxfId="899" priority="95">
      <formula>ISNA(C1048387)</formula>
    </cfRule>
  </conditionalFormatting>
  <conditionalFormatting sqref="H41:M44">
    <cfRule type="expression" dxfId="898" priority="84">
      <formula>IF(ISBLANK(search_box2),0,SEARCH(search_box2,$A41&amp;$B41&amp;$C41&amp;$D41))</formula>
    </cfRule>
  </conditionalFormatting>
  <conditionalFormatting sqref="H51:M51 H53:M53">
    <cfRule type="expression" dxfId="897" priority="34">
      <formula>ISNA(C1048377)</formula>
    </cfRule>
  </conditionalFormatting>
  <conditionalFormatting sqref="H51:M53">
    <cfRule type="expression" dxfId="896" priority="24">
      <formula>IF(ISBLANK(search_box2),0,SEARCH(search_box2,$A51&amp;$B51&amp;$C51&amp;$D51))</formula>
    </cfRule>
  </conditionalFormatting>
  <conditionalFormatting sqref="H52:M52">
    <cfRule type="expression" dxfId="895" priority="33">
      <formula>ISNA(C1048377)</formula>
    </cfRule>
  </conditionalFormatting>
  <conditionalFormatting sqref="I14 I15:XES16">
    <cfRule type="expression" dxfId="894" priority="203">
      <formula>ISNA(H1048042)</formula>
    </cfRule>
  </conditionalFormatting>
  <conditionalFormatting sqref="I12:XES13">
    <cfRule type="expression" dxfId="893" priority="198">
      <formula>ISNA(H1048041)</formula>
    </cfRule>
  </conditionalFormatting>
  <conditionalFormatting sqref="I17:XES19">
    <cfRule type="expression" dxfId="892" priority="187">
      <formula>ISNA(H1048044)</formula>
    </cfRule>
  </conditionalFormatting>
  <conditionalFormatting sqref="I1048074:XES1048576">
    <cfRule type="expression" dxfId="891" priority="195">
      <formula>ISNA(H1048010)</formula>
    </cfRule>
  </conditionalFormatting>
  <conditionalFormatting sqref="J14:XER14">
    <cfRule type="expression" dxfId="890" priority="205">
      <formula>ISNA(J1048042)</formula>
    </cfRule>
  </conditionalFormatting>
  <conditionalFormatting sqref="K20:M21">
    <cfRule type="expression" dxfId="889" priority="156">
      <formula>ISNA(#REF!)</formula>
    </cfRule>
  </conditionalFormatting>
  <conditionalFormatting sqref="L20:M21">
    <cfRule type="expression" dxfId="888" priority="155">
      <formula>ISNA(#REF!)</formula>
    </cfRule>
  </conditionalFormatting>
  <conditionalFormatting sqref="M45">
    <cfRule type="expression" dxfId="887" priority="81">
      <formula>IF(ISBLANK(search_box2),0,SEARCH(search_box2,$A45&amp;$B45&amp;$C45&amp;$D45))</formula>
    </cfRule>
  </conditionalFormatting>
  <conditionalFormatting sqref="M24:XFD24">
    <cfRule type="expression" dxfId="886" priority="50">
      <formula>ISNA(G1048486)</formula>
    </cfRule>
  </conditionalFormatting>
  <conditionalFormatting sqref="M49:XFD50">
    <cfRule type="expression" dxfId="885" priority="30">
      <formula>ISNA(G1048395)</formula>
    </cfRule>
  </conditionalFormatting>
  <conditionalFormatting sqref="N20:XFD21">
    <cfRule type="expression" dxfId="884" priority="157">
      <formula>ISNA(H1048093)</formula>
    </cfRule>
  </conditionalFormatting>
  <conditionalFormatting sqref="N21:XFD21">
    <cfRule type="expression" dxfId="883" priority="158">
      <formula>ISNA(#REF!)</formula>
    </cfRule>
  </conditionalFormatting>
  <conditionalFormatting sqref="N30:XFD30">
    <cfRule type="expression" dxfId="882" priority="141">
      <formula>ISNA(#REF!)</formula>
    </cfRule>
  </conditionalFormatting>
  <conditionalFormatting sqref="N32:XFD32">
    <cfRule type="expression" dxfId="881" priority="128">
      <formula>ISNA(H1048124)</formula>
    </cfRule>
  </conditionalFormatting>
  <conditionalFormatting sqref="N33:XFD33">
    <cfRule type="expression" dxfId="880" priority="125">
      <formula>ISNA(H1048124)</formula>
    </cfRule>
  </conditionalFormatting>
  <conditionalFormatting sqref="N34:XFD34">
    <cfRule type="expression" dxfId="879" priority="120">
      <formula>ISNA(H1048127)</formula>
    </cfRule>
  </conditionalFormatting>
  <conditionalFormatting sqref="N36:XFD38">
    <cfRule type="expression" dxfId="878" priority="115">
      <formula>ISNA(H1048129)</formula>
    </cfRule>
  </conditionalFormatting>
  <conditionalFormatting sqref="N39:XFD40">
    <cfRule type="expression" dxfId="877" priority="102">
      <formula>ISNA(G1048382)</formula>
    </cfRule>
  </conditionalFormatting>
  <conditionalFormatting sqref="N41:XFD42">
    <cfRule type="expression" dxfId="876" priority="93">
      <formula>ISNA(G1048405)</formula>
    </cfRule>
  </conditionalFormatting>
  <conditionalFormatting sqref="N43:XFD45">
    <cfRule type="expression" dxfId="875" priority="82">
      <formula>ISNA(H20)</formula>
    </cfRule>
  </conditionalFormatting>
  <conditionalFormatting sqref="N46:XFD46">
    <cfRule type="expression" dxfId="874" priority="67">
      <formula>ISNA(H35)</formula>
    </cfRule>
  </conditionalFormatting>
  <conditionalFormatting sqref="N47:XFD47">
    <cfRule type="expression" dxfId="873" priority="220">
      <formula>ISNA(#REF!)</formula>
    </cfRule>
  </conditionalFormatting>
  <conditionalFormatting sqref="N48:XFD48">
    <cfRule type="expression" dxfId="872" priority="63">
      <formula>ISNA(H56)</formula>
    </cfRule>
  </conditionalFormatting>
  <conditionalFormatting sqref="N51:XFD52">
    <cfRule type="expression" dxfId="871" priority="28">
      <formula>ISNA(G1048397)</formula>
    </cfRule>
  </conditionalFormatting>
  <conditionalFormatting sqref="N53:XFD53">
    <cfRule type="expression" dxfId="870" priority="29">
      <formula>ISNA(G1048398)</formula>
    </cfRule>
  </conditionalFormatting>
  <conditionalFormatting sqref="XES14:XFD14">
    <cfRule type="expression" dxfId="869" priority="204">
      <formula>ISNA(XEN1048042)</formula>
    </cfRule>
  </conditionalFormatting>
  <conditionalFormatting sqref="XET12:XFD13">
    <cfRule type="expression" dxfId="868" priority="197">
      <formula>ISNA(XEN1048041)</formula>
    </cfRule>
  </conditionalFormatting>
  <conditionalFormatting sqref="XET15:XFD16">
    <cfRule type="expression" dxfId="867" priority="202">
      <formula>ISNA(XEN1048043)</formula>
    </cfRule>
  </conditionalFormatting>
  <conditionalFormatting sqref="XET17:XFD19">
    <cfRule type="expression" dxfId="866" priority="186">
      <formula>ISNA(XEN1048044)</formula>
    </cfRule>
  </conditionalFormatting>
  <conditionalFormatting sqref="XET1048074:XFD1048576">
    <cfRule type="expression" dxfId="865" priority="190">
      <formula>ISNA(XEN1048010)</formula>
    </cfRule>
  </conditionalFormatting>
  <dataValidations disablePrompts="1" count="1">
    <dataValidation errorStyle="information" allowBlank="1" showInputMessage="1" showErrorMessage="1" errorTitle="Use Category Name" promptTitle="Select Category" sqref="A11" xr:uid="{A9E217D3-F8C5-421C-B267-7717BF996DB7}"/>
  </dataValidations>
  <hyperlinks>
    <hyperlink ref="A15" r:id="rId1" xr:uid="{179E43B8-C08F-4AA2-ACA8-EBBB226CA2D6}"/>
    <hyperlink ref="A7" r:id="rId2" xr:uid="{7503D54A-815B-4F02-8A8A-BBBC90874DEE}"/>
    <hyperlink ref="A39" r:id="rId3" xr:uid="{D7051691-9EAA-4ACD-9558-8726909A07FD}"/>
    <hyperlink ref="A43" r:id="rId4" xr:uid="{32AD7558-F6F0-47A7-AC2B-8DC08D021A99}"/>
    <hyperlink ref="A46" r:id="rId5" xr:uid="{DBD8DB41-D1F5-433E-BD8E-36CCFB03F487}"/>
    <hyperlink ref="A22" r:id="rId6" xr:uid="{874E1C3A-D0F4-4E7C-ADD8-922B43D79FCF}"/>
    <hyperlink ref="A32" r:id="rId7" xr:uid="{8D66ABA8-3BA6-481E-9F4A-F03A7B9450CA}"/>
    <hyperlink ref="A27" r:id="rId8" xr:uid="{B59E463A-463B-483F-B7F6-7CDEA8364C2F}"/>
    <hyperlink ref="A49" r:id="rId9" xr:uid="{CD920288-1E52-4876-A396-D2FF4B231D6D}"/>
  </hyperlinks>
  <pageMargins left="0.7" right="0.7" top="0.75" bottom="0.75" header="0.3" footer="0.3"/>
  <pageSetup orientation="portrait" horizontalDpi="300" verticalDpi="300"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B1410-89C2-4968-B263-C0047A766E45}">
  <sheetPr>
    <tabColor theme="0"/>
    <pageSetUpPr fitToPage="1"/>
  </sheetPr>
  <dimension ref="A1:H35"/>
  <sheetViews>
    <sheetView zoomScale="75" zoomScaleNormal="75" zoomScaleSheetLayoutView="70" zoomScalePageLayoutView="112" workbookViewId="0">
      <pane ySplit="1" topLeftCell="B2" activePane="bottomLeft" state="frozen"/>
      <selection pane="bottomLeft" activeCell="B8" sqref="B8"/>
    </sheetView>
  </sheetViews>
  <sheetFormatPr defaultColWidth="9.140625" defaultRowHeight="14.45"/>
  <cols>
    <col min="1" max="1" width="24.42578125" customWidth="1"/>
    <col min="2" max="2" width="21" customWidth="1"/>
    <col min="3" max="3" width="8.42578125" customWidth="1"/>
    <col min="4" max="4" width="93.42578125" style="212" customWidth="1"/>
    <col min="5" max="5" width="26.85546875" style="309" customWidth="1"/>
    <col min="6" max="6" width="22.5703125" style="212" customWidth="1"/>
    <col min="7" max="8" width="28.7109375" style="126" customWidth="1"/>
  </cols>
  <sheetData>
    <row r="1" spans="1:8" s="117" customFormat="1" ht="61.5" customHeight="1" thickBot="1">
      <c r="A1" s="119" t="s">
        <v>8</v>
      </c>
      <c r="B1" s="237" t="s">
        <v>118</v>
      </c>
      <c r="C1" s="121"/>
      <c r="D1" s="119" t="s">
        <v>9</v>
      </c>
      <c r="E1" s="119" t="s">
        <v>10</v>
      </c>
      <c r="F1" s="122" t="s">
        <v>119</v>
      </c>
      <c r="G1" s="123" t="s">
        <v>12</v>
      </c>
      <c r="H1" s="123" t="s">
        <v>13</v>
      </c>
    </row>
    <row r="2" spans="1:8" ht="78" customHeight="1" thickTop="1">
      <c r="A2" s="409"/>
      <c r="B2" s="409"/>
      <c r="D2" s="217" t="s">
        <v>14</v>
      </c>
      <c r="E2" s="322" t="s">
        <v>15</v>
      </c>
    </row>
    <row r="3" spans="1:8" ht="28.5">
      <c r="A3" s="409"/>
      <c r="B3" s="409"/>
      <c r="C3" s="4"/>
      <c r="D3" s="9" t="s">
        <v>120</v>
      </c>
      <c r="E3" s="323">
        <v>45202</v>
      </c>
      <c r="F3" s="7"/>
    </row>
    <row r="4" spans="1:8" ht="18.95" thickBot="1">
      <c r="A4" s="410"/>
      <c r="B4" s="410"/>
      <c r="C4" s="4"/>
      <c r="D4" s="88" t="s">
        <v>16</v>
      </c>
      <c r="E4" s="88"/>
      <c r="F4" s="99"/>
    </row>
    <row r="5" spans="1:8" ht="29.1" thickBot="1">
      <c r="A5" s="91" t="s">
        <v>17</v>
      </c>
      <c r="B5" s="89" t="s">
        <v>18</v>
      </c>
      <c r="C5" s="128"/>
      <c r="D5" s="413" t="s">
        <v>121</v>
      </c>
      <c r="E5" s="304"/>
      <c r="F5" s="213"/>
    </row>
    <row r="6" spans="1:8" ht="29.1" thickBot="1">
      <c r="A6" s="92" t="s">
        <v>20</v>
      </c>
      <c r="B6" s="90" t="s">
        <v>21</v>
      </c>
      <c r="C6" s="128"/>
      <c r="D6" s="413"/>
      <c r="E6" s="304"/>
      <c r="F6" s="129"/>
    </row>
    <row r="7" spans="1:8" ht="29.1" thickBot="1">
      <c r="A7" s="328" t="s">
        <v>22</v>
      </c>
      <c r="B7" s="89" t="s">
        <v>23</v>
      </c>
      <c r="C7" s="128"/>
      <c r="D7" s="413"/>
      <c r="E7" s="304"/>
      <c r="F7" s="130"/>
    </row>
    <row r="8" spans="1:8" ht="28.5">
      <c r="A8" s="329"/>
      <c r="B8" s="330"/>
      <c r="C8" s="128"/>
      <c r="D8" s="304"/>
      <c r="E8" s="88"/>
      <c r="F8" s="88"/>
    </row>
    <row r="9" spans="1:8" ht="18.600000000000001">
      <c r="A9" s="2"/>
      <c r="B9" s="3"/>
      <c r="C9" s="4"/>
      <c r="D9" s="88"/>
      <c r="E9" s="88"/>
      <c r="F9" s="88"/>
    </row>
    <row r="10" spans="1:8" ht="23.45">
      <c r="A10" s="2"/>
      <c r="B10" s="3"/>
      <c r="C10" s="4"/>
      <c r="D10" s="132" t="s">
        <v>122</v>
      </c>
      <c r="E10" s="88"/>
      <c r="F10" s="324"/>
    </row>
    <row r="11" spans="1:8" ht="18.600000000000001">
      <c r="A11" s="2"/>
      <c r="B11" s="133"/>
      <c r="C11" s="4"/>
      <c r="D11" s="268" t="s">
        <v>28</v>
      </c>
      <c r="E11" s="88"/>
      <c r="F11" s="88"/>
      <c r="H11" s="134"/>
    </row>
    <row r="12" spans="1:8" ht="18.600000000000001">
      <c r="A12" s="2"/>
      <c r="B12" s="3"/>
      <c r="C12" s="236" t="s">
        <v>123</v>
      </c>
      <c r="D12" s="238"/>
      <c r="E12" s="88" t="s">
        <v>26</v>
      </c>
      <c r="F12" s="88"/>
    </row>
    <row r="13" spans="1:8" ht="26.1">
      <c r="A13" s="2"/>
      <c r="B13" s="3"/>
      <c r="C13" s="4"/>
      <c r="D13" s="232"/>
      <c r="E13" s="305">
        <v>0.25</v>
      </c>
      <c r="F13" s="88"/>
    </row>
    <row r="14" spans="1:8" s="117" customFormat="1" ht="57" customHeight="1" thickBot="1">
      <c r="A14" s="119" t="s">
        <v>8</v>
      </c>
      <c r="B14" s="120"/>
      <c r="C14" s="121"/>
      <c r="D14" s="119" t="s">
        <v>9</v>
      </c>
      <c r="E14" s="119" t="s">
        <v>10</v>
      </c>
      <c r="F14" s="122" t="s">
        <v>119</v>
      </c>
      <c r="G14" s="123" t="s">
        <v>12</v>
      </c>
      <c r="H14" s="123" t="s">
        <v>13</v>
      </c>
    </row>
    <row r="15" spans="1:8" ht="15" thickTop="1">
      <c r="A15" s="272" t="s">
        <v>28</v>
      </c>
      <c r="B15" s="137"/>
      <c r="C15" s="138"/>
      <c r="D15" s="139"/>
      <c r="E15" s="306"/>
      <c r="F15" s="141"/>
      <c r="G15" s="142"/>
      <c r="H15" s="142"/>
    </row>
    <row r="16" spans="1:8">
      <c r="A16" s="143" t="s">
        <v>29</v>
      </c>
      <c r="B16" s="144"/>
      <c r="C16" s="145"/>
      <c r="D16" s="146"/>
      <c r="E16" s="307"/>
      <c r="F16" s="148"/>
      <c r="G16" s="149"/>
      <c r="H16" s="149"/>
    </row>
    <row r="17" spans="1:8" ht="91.5" customHeight="1">
      <c r="A17" s="366" t="s">
        <v>30</v>
      </c>
      <c r="B17" s="381"/>
      <c r="C17" s="382"/>
      <c r="D17" s="369" t="s">
        <v>31</v>
      </c>
      <c r="E17" s="370">
        <f>F17*(E$13+1)</f>
        <v>9875</v>
      </c>
      <c r="F17" s="371">
        <v>7900</v>
      </c>
      <c r="G17" s="372" t="s">
        <v>32</v>
      </c>
      <c r="H17" s="383" t="s">
        <v>33</v>
      </c>
    </row>
    <row r="18" spans="1:8" ht="78.95" customHeight="1">
      <c r="A18" s="366" t="s">
        <v>34</v>
      </c>
      <c r="B18" s="381"/>
      <c r="C18" s="382"/>
      <c r="D18" s="369" t="s">
        <v>35</v>
      </c>
      <c r="E18" s="370">
        <f>F18*(E$13+1)</f>
        <v>2875</v>
      </c>
      <c r="F18" s="371">
        <v>2300</v>
      </c>
      <c r="G18" s="372" t="s">
        <v>36</v>
      </c>
      <c r="H18" s="383" t="s">
        <v>37</v>
      </c>
    </row>
    <row r="19" spans="1:8" ht="29.1">
      <c r="A19" s="150" t="s">
        <v>38</v>
      </c>
      <c r="B19" s="248"/>
      <c r="C19" s="152"/>
      <c r="D19" s="165" t="s">
        <v>39</v>
      </c>
      <c r="E19" s="308">
        <f>F19*(E$13+1)</f>
        <v>750</v>
      </c>
      <c r="F19" s="327">
        <v>600</v>
      </c>
      <c r="G19" s="226"/>
      <c r="H19" s="273"/>
    </row>
    <row r="20" spans="1:8">
      <c r="A20" s="143" t="s">
        <v>124</v>
      </c>
      <c r="B20" s="143"/>
      <c r="C20" s="145"/>
      <c r="D20" s="146"/>
      <c r="E20" s="307"/>
      <c r="F20" s="111"/>
      <c r="G20" s="118"/>
      <c r="H20" s="118"/>
    </row>
    <row r="21" spans="1:8" ht="17.25" customHeight="1">
      <c r="A21" s="153" t="s">
        <v>125</v>
      </c>
      <c r="B21" s="151"/>
      <c r="C21" s="154"/>
      <c r="D21" s="165" t="s">
        <v>126</v>
      </c>
      <c r="E21" s="308">
        <f>F21*(E$13+1)</f>
        <v>293.75</v>
      </c>
      <c r="F21" s="220">
        <v>235</v>
      </c>
      <c r="G21" s="226"/>
      <c r="H21" s="226"/>
    </row>
    <row r="22" spans="1:8" ht="17.25" customHeight="1">
      <c r="A22" s="153" t="s">
        <v>127</v>
      </c>
      <c r="B22" s="151"/>
      <c r="C22" s="154"/>
      <c r="D22" s="165" t="s">
        <v>128</v>
      </c>
      <c r="E22" s="308">
        <f t="shared" ref="E22:E35" si="0">F22*(E$13+1)</f>
        <v>246.25</v>
      </c>
      <c r="F22" s="220">
        <v>197</v>
      </c>
      <c r="G22" s="226"/>
      <c r="H22" s="226"/>
    </row>
    <row r="23" spans="1:8">
      <c r="A23" s="274" t="s">
        <v>129</v>
      </c>
      <c r="B23" s="151"/>
      <c r="C23" s="154"/>
      <c r="D23" s="275" t="s">
        <v>130</v>
      </c>
      <c r="E23" s="308">
        <f t="shared" si="0"/>
        <v>998.75</v>
      </c>
      <c r="F23" s="220">
        <v>799</v>
      </c>
      <c r="G23" s="226"/>
      <c r="H23" s="226"/>
    </row>
    <row r="24" spans="1:8" ht="17.25" customHeight="1">
      <c r="A24" s="274" t="s">
        <v>131</v>
      </c>
      <c r="B24" s="151"/>
      <c r="C24" s="154"/>
      <c r="D24" s="275" t="s">
        <v>132</v>
      </c>
      <c r="E24" s="308">
        <f t="shared" si="0"/>
        <v>2000</v>
      </c>
      <c r="F24" s="220">
        <v>1600</v>
      </c>
      <c r="G24" s="226"/>
      <c r="H24" s="226"/>
    </row>
    <row r="25" spans="1:8" ht="17.25" customHeight="1">
      <c r="A25" s="274" t="s">
        <v>133</v>
      </c>
      <c r="B25" s="151"/>
      <c r="C25" s="154"/>
      <c r="D25" s="275" t="s">
        <v>134</v>
      </c>
      <c r="E25" s="308">
        <f t="shared" si="0"/>
        <v>808.75</v>
      </c>
      <c r="F25" s="220">
        <v>647</v>
      </c>
      <c r="G25" s="226"/>
      <c r="H25" s="226"/>
    </row>
    <row r="26" spans="1:8" ht="17.25" customHeight="1">
      <c r="A26" s="274" t="s">
        <v>135</v>
      </c>
      <c r="B26" s="151"/>
      <c r="C26" s="154"/>
      <c r="D26" s="275" t="s">
        <v>136</v>
      </c>
      <c r="E26" s="308">
        <f t="shared" si="0"/>
        <v>343.75</v>
      </c>
      <c r="F26" s="220">
        <v>275</v>
      </c>
      <c r="G26" s="226"/>
      <c r="H26" s="226"/>
    </row>
    <row r="27" spans="1:8" ht="17.25" customHeight="1">
      <c r="A27" s="274" t="s">
        <v>137</v>
      </c>
      <c r="B27" s="151"/>
      <c r="C27" s="154"/>
      <c r="D27" s="275" t="s">
        <v>138</v>
      </c>
      <c r="E27" s="308">
        <f t="shared" si="0"/>
        <v>118.75</v>
      </c>
      <c r="F27" s="220">
        <v>95</v>
      </c>
      <c r="G27" s="226"/>
      <c r="H27" s="226"/>
    </row>
    <row r="28" spans="1:8" ht="17.25" customHeight="1">
      <c r="A28" s="274" t="s">
        <v>139</v>
      </c>
      <c r="B28" s="151"/>
      <c r="C28" s="154"/>
      <c r="D28" s="275" t="s">
        <v>140</v>
      </c>
      <c r="E28" s="308">
        <f t="shared" si="0"/>
        <v>31.25</v>
      </c>
      <c r="F28" s="220">
        <v>25</v>
      </c>
      <c r="G28" s="226"/>
      <c r="H28" s="226"/>
    </row>
    <row r="29" spans="1:8" ht="17.25" customHeight="1">
      <c r="A29" s="274" t="s">
        <v>141</v>
      </c>
      <c r="B29" s="151"/>
      <c r="C29" s="154"/>
      <c r="D29" s="275" t="s">
        <v>142</v>
      </c>
      <c r="E29" s="308">
        <f t="shared" si="0"/>
        <v>40</v>
      </c>
      <c r="F29" s="220">
        <v>32</v>
      </c>
      <c r="G29" s="226"/>
      <c r="H29" s="226"/>
    </row>
    <row r="30" spans="1:8" ht="17.25" customHeight="1">
      <c r="A30" s="274" t="s">
        <v>143</v>
      </c>
      <c r="B30" s="151"/>
      <c r="C30" s="154"/>
      <c r="D30" s="275" t="s">
        <v>144</v>
      </c>
      <c r="E30" s="308">
        <f t="shared" si="0"/>
        <v>46.25</v>
      </c>
      <c r="F30" s="220">
        <v>37</v>
      </c>
      <c r="G30" s="226"/>
      <c r="H30" s="226"/>
    </row>
    <row r="31" spans="1:8" ht="17.25" customHeight="1">
      <c r="A31" s="274" t="s">
        <v>145</v>
      </c>
      <c r="B31" s="151"/>
      <c r="C31" s="154"/>
      <c r="D31" s="275" t="s">
        <v>146</v>
      </c>
      <c r="E31" s="308">
        <f t="shared" si="0"/>
        <v>490</v>
      </c>
      <c r="F31" s="220">
        <v>392</v>
      </c>
      <c r="G31" s="226"/>
      <c r="H31" s="226"/>
    </row>
    <row r="32" spans="1:8" ht="17.25" customHeight="1">
      <c r="A32" s="274" t="s">
        <v>147</v>
      </c>
      <c r="B32" s="151"/>
      <c r="C32" s="154"/>
      <c r="D32" s="275" t="s">
        <v>148</v>
      </c>
      <c r="E32" s="308">
        <f t="shared" si="0"/>
        <v>163.75</v>
      </c>
      <c r="F32" s="220">
        <v>131</v>
      </c>
      <c r="G32" s="226"/>
      <c r="H32" s="226"/>
    </row>
    <row r="33" spans="1:8" ht="17.25" customHeight="1">
      <c r="A33" s="274" t="s">
        <v>149</v>
      </c>
      <c r="B33" s="151"/>
      <c r="C33" s="154"/>
      <c r="D33" s="275" t="s">
        <v>150</v>
      </c>
      <c r="E33" s="308">
        <f t="shared" si="0"/>
        <v>66.25</v>
      </c>
      <c r="F33" s="220">
        <v>53</v>
      </c>
      <c r="G33" s="226"/>
      <c r="H33" s="226"/>
    </row>
    <row r="34" spans="1:8" ht="17.25" customHeight="1">
      <c r="A34" s="153" t="s">
        <v>151</v>
      </c>
      <c r="B34" s="151"/>
      <c r="C34" s="154"/>
      <c r="D34" s="165" t="s">
        <v>152</v>
      </c>
      <c r="E34" s="308">
        <f t="shared" si="0"/>
        <v>41.25</v>
      </c>
      <c r="F34" s="220">
        <v>33</v>
      </c>
      <c r="G34" s="226"/>
      <c r="H34" s="226"/>
    </row>
    <row r="35" spans="1:8" ht="17.25" customHeight="1">
      <c r="A35" s="153" t="s">
        <v>153</v>
      </c>
      <c r="B35" s="151"/>
      <c r="C35" s="154"/>
      <c r="D35" s="165" t="s">
        <v>154</v>
      </c>
      <c r="E35" s="308">
        <f t="shared" si="0"/>
        <v>103.75</v>
      </c>
      <c r="F35" s="220">
        <v>83</v>
      </c>
      <c r="G35" s="226"/>
      <c r="H35" s="226"/>
    </row>
  </sheetData>
  <sheetProtection formatCells="0" formatColumns="0" formatRows="0" insertColumns="0" insertRows="0" deleteColumns="0" deleteRows="0" sort="0" autoFilter="0"/>
  <protectedRanges>
    <protectedRange sqref="D4:D8" name="Range1_4"/>
    <protectedRange sqref="A5:B8" name="Range1_1_2"/>
    <protectedRange sqref="E4:E7" name="Range1_4_2"/>
    <protectedRange sqref="F6:F7" name="Range1_4_1"/>
    <protectedRange sqref="F4:F5" name="Range1_2_2_1"/>
  </protectedRanges>
  <autoFilter ref="A14:J14" xr:uid="{3E6B1410-89C2-4968-B263-C0047A766E45}"/>
  <mergeCells count="2">
    <mergeCell ref="A2:B4"/>
    <mergeCell ref="D5:D7"/>
  </mergeCells>
  <conditionalFormatting sqref="A17:A18">
    <cfRule type="expression" dxfId="864" priority="73">
      <formula>ISNA(XEX1048433)</formula>
    </cfRule>
  </conditionalFormatting>
  <conditionalFormatting sqref="A19">
    <cfRule type="expression" dxfId="863" priority="35">
      <formula>ISNA(XEZ1048444)</formula>
    </cfRule>
  </conditionalFormatting>
  <conditionalFormatting sqref="A12:C12 A13:D13">
    <cfRule type="expression" dxfId="862" priority="8204">
      <formula>ISNA(XES1048038)</formula>
    </cfRule>
  </conditionalFormatting>
  <conditionalFormatting sqref="A14:D15">
    <cfRule type="expression" dxfId="861" priority="8207">
      <formula>ISNA(XES1048039)</formula>
    </cfRule>
  </conditionalFormatting>
  <conditionalFormatting sqref="A16:D16">
    <cfRule type="expression" dxfId="860" priority="8214">
      <formula>ISNA(XEY1048433)</formula>
    </cfRule>
  </conditionalFormatting>
  <conditionalFormatting sqref="A20:D21">
    <cfRule type="expression" dxfId="859" priority="105">
      <formula>ISNA(XEX1048435)</formula>
    </cfRule>
  </conditionalFormatting>
  <conditionalFormatting sqref="A21:D21">
    <cfRule type="expression" dxfId="858" priority="98">
      <formula>ISNA(XEX1048437)</formula>
    </cfRule>
  </conditionalFormatting>
  <conditionalFormatting sqref="A22:D22 B23:C26">
    <cfRule type="expression" dxfId="857" priority="104">
      <formula>ISNA(XEX1048436)</formula>
    </cfRule>
  </conditionalFormatting>
  <conditionalFormatting sqref="A35:D35">
    <cfRule type="expression" dxfId="856" priority="8216">
      <formula>ISNA(XEX1048437)</formula>
    </cfRule>
  </conditionalFormatting>
  <conditionalFormatting sqref="A46:D60">
    <cfRule type="expression" dxfId="855" priority="145">
      <formula>ISNA(#REF!)</formula>
    </cfRule>
  </conditionalFormatting>
  <conditionalFormatting sqref="A62:D67">
    <cfRule type="expression" dxfId="854" priority="142">
      <formula>ISNA(#REF!)</formula>
    </cfRule>
  </conditionalFormatting>
  <conditionalFormatting sqref="A68:D88">
    <cfRule type="expression" dxfId="853" priority="143">
      <formula>ISNA(#REF!)</formula>
    </cfRule>
  </conditionalFormatting>
  <conditionalFormatting sqref="A89:D89">
    <cfRule type="expression" dxfId="852" priority="140">
      <formula>ISNA(#REF!)</formula>
    </cfRule>
  </conditionalFormatting>
  <conditionalFormatting sqref="A90:D98">
    <cfRule type="expression" dxfId="851" priority="188">
      <formula>ISNA(#REF!)</formula>
    </cfRule>
  </conditionalFormatting>
  <conditionalFormatting sqref="A99:D1048576">
    <cfRule type="expression" dxfId="850" priority="8230">
      <formula>ISNA(XES36)</formula>
    </cfRule>
  </conditionalFormatting>
  <conditionalFormatting sqref="A14:E15">
    <cfRule type="expression" dxfId="849" priority="49">
      <formula>IF(ISBLANK(search_box),0,SEARCH(search_box,$A14&amp;$B14&amp;$C14&amp;$D14))</formula>
    </cfRule>
  </conditionalFormatting>
  <conditionalFormatting sqref="A36:F45">
    <cfRule type="expression" dxfId="848" priority="27">
      <formula>ISNA(#REF!)</formula>
    </cfRule>
  </conditionalFormatting>
  <conditionalFormatting sqref="B17:B18">
    <cfRule type="expression" dxfId="847" priority="72">
      <formula>ISNA(XEY99)</formula>
    </cfRule>
    <cfRule type="expression" dxfId="846" priority="75">
      <formula>ISNA(XEY1048432)</formula>
    </cfRule>
  </conditionalFormatting>
  <conditionalFormatting sqref="B19">
    <cfRule type="expression" dxfId="845" priority="37">
      <formula>ISNA(XFA100)</formula>
    </cfRule>
    <cfRule type="expression" dxfId="844" priority="39">
      <formula>ISNA(XFA1048433)</formula>
    </cfRule>
  </conditionalFormatting>
  <conditionalFormatting sqref="B27:C30">
    <cfRule type="expression" dxfId="843" priority="125">
      <formula>ISNA(XEY1048437)</formula>
    </cfRule>
  </conditionalFormatting>
  <conditionalFormatting sqref="B31:C33 A34:D34">
    <cfRule type="expression" dxfId="842" priority="106">
      <formula>ISNA(XEX1048437)</formula>
    </cfRule>
  </conditionalFormatting>
  <conditionalFormatting sqref="C17:C18">
    <cfRule type="expression" dxfId="841" priority="77">
      <formula>ISNA(XEZ1048433)</formula>
    </cfRule>
  </conditionalFormatting>
  <conditionalFormatting sqref="C19:D19">
    <cfRule type="expression" dxfId="840" priority="40">
      <formula>ISNA(XFB1048434)</formula>
    </cfRule>
  </conditionalFormatting>
  <conditionalFormatting sqref="D12">
    <cfRule type="expression" dxfId="839" priority="148">
      <formula>ISNA(#REF!)</formula>
    </cfRule>
    <cfRule type="expression" dxfId="838" priority="138">
      <formula>IF(ISBLANK(search_box),0,SEARCH(search_box,$A12&amp;$B12&amp;$C12&amp;$D12))</formula>
    </cfRule>
  </conditionalFormatting>
  <conditionalFormatting sqref="D17:D18">
    <cfRule type="expression" dxfId="837" priority="9395">
      <formula>ISNA(XFB1048433)</formula>
    </cfRule>
  </conditionalFormatting>
  <conditionalFormatting sqref="E13">
    <cfRule type="expression" dxfId="836" priority="44">
      <formula>ISNA(XEV1048039)</formula>
    </cfRule>
  </conditionalFormatting>
  <conditionalFormatting sqref="E14:E15">
    <cfRule type="expression" dxfId="835" priority="58">
      <formula>ISNA(XEV1048039)</formula>
    </cfRule>
  </conditionalFormatting>
  <conditionalFormatting sqref="E16">
    <cfRule type="expression" dxfId="834" priority="47">
      <formula>ISNA(XFB1048433)</formula>
    </cfRule>
  </conditionalFormatting>
  <conditionalFormatting sqref="E17:E18">
    <cfRule type="expression" dxfId="833" priority="9508">
      <formula>ISNA(XFA1048433)</formula>
    </cfRule>
  </conditionalFormatting>
  <conditionalFormatting sqref="E19">
    <cfRule type="expression" dxfId="832" priority="9397">
      <formula>ISNA(XFA1048436)</formula>
    </cfRule>
  </conditionalFormatting>
  <conditionalFormatting sqref="E20:E35">
    <cfRule type="expression" dxfId="831" priority="45">
      <formula>ISNA(XFA1048435)</formula>
    </cfRule>
  </conditionalFormatting>
  <conditionalFormatting sqref="E46:E60">
    <cfRule type="expression" dxfId="830" priority="54">
      <formula>ISNA(#REF!)</formula>
    </cfRule>
  </conditionalFormatting>
  <conditionalFormatting sqref="E99:E1048576">
    <cfRule type="expression" dxfId="829" priority="59">
      <formula>ISNA(XEV36)</formula>
    </cfRule>
  </conditionalFormatting>
  <conditionalFormatting sqref="E61:F61">
    <cfRule type="expression" dxfId="828" priority="25">
      <formula>ISNA(#REF!)</formula>
    </cfRule>
  </conditionalFormatting>
  <conditionalFormatting sqref="E62:F67">
    <cfRule type="expression" dxfId="827" priority="23">
      <formula>ISNA(#REF!)</formula>
    </cfRule>
  </conditionalFormatting>
  <conditionalFormatting sqref="E68:F88">
    <cfRule type="expression" dxfId="826" priority="24">
      <formula>ISNA(#REF!)</formula>
    </cfRule>
  </conditionalFormatting>
  <conditionalFormatting sqref="E89:F89">
    <cfRule type="expression" dxfId="825" priority="22">
      <formula>ISNA(#REF!)</formula>
    </cfRule>
  </conditionalFormatting>
  <conditionalFormatting sqref="E90:F98">
    <cfRule type="expression" dxfId="824" priority="33">
      <formula>ISNA(#REF!)</formula>
    </cfRule>
  </conditionalFormatting>
  <conditionalFormatting sqref="F1">
    <cfRule type="expression" dxfId="823" priority="19">
      <formula>IF(ISBLANK(search_box),0,SEARCH(search_box,$A1&amp;$B1&amp;$C1&amp;$D1))</formula>
    </cfRule>
    <cfRule type="expression" dxfId="822" priority="20">
      <formula>ISNA(XEY1048027)</formula>
    </cfRule>
  </conditionalFormatting>
  <conditionalFormatting sqref="F5">
    <cfRule type="expression" dxfId="821" priority="31">
      <formula>ISERRROR(#REF!)</formula>
    </cfRule>
  </conditionalFormatting>
  <conditionalFormatting sqref="F11:F12">
    <cfRule type="expression" dxfId="820" priority="34">
      <formula>ISNA(XEY1048038)</formula>
    </cfRule>
  </conditionalFormatting>
  <conditionalFormatting sqref="F13">
    <cfRule type="expression" dxfId="819" priority="32">
      <formula>ISNA(XEY1048039)</formula>
    </cfRule>
  </conditionalFormatting>
  <conditionalFormatting sqref="F14:F16">
    <cfRule type="expression" dxfId="818" priority="21">
      <formula>IF(ISBLANK(search_box),0,SEARCH(search_box,$A14&amp;$B14&amp;$C14&amp;$D14))</formula>
    </cfRule>
    <cfRule type="expression" dxfId="817" priority="29">
      <formula>ISNA(XEY1048039)</formula>
    </cfRule>
  </conditionalFormatting>
  <conditionalFormatting sqref="F17:F18 F21:F35">
    <cfRule type="expression" dxfId="816" priority="2">
      <formula>_xlfn.ISFORMULA(#REF!)</formula>
    </cfRule>
  </conditionalFormatting>
  <conditionalFormatting sqref="F17:F18">
    <cfRule type="expression" dxfId="815" priority="5">
      <formula>ISNA(A1048446)</formula>
    </cfRule>
  </conditionalFormatting>
  <conditionalFormatting sqref="F20">
    <cfRule type="expression" dxfId="814" priority="1">
      <formula>_xlfn.ISFORMULA(#REF!)</formula>
    </cfRule>
  </conditionalFormatting>
  <conditionalFormatting sqref="F20:F35">
    <cfRule type="expression" dxfId="813" priority="7">
      <formula>ISNA(A1048448)</formula>
    </cfRule>
  </conditionalFormatting>
  <conditionalFormatting sqref="F21:F35">
    <cfRule type="expression" dxfId="812" priority="6">
      <formula>ISNA(A1048450)</formula>
    </cfRule>
  </conditionalFormatting>
  <conditionalFormatting sqref="F22:F35">
    <cfRule type="expression" dxfId="811" priority="9">
      <formula>ISNA(A1048449)</formula>
    </cfRule>
  </conditionalFormatting>
  <conditionalFormatting sqref="F27:F30">
    <cfRule type="expression" dxfId="810" priority="4">
      <formula>ISNA(A1048450)</formula>
    </cfRule>
  </conditionalFormatting>
  <conditionalFormatting sqref="F31:F34">
    <cfRule type="expression" dxfId="809" priority="8">
      <formula>ISNA(A1048450)</formula>
    </cfRule>
  </conditionalFormatting>
  <conditionalFormatting sqref="F35">
    <cfRule type="expression" dxfId="808" priority="3">
      <formula>ISNA(A1048450)</formula>
    </cfRule>
  </conditionalFormatting>
  <conditionalFormatting sqref="F46:F60">
    <cfRule type="expression" dxfId="807" priority="26">
      <formula>ISNA(#REF!)</formula>
    </cfRule>
  </conditionalFormatting>
  <conditionalFormatting sqref="F99:F1048576">
    <cfRule type="expression" dxfId="806" priority="30">
      <formula>ISNA(XEY36)</formula>
    </cfRule>
  </conditionalFormatting>
  <conditionalFormatting sqref="G12:H13">
    <cfRule type="expression" dxfId="805" priority="185">
      <formula>ISNA(B1048038)</formula>
    </cfRule>
  </conditionalFormatting>
  <conditionalFormatting sqref="G14:H16">
    <cfRule type="expression" dxfId="804" priority="152">
      <formula>ISNA(XEZ1048039)</formula>
    </cfRule>
  </conditionalFormatting>
  <conditionalFormatting sqref="G14:H17">
    <cfRule type="expression" dxfId="803" priority="80">
      <formula>IF(ISBLANK(search_box),0,SEARCH(search_box,$A14&amp;$B14&amp;$C14&amp;$D14))</formula>
    </cfRule>
  </conditionalFormatting>
  <conditionalFormatting sqref="G17:H18">
    <cfRule type="expression" dxfId="802" priority="9390">
      <formula>ISNA(B1048020)</formula>
    </cfRule>
  </conditionalFormatting>
  <conditionalFormatting sqref="G18:H35">
    <cfRule type="expression" dxfId="801" priority="139">
      <formula>IF(ISBLANK(search_box),0,SEARCH(search_box,$A18&amp;$B18&amp;$C18&amp;$D18))</formula>
    </cfRule>
  </conditionalFormatting>
  <conditionalFormatting sqref="G19:H19">
    <cfRule type="expression" dxfId="800" priority="82">
      <formula>ISNA(B1048022)</formula>
    </cfRule>
  </conditionalFormatting>
  <conditionalFormatting sqref="G20:H23">
    <cfRule type="expression" dxfId="799" priority="175">
      <formula>ISNA(B1048022)</formula>
    </cfRule>
  </conditionalFormatting>
  <conditionalFormatting sqref="G24:H24">
    <cfRule type="expression" dxfId="798" priority="172">
      <formula>ISNA(B1048025)</formula>
    </cfRule>
  </conditionalFormatting>
  <conditionalFormatting sqref="G25:H25">
    <cfRule type="expression" dxfId="797" priority="169">
      <formula>ISNA(B1048025)</formula>
    </cfRule>
  </conditionalFormatting>
  <conditionalFormatting sqref="G26:H26">
    <cfRule type="expression" dxfId="796" priority="166">
      <formula>ISNA(B1048025)</formula>
    </cfRule>
  </conditionalFormatting>
  <conditionalFormatting sqref="G27:H27">
    <cfRule type="expression" dxfId="795" priority="163">
      <formula>ISNA(B1048025)</formula>
    </cfRule>
  </conditionalFormatting>
  <conditionalFormatting sqref="G28:H31">
    <cfRule type="expression" dxfId="794" priority="178">
      <formula>ISNA(B1048025)</formula>
    </cfRule>
  </conditionalFormatting>
  <conditionalFormatting sqref="G32:H34">
    <cfRule type="expression" dxfId="793" priority="160">
      <formula>ISNA(B1048026)</formula>
    </cfRule>
  </conditionalFormatting>
  <conditionalFormatting sqref="G35:H35">
    <cfRule type="expression" dxfId="792" priority="157">
      <formula>ISNA(B1048025)</formula>
    </cfRule>
  </conditionalFormatting>
  <conditionalFormatting sqref="G1048071:H1048576">
    <cfRule type="expression" dxfId="791" priority="181">
      <formula>ISNA(B1048007)</formula>
    </cfRule>
  </conditionalFormatting>
  <conditionalFormatting sqref="G36:XFD1048070 A61:D61">
    <cfRule type="expression" dxfId="790" priority="144">
      <formula>ISNA(#REF!)</formula>
    </cfRule>
  </conditionalFormatting>
  <conditionalFormatting sqref="I14 I15:XES16">
    <cfRule type="expression" dxfId="789" priority="6289">
      <formula>ISNA(H1048039)</formula>
    </cfRule>
  </conditionalFormatting>
  <conditionalFormatting sqref="I12:XES13">
    <cfRule type="expression" dxfId="788" priority="155">
      <formula>ISNA(H1048038)</formula>
    </cfRule>
  </conditionalFormatting>
  <conditionalFormatting sqref="I17:XES19">
    <cfRule type="expression" dxfId="787" priority="83">
      <formula>ISNA(H1048041)</formula>
    </cfRule>
  </conditionalFormatting>
  <conditionalFormatting sqref="I20:XES23">
    <cfRule type="expression" dxfId="786" priority="176">
      <formula>ISNA(H1048043)</formula>
    </cfRule>
  </conditionalFormatting>
  <conditionalFormatting sqref="I24:XES24">
    <cfRule type="expression" dxfId="785" priority="173">
      <formula>ISNA(H1048046)</formula>
    </cfRule>
  </conditionalFormatting>
  <conditionalFormatting sqref="I25:XES25">
    <cfRule type="expression" dxfId="784" priority="170">
      <formula>ISNA(H1048046)</formula>
    </cfRule>
  </conditionalFormatting>
  <conditionalFormatting sqref="I26:XES26">
    <cfRule type="expression" dxfId="783" priority="167">
      <formula>ISNA(H1048046)</formula>
    </cfRule>
  </conditionalFormatting>
  <conditionalFormatting sqref="I27:XES27">
    <cfRule type="expression" dxfId="782" priority="164">
      <formula>ISNA(H1048046)</formula>
    </cfRule>
  </conditionalFormatting>
  <conditionalFormatting sqref="I28:XES31">
    <cfRule type="expression" dxfId="781" priority="179">
      <formula>ISNA(H1048046)</formula>
    </cfRule>
  </conditionalFormatting>
  <conditionalFormatting sqref="I32:XES34">
    <cfRule type="expression" dxfId="780" priority="161">
      <formula>ISNA(H1048047)</formula>
    </cfRule>
  </conditionalFormatting>
  <conditionalFormatting sqref="I35:XES35">
    <cfRule type="expression" dxfId="779" priority="158">
      <formula>ISNA(H1048046)</formula>
    </cfRule>
  </conditionalFormatting>
  <conditionalFormatting sqref="I1048071:XES1048576">
    <cfRule type="expression" dxfId="778" priority="151">
      <formula>ISNA(H1048007)</formula>
    </cfRule>
  </conditionalFormatting>
  <conditionalFormatting sqref="J14:XER14">
    <cfRule type="expression" dxfId="777" priority="6359">
      <formula>ISNA(J1048039)</formula>
    </cfRule>
  </conditionalFormatting>
  <conditionalFormatting sqref="XES14:XFD14">
    <cfRule type="expression" dxfId="776" priority="6356">
      <formula>ISNA(XEN1048039)</formula>
    </cfRule>
  </conditionalFormatting>
  <conditionalFormatting sqref="XET12:XFD13">
    <cfRule type="expression" dxfId="775" priority="154">
      <formula>ISNA(XEN1048038)</formula>
    </cfRule>
  </conditionalFormatting>
  <conditionalFormatting sqref="XET15:XFD16">
    <cfRule type="expression" dxfId="774" priority="6287">
      <formula>ISNA(XEN1048040)</formula>
    </cfRule>
  </conditionalFormatting>
  <conditionalFormatting sqref="XET17:XFD19">
    <cfRule type="expression" dxfId="773" priority="81">
      <formula>ISNA(XEN1048041)</formula>
    </cfRule>
  </conditionalFormatting>
  <conditionalFormatting sqref="XET20:XFD23">
    <cfRule type="expression" dxfId="772" priority="174">
      <formula>ISNA(XEN1048043)</formula>
    </cfRule>
  </conditionalFormatting>
  <conditionalFormatting sqref="XET24:XFD24">
    <cfRule type="expression" dxfId="771" priority="171">
      <formula>ISNA(XEN1048046)</formula>
    </cfRule>
  </conditionalFormatting>
  <conditionalFormatting sqref="XET25:XFD25">
    <cfRule type="expression" dxfId="770" priority="168">
      <formula>ISNA(XEN1048046)</formula>
    </cfRule>
  </conditionalFormatting>
  <conditionalFormatting sqref="XET26:XFD26">
    <cfRule type="expression" dxfId="769" priority="165">
      <formula>ISNA(XEN1048046)</formula>
    </cfRule>
  </conditionalFormatting>
  <conditionalFormatting sqref="XET27:XFD27">
    <cfRule type="expression" dxfId="768" priority="162">
      <formula>ISNA(XEN1048046)</formula>
    </cfRule>
  </conditionalFormatting>
  <conditionalFormatting sqref="XET28:XFD31">
    <cfRule type="expression" dxfId="767" priority="159">
      <formula>ISNA(XEN1048046)</formula>
    </cfRule>
  </conditionalFormatting>
  <conditionalFormatting sqref="XET32:XFD34">
    <cfRule type="expression" dxfId="766" priority="177">
      <formula>ISNA(XEN1048047)</formula>
    </cfRule>
  </conditionalFormatting>
  <conditionalFormatting sqref="XET35:XFD35">
    <cfRule type="expression" dxfId="765" priority="156">
      <formula>ISNA(XEN1048046)</formula>
    </cfRule>
  </conditionalFormatting>
  <conditionalFormatting sqref="XET1048071:XFD1048576">
    <cfRule type="expression" dxfId="764" priority="141">
      <formula>ISNA(XEN1048007)</formula>
    </cfRule>
  </conditionalFormatting>
  <dataValidations count="1">
    <dataValidation errorStyle="information" allowBlank="1" showInputMessage="1" showErrorMessage="1" errorTitle="Use Category Name" promptTitle="Select Category" sqref="A11" xr:uid="{B1EEE4E5-0711-4921-BB75-D65824F7961B}"/>
  </dataValidations>
  <hyperlinks>
    <hyperlink ref="A15" r:id="rId1" xr:uid="{44388E27-2620-42ED-BBA5-F2C87DF1E28A}"/>
    <hyperlink ref="D11" location="Mojave!A14" display="Mojave Series" xr:uid="{95016347-4C7D-4151-9F97-AEDC5F2AA9C5}"/>
    <hyperlink ref="B1" location="'OutBack Systems &amp; Bundles'!A1" display="return to top of pricelist" xr:uid="{69E727CC-CDE8-4437-B4C6-09D2D64D66F2}"/>
    <hyperlink ref="A7" r:id="rId2" xr:uid="{672B0D97-4C2E-4BD3-B773-D208B39C5BC2}"/>
  </hyperlinks>
  <pageMargins left="0.25" right="0.25" top="0.75" bottom="0.75" header="0.3" footer="0.3"/>
  <pageSetup scale="68" fitToHeight="0" orientation="landscape" r:id="rId3"/>
  <headerFooter differentFirst="1">
    <oddFooter>&amp;L903-0032-01-00 REV N</oddFooter>
  </headerFooter>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EE106-AA29-4AD8-B9EB-B66252358FFA}">
  <sheetPr>
    <tabColor rgb="FFCC0000"/>
    <pageSetUpPr fitToPage="1"/>
  </sheetPr>
  <dimension ref="A1:M96"/>
  <sheetViews>
    <sheetView zoomScale="75" zoomScaleNormal="75" zoomScaleSheetLayoutView="70" zoomScalePageLayoutView="112" workbookViewId="0">
      <pane ySplit="1" topLeftCell="A8" activePane="bottomLeft" state="frozen"/>
      <selection pane="bottomLeft" activeCell="J1" sqref="J1:M1"/>
    </sheetView>
  </sheetViews>
  <sheetFormatPr defaultColWidth="9.140625" defaultRowHeight="14.45"/>
  <cols>
    <col min="1" max="1" width="24.42578125" customWidth="1"/>
    <col min="2" max="2" width="21" customWidth="1"/>
    <col min="3" max="3" width="8.42578125" customWidth="1"/>
    <col min="4" max="4" width="110.5703125" style="212" bestFit="1" customWidth="1"/>
    <col min="5" max="5" width="29.5703125" style="212" customWidth="1"/>
    <col min="6" max="6" width="26" style="212" customWidth="1"/>
    <col min="7" max="7" width="16.140625" style="126" customWidth="1"/>
    <col min="8" max="8" width="21.28515625" style="126" customWidth="1"/>
    <col min="9" max="9" width="16.28515625" style="127" customWidth="1"/>
    <col min="10" max="10" width="22.5703125" style="126" customWidth="1"/>
    <col min="11" max="11" width="21" style="126" customWidth="1"/>
    <col min="12" max="12" width="16.140625" style="126" customWidth="1"/>
    <col min="13" max="13" width="43.5703125" customWidth="1"/>
  </cols>
  <sheetData>
    <row r="1" spans="1:13" s="117" customFormat="1" ht="61.5" customHeight="1" thickBot="1">
      <c r="A1" s="119" t="s">
        <v>8</v>
      </c>
      <c r="B1" s="270" t="s">
        <v>118</v>
      </c>
      <c r="C1" s="121"/>
      <c r="D1" s="119" t="s">
        <v>9</v>
      </c>
      <c r="E1" s="119" t="s">
        <v>10</v>
      </c>
      <c r="F1" s="122" t="s">
        <v>155</v>
      </c>
      <c r="G1" s="123" t="s">
        <v>156</v>
      </c>
      <c r="H1" s="123" t="s">
        <v>157</v>
      </c>
      <c r="I1" s="124" t="s">
        <v>158</v>
      </c>
      <c r="J1" s="123" t="s">
        <v>159</v>
      </c>
      <c r="K1" s="123" t="s">
        <v>160</v>
      </c>
      <c r="L1" s="125" t="s">
        <v>161</v>
      </c>
      <c r="M1" s="119" t="s">
        <v>162</v>
      </c>
    </row>
    <row r="2" spans="1:13" ht="78.95" thickTop="1">
      <c r="A2" s="409"/>
      <c r="B2" s="409"/>
      <c r="C2" s="4"/>
      <c r="D2" s="217" t="s">
        <v>14</v>
      </c>
      <c r="E2" s="322" t="s">
        <v>15</v>
      </c>
      <c r="F2" s="6"/>
      <c r="I2" s="216" t="s">
        <v>163</v>
      </c>
    </row>
    <row r="3" spans="1:13" ht="28.5">
      <c r="A3" s="409"/>
      <c r="B3" s="409"/>
      <c r="C3" s="4"/>
      <c r="D3" s="9" t="s">
        <v>120</v>
      </c>
      <c r="E3" s="323">
        <v>45202</v>
      </c>
      <c r="F3" s="299"/>
    </row>
    <row r="4" spans="1:13" ht="18.95" thickBot="1">
      <c r="A4" s="410"/>
      <c r="B4" s="410"/>
      <c r="C4" s="4"/>
      <c r="D4" s="88" t="s">
        <v>16</v>
      </c>
      <c r="E4" s="88"/>
      <c r="F4" s="213"/>
    </row>
    <row r="5" spans="1:13" ht="29.1" thickBot="1">
      <c r="A5" s="91" t="s">
        <v>17</v>
      </c>
      <c r="B5" s="89" t="s">
        <v>18</v>
      </c>
      <c r="C5" s="128"/>
      <c r="D5" s="413" t="s">
        <v>121</v>
      </c>
      <c r="E5" s="304"/>
      <c r="F5" s="213"/>
    </row>
    <row r="6" spans="1:13" ht="29.1" thickBot="1">
      <c r="A6" s="92" t="s">
        <v>20</v>
      </c>
      <c r="B6" s="90" t="s">
        <v>21</v>
      </c>
      <c r="C6" s="128"/>
      <c r="D6" s="413"/>
      <c r="E6" s="304"/>
      <c r="F6" s="129"/>
    </row>
    <row r="7" spans="1:13" ht="29.1" thickBot="1">
      <c r="A7" s="328" t="s">
        <v>22</v>
      </c>
      <c r="B7" s="89" t="s">
        <v>23</v>
      </c>
      <c r="C7" s="128"/>
      <c r="D7" s="413"/>
      <c r="E7" s="304"/>
      <c r="F7" s="130"/>
    </row>
    <row r="8" spans="1:13" ht="18.600000000000001">
      <c r="A8" s="2"/>
      <c r="B8" s="3"/>
      <c r="C8" s="4"/>
      <c r="D8" s="88"/>
      <c r="E8" s="88"/>
      <c r="F8" s="131"/>
    </row>
    <row r="9" spans="1:13" ht="18.600000000000001">
      <c r="A9" s="2"/>
      <c r="B9" s="3"/>
      <c r="C9" s="4"/>
      <c r="D9" s="132" t="s">
        <v>122</v>
      </c>
      <c r="E9" s="88"/>
      <c r="F9" s="88"/>
    </row>
    <row r="10" spans="1:13" ht="18.600000000000001">
      <c r="A10" s="2"/>
      <c r="B10" s="133"/>
      <c r="C10" s="4"/>
      <c r="D10" s="268"/>
      <c r="E10" s="268"/>
      <c r="F10" s="88"/>
      <c r="H10" s="134"/>
    </row>
    <row r="11" spans="1:13" ht="18.600000000000001">
      <c r="A11" s="2"/>
      <c r="B11" s="3"/>
      <c r="C11" s="4"/>
      <c r="D11" s="269" t="s">
        <v>164</v>
      </c>
      <c r="E11" s="269"/>
      <c r="F11" s="88"/>
      <c r="H11" s="135"/>
    </row>
    <row r="12" spans="1:13" ht="18.600000000000001">
      <c r="A12" s="2"/>
      <c r="B12" s="3"/>
      <c r="C12" s="4"/>
      <c r="D12" s="268" t="s">
        <v>165</v>
      </c>
      <c r="E12" s="268"/>
      <c r="F12" s="88"/>
      <c r="H12" s="135"/>
    </row>
    <row r="13" spans="1:13" ht="18.600000000000001">
      <c r="A13" s="2"/>
      <c r="B13" s="3"/>
      <c r="C13" s="4"/>
      <c r="D13" s="268" t="s">
        <v>166</v>
      </c>
      <c r="E13" s="268"/>
      <c r="F13" s="88"/>
      <c r="H13" s="135"/>
    </row>
    <row r="14" spans="1:13" ht="18.600000000000001">
      <c r="A14" s="2"/>
      <c r="B14" s="3"/>
      <c r="C14" s="4"/>
      <c r="D14" s="268" t="s">
        <v>167</v>
      </c>
      <c r="E14" s="268"/>
      <c r="F14" s="88"/>
      <c r="H14" s="135"/>
    </row>
    <row r="15" spans="1:13" ht="18.600000000000001">
      <c r="A15" s="2"/>
      <c r="B15" s="3"/>
      <c r="C15" s="4"/>
      <c r="D15" s="268" t="s">
        <v>168</v>
      </c>
      <c r="E15" s="268"/>
      <c r="F15" s="88"/>
      <c r="H15" s="136"/>
    </row>
    <row r="16" spans="1:13" ht="18.600000000000001">
      <c r="A16" s="2"/>
      <c r="B16" s="3"/>
      <c r="C16" s="4"/>
      <c r="D16" s="269" t="s">
        <v>44</v>
      </c>
      <c r="E16" s="269"/>
      <c r="F16" s="88"/>
      <c r="H16" s="136"/>
    </row>
    <row r="17" spans="1:13" ht="18.600000000000001">
      <c r="A17" s="2"/>
      <c r="B17" s="3"/>
      <c r="C17" s="4"/>
      <c r="D17" s="269" t="s">
        <v>57</v>
      </c>
      <c r="E17" s="269"/>
      <c r="F17" s="88"/>
      <c r="H17" s="136"/>
    </row>
    <row r="18" spans="1:13" ht="18.600000000000001">
      <c r="A18" s="2"/>
      <c r="B18" s="3"/>
      <c r="C18" s="4"/>
      <c r="D18" s="269" t="s">
        <v>169</v>
      </c>
      <c r="E18" s="269"/>
      <c r="F18" s="88"/>
      <c r="H18" s="136"/>
    </row>
    <row r="19" spans="1:13" ht="18.600000000000001">
      <c r="A19" s="2"/>
      <c r="B19" s="3"/>
      <c r="C19" s="4"/>
      <c r="D19" s="269" t="s">
        <v>170</v>
      </c>
      <c r="E19" s="269"/>
      <c r="F19" s="88"/>
      <c r="H19" s="136"/>
    </row>
    <row r="20" spans="1:13" ht="18.600000000000001">
      <c r="A20" s="2"/>
      <c r="B20" s="3"/>
      <c r="C20" s="4"/>
      <c r="D20" s="269" t="s">
        <v>171</v>
      </c>
      <c r="E20" s="269"/>
      <c r="F20" s="88"/>
      <c r="H20" s="136"/>
    </row>
    <row r="21" spans="1:13" ht="18.600000000000001">
      <c r="A21" s="2"/>
      <c r="B21" s="3"/>
      <c r="C21" s="4"/>
      <c r="D21" s="269" t="s">
        <v>172</v>
      </c>
      <c r="E21" s="269"/>
      <c r="F21" s="88"/>
      <c r="H21" s="136"/>
    </row>
    <row r="22" spans="1:13" ht="18.600000000000001">
      <c r="A22" s="2"/>
      <c r="B22" s="3"/>
      <c r="C22" s="4"/>
      <c r="F22" s="88"/>
      <c r="H22" s="135"/>
    </row>
    <row r="23" spans="1:13" ht="18.600000000000001">
      <c r="A23" s="2"/>
      <c r="B23" s="3"/>
      <c r="C23" s="236" t="s">
        <v>123</v>
      </c>
      <c r="D23" s="238"/>
      <c r="E23" s="88" t="s">
        <v>26</v>
      </c>
      <c r="F23" s="88"/>
      <c r="I23" s="126"/>
    </row>
    <row r="24" spans="1:13" ht="26.1">
      <c r="A24" s="2"/>
      <c r="B24" s="3"/>
      <c r="C24" s="4"/>
      <c r="D24" s="232"/>
      <c r="E24" s="305">
        <v>0.25</v>
      </c>
      <c r="F24" s="88"/>
      <c r="I24" s="126"/>
    </row>
    <row r="25" spans="1:13" s="117" customFormat="1" ht="57" customHeight="1" thickBot="1">
      <c r="A25" s="119" t="s">
        <v>8</v>
      </c>
      <c r="B25" s="120"/>
      <c r="C25" s="121"/>
      <c r="D25" s="119" t="s">
        <v>9</v>
      </c>
      <c r="E25" s="119" t="s">
        <v>10</v>
      </c>
      <c r="F25" s="122" t="s">
        <v>155</v>
      </c>
      <c r="G25" s="123" t="s">
        <v>156</v>
      </c>
      <c r="H25" s="123" t="s">
        <v>157</v>
      </c>
      <c r="I25" s="123" t="s">
        <v>173</v>
      </c>
      <c r="J25" s="123" t="s">
        <v>159</v>
      </c>
      <c r="K25" s="123" t="s">
        <v>160</v>
      </c>
      <c r="L25" s="125" t="s">
        <v>161</v>
      </c>
      <c r="M25" s="119" t="s">
        <v>162</v>
      </c>
    </row>
    <row r="26" spans="1:13" ht="15" thickTop="1">
      <c r="A26" s="300" t="s">
        <v>164</v>
      </c>
      <c r="B26" s="137"/>
      <c r="C26" s="138"/>
      <c r="D26" s="139"/>
      <c r="E26" s="139"/>
      <c r="F26" s="140"/>
      <c r="G26" s="142"/>
      <c r="H26" s="142"/>
      <c r="I26" s="142"/>
      <c r="J26" s="142"/>
      <c r="K26" s="142"/>
      <c r="L26" s="142"/>
      <c r="M26" s="141"/>
    </row>
    <row r="27" spans="1:13">
      <c r="A27" s="143" t="s">
        <v>174</v>
      </c>
      <c r="B27" s="144"/>
      <c r="C27" s="145"/>
      <c r="D27" s="146"/>
      <c r="E27" s="146"/>
      <c r="F27" s="147"/>
      <c r="G27" s="149"/>
      <c r="H27" s="149"/>
      <c r="I27" s="149"/>
      <c r="J27" s="149"/>
      <c r="K27" s="149"/>
      <c r="L27" s="149"/>
      <c r="M27" s="148"/>
    </row>
    <row r="28" spans="1:13" ht="60" customHeight="1">
      <c r="A28" s="378" t="s">
        <v>40</v>
      </c>
      <c r="B28" s="384" t="s">
        <v>175</v>
      </c>
      <c r="C28" s="385"/>
      <c r="D28" s="378" t="s">
        <v>41</v>
      </c>
      <c r="E28" s="370">
        <f t="shared" ref="E28:E33" si="0">F28*(E$24+1)</f>
        <v>12500</v>
      </c>
      <c r="F28" s="386">
        <v>10000</v>
      </c>
      <c r="G28" s="372"/>
      <c r="H28" s="372"/>
      <c r="I28" s="373"/>
      <c r="J28" s="372"/>
      <c r="K28" s="372"/>
      <c r="L28" s="372"/>
      <c r="M28" s="372"/>
    </row>
    <row r="29" spans="1:13" ht="57.95">
      <c r="A29" s="378" t="s">
        <v>42</v>
      </c>
      <c r="B29" s="384" t="s">
        <v>175</v>
      </c>
      <c r="C29" s="385"/>
      <c r="D29" s="378" t="s">
        <v>43</v>
      </c>
      <c r="E29" s="370">
        <f t="shared" si="0"/>
        <v>11250</v>
      </c>
      <c r="F29" s="386">
        <v>9000</v>
      </c>
      <c r="G29" s="372"/>
      <c r="H29" s="372"/>
      <c r="I29" s="373"/>
      <c r="J29" s="372"/>
      <c r="K29" s="372"/>
      <c r="L29" s="372"/>
      <c r="M29" s="372"/>
    </row>
    <row r="30" spans="1:13" ht="57.95">
      <c r="A30" s="153" t="s">
        <v>176</v>
      </c>
      <c r="B30" s="380" t="s">
        <v>177</v>
      </c>
      <c r="C30" s="154"/>
      <c r="D30" s="153" t="s">
        <v>178</v>
      </c>
      <c r="E30" s="308">
        <f t="shared" si="0"/>
        <v>13468.75</v>
      </c>
      <c r="F30" s="231">
        <v>10775</v>
      </c>
      <c r="G30" s="226"/>
      <c r="H30" s="226"/>
      <c r="I30" s="227"/>
      <c r="J30" s="226"/>
      <c r="K30" s="226"/>
      <c r="L30" s="226"/>
      <c r="M30" s="226"/>
    </row>
    <row r="31" spans="1:13" ht="57.95">
      <c r="A31" s="153" t="s">
        <v>179</v>
      </c>
      <c r="B31" s="380" t="s">
        <v>177</v>
      </c>
      <c r="C31" s="154"/>
      <c r="D31" s="153" t="s">
        <v>180</v>
      </c>
      <c r="E31" s="308">
        <f t="shared" si="0"/>
        <v>12856.25</v>
      </c>
      <c r="F31" s="231">
        <v>10285</v>
      </c>
      <c r="G31" s="226"/>
      <c r="H31" s="226"/>
      <c r="I31" s="227"/>
      <c r="J31" s="226"/>
      <c r="K31" s="226"/>
      <c r="L31" s="226"/>
      <c r="M31" s="226"/>
    </row>
    <row r="32" spans="1:13" ht="43.5">
      <c r="A32" s="153" t="s">
        <v>181</v>
      </c>
      <c r="B32" s="380" t="s">
        <v>175</v>
      </c>
      <c r="C32" s="154"/>
      <c r="D32" s="153" t="s">
        <v>182</v>
      </c>
      <c r="E32" s="308">
        <f t="shared" si="0"/>
        <v>13295</v>
      </c>
      <c r="F32" s="231">
        <v>10636</v>
      </c>
      <c r="G32" s="226"/>
      <c r="H32" s="226"/>
      <c r="I32" s="227"/>
      <c r="J32" s="226"/>
      <c r="K32" s="226"/>
      <c r="L32" s="226"/>
      <c r="M32" s="226"/>
    </row>
    <row r="33" spans="1:13" ht="43.5">
      <c r="A33" s="153" t="s">
        <v>183</v>
      </c>
      <c r="B33" s="380" t="s">
        <v>175</v>
      </c>
      <c r="C33" s="154"/>
      <c r="D33" s="153" t="s">
        <v>184</v>
      </c>
      <c r="E33" s="308">
        <f t="shared" si="0"/>
        <v>19768.75</v>
      </c>
      <c r="F33" s="231">
        <v>15815</v>
      </c>
      <c r="G33" s="226"/>
      <c r="H33" s="226"/>
      <c r="I33" s="227"/>
      <c r="J33" s="226"/>
      <c r="K33" s="226"/>
      <c r="L33" s="226"/>
      <c r="M33" s="226"/>
    </row>
    <row r="34" spans="1:13" ht="15.6">
      <c r="A34" s="221" t="s">
        <v>81</v>
      </c>
      <c r="B34" s="156"/>
      <c r="C34" s="157"/>
      <c r="D34" s="158"/>
      <c r="E34" s="158"/>
      <c r="F34" s="158"/>
      <c r="G34" s="160"/>
      <c r="H34" s="160"/>
      <c r="I34" s="161"/>
      <c r="J34" s="160"/>
      <c r="K34" s="160"/>
      <c r="L34" s="160"/>
      <c r="M34" s="158"/>
    </row>
    <row r="35" spans="1:13">
      <c r="A35" s="164" t="s">
        <v>185</v>
      </c>
      <c r="B35" s="144"/>
      <c r="C35" s="145"/>
      <c r="D35" s="146"/>
      <c r="E35" s="146"/>
      <c r="F35" s="146"/>
      <c r="G35" s="162"/>
      <c r="H35" s="162"/>
      <c r="I35" s="163"/>
      <c r="J35" s="162"/>
      <c r="K35" s="162"/>
      <c r="L35" s="162"/>
      <c r="M35" s="146"/>
    </row>
    <row r="36" spans="1:13" ht="57.95">
      <c r="A36" s="192" t="s">
        <v>186</v>
      </c>
      <c r="B36" s="380"/>
      <c r="C36" s="152"/>
      <c r="D36" s="165" t="s">
        <v>187</v>
      </c>
      <c r="E36" s="308">
        <f>F36*(E$24+1)</f>
        <v>5550</v>
      </c>
      <c r="F36" s="220">
        <v>4440</v>
      </c>
      <c r="G36" s="220"/>
      <c r="H36" s="220"/>
      <c r="I36" s="220"/>
      <c r="J36" s="220"/>
      <c r="K36" s="220"/>
      <c r="L36" s="220"/>
      <c r="M36" s="220"/>
    </row>
    <row r="37" spans="1:13" ht="57.95">
      <c r="A37" s="192" t="s">
        <v>188</v>
      </c>
      <c r="B37" s="380"/>
      <c r="C37" s="152"/>
      <c r="D37" s="165" t="s">
        <v>189</v>
      </c>
      <c r="E37" s="308">
        <f>F37*(E$24+1)</f>
        <v>4100</v>
      </c>
      <c r="F37" s="220">
        <v>3280</v>
      </c>
      <c r="G37" s="220"/>
      <c r="H37" s="220"/>
      <c r="I37" s="220"/>
      <c r="J37" s="220"/>
      <c r="K37" s="220"/>
      <c r="L37" s="220"/>
      <c r="M37" s="220"/>
    </row>
    <row r="38" spans="1:13">
      <c r="A38" s="303" t="s">
        <v>67</v>
      </c>
      <c r="B38" s="143"/>
      <c r="C38" s="145"/>
      <c r="D38" s="146"/>
      <c r="E38" s="146"/>
      <c r="F38" s="146"/>
      <c r="G38" s="162"/>
      <c r="H38" s="162"/>
      <c r="I38" s="163"/>
      <c r="J38" s="162"/>
      <c r="K38" s="162"/>
      <c r="L38" s="162"/>
      <c r="M38" s="146"/>
    </row>
    <row r="39" spans="1:13">
      <c r="A39" s="166" t="s">
        <v>68</v>
      </c>
      <c r="B39" s="167"/>
      <c r="C39" s="168"/>
      <c r="D39" s="169"/>
      <c r="E39" s="169"/>
      <c r="F39" s="169"/>
      <c r="G39" s="170"/>
      <c r="H39" s="170"/>
      <c r="I39" s="171"/>
      <c r="J39" s="170"/>
      <c r="K39" s="170"/>
      <c r="L39" s="170"/>
      <c r="M39" s="169"/>
    </row>
    <row r="40" spans="1:13" ht="63" customHeight="1">
      <c r="A40" s="366" t="s">
        <v>75</v>
      </c>
      <c r="B40" s="367"/>
      <c r="C40" s="368"/>
      <c r="D40" s="369" t="s">
        <v>76</v>
      </c>
      <c r="E40" s="370">
        <f>F40*(E$24+1)</f>
        <v>5075</v>
      </c>
      <c r="F40" s="371">
        <v>4060</v>
      </c>
      <c r="G40" s="372">
        <v>250</v>
      </c>
      <c r="H40" s="372" t="s">
        <v>71</v>
      </c>
      <c r="I40" s="373">
        <v>1</v>
      </c>
      <c r="J40" s="372">
        <v>272</v>
      </c>
      <c r="K40" s="372" t="s">
        <v>72</v>
      </c>
      <c r="L40" s="372" t="s">
        <v>64</v>
      </c>
      <c r="M40" s="371"/>
    </row>
    <row r="41" spans="1:13" ht="43.5">
      <c r="A41" s="374" t="s">
        <v>77</v>
      </c>
      <c r="B41" s="367"/>
      <c r="C41" s="368"/>
      <c r="D41" s="369" t="s">
        <v>78</v>
      </c>
      <c r="E41" s="370">
        <f>F41*(E$24+1)</f>
        <v>6343.75</v>
      </c>
      <c r="F41" s="371">
        <v>5075</v>
      </c>
      <c r="G41" s="372">
        <v>258</v>
      </c>
      <c r="H41" s="372" t="s">
        <v>71</v>
      </c>
      <c r="I41" s="373">
        <v>1</v>
      </c>
      <c r="J41" s="372">
        <v>218</v>
      </c>
      <c r="K41" s="372" t="s">
        <v>72</v>
      </c>
      <c r="L41" s="372" t="s">
        <v>64</v>
      </c>
      <c r="M41" s="371"/>
    </row>
    <row r="42" spans="1:13" ht="43.5">
      <c r="A42" s="374" t="s">
        <v>79</v>
      </c>
      <c r="B42" s="367"/>
      <c r="C42" s="368"/>
      <c r="D42" s="369" t="s">
        <v>80</v>
      </c>
      <c r="E42" s="370">
        <f>F42*(E$24+1)</f>
        <v>5225</v>
      </c>
      <c r="F42" s="371">
        <v>4180</v>
      </c>
      <c r="G42" s="372">
        <v>238</v>
      </c>
      <c r="H42" s="372" t="s">
        <v>71</v>
      </c>
      <c r="I42" s="373">
        <v>1</v>
      </c>
      <c r="J42" s="372">
        <v>198</v>
      </c>
      <c r="K42" s="375" t="s">
        <v>72</v>
      </c>
      <c r="L42" s="372" t="s">
        <v>64</v>
      </c>
      <c r="M42" s="371"/>
    </row>
    <row r="43" spans="1:13" ht="43.5">
      <c r="A43" s="366" t="s">
        <v>69</v>
      </c>
      <c r="B43" s="367"/>
      <c r="C43" s="368"/>
      <c r="D43" s="369" t="s">
        <v>70</v>
      </c>
      <c r="E43" s="370">
        <f>F43*(E$24+1)</f>
        <v>3718.75</v>
      </c>
      <c r="F43" s="371">
        <v>2975</v>
      </c>
      <c r="G43" s="372">
        <v>195</v>
      </c>
      <c r="H43" s="372" t="s">
        <v>71</v>
      </c>
      <c r="I43" s="373">
        <v>1</v>
      </c>
      <c r="J43" s="372">
        <v>213</v>
      </c>
      <c r="K43" s="372" t="s">
        <v>72</v>
      </c>
      <c r="L43" s="372" t="s">
        <v>64</v>
      </c>
      <c r="M43" s="371"/>
    </row>
    <row r="44" spans="1:13" ht="43.5">
      <c r="A44" s="374" t="s">
        <v>73</v>
      </c>
      <c r="B44" s="367"/>
      <c r="C44" s="368"/>
      <c r="D44" s="369" t="s">
        <v>74</v>
      </c>
      <c r="E44" s="370">
        <f>F44*(E$24+1)</f>
        <v>4331.25</v>
      </c>
      <c r="F44" s="371">
        <v>3465</v>
      </c>
      <c r="G44" s="372">
        <v>199</v>
      </c>
      <c r="H44" s="372" t="s">
        <v>71</v>
      </c>
      <c r="I44" s="373">
        <v>1</v>
      </c>
      <c r="J44" s="372">
        <v>218</v>
      </c>
      <c r="K44" s="372" t="s">
        <v>72</v>
      </c>
      <c r="L44" s="372" t="s">
        <v>64</v>
      </c>
      <c r="M44" s="371"/>
    </row>
    <row r="45" spans="1:13" ht="15.6">
      <c r="A45" s="221" t="s">
        <v>190</v>
      </c>
      <c r="B45" s="177"/>
      <c r="C45" s="157"/>
      <c r="D45" s="158"/>
      <c r="E45" s="158"/>
      <c r="F45" s="158"/>
      <c r="G45" s="160"/>
      <c r="H45" s="160"/>
      <c r="I45" s="161"/>
      <c r="J45" s="160"/>
      <c r="K45" s="160"/>
      <c r="L45" s="160"/>
      <c r="M45" s="158"/>
    </row>
    <row r="46" spans="1:13">
      <c r="A46" s="143" t="s">
        <v>191</v>
      </c>
      <c r="B46" s="143"/>
      <c r="C46" s="145"/>
      <c r="D46" s="146"/>
      <c r="E46" s="146"/>
      <c r="F46" s="146"/>
      <c r="G46" s="162"/>
      <c r="H46" s="162"/>
      <c r="I46" s="163"/>
      <c r="J46" s="162"/>
      <c r="K46" s="162"/>
      <c r="L46" s="162"/>
      <c r="M46" s="146"/>
    </row>
    <row r="47" spans="1:13" ht="29.1">
      <c r="A47" s="150" t="s">
        <v>192</v>
      </c>
      <c r="B47" s="151"/>
      <c r="C47" s="155"/>
      <c r="D47" s="153" t="s">
        <v>193</v>
      </c>
      <c r="E47" s="308">
        <f>F47*(E$24+1)</f>
        <v>1393.75</v>
      </c>
      <c r="F47" s="220">
        <v>1115</v>
      </c>
      <c r="G47" s="226">
        <v>60</v>
      </c>
      <c r="H47" s="226" t="s">
        <v>194</v>
      </c>
      <c r="I47" s="227">
        <v>1</v>
      </c>
      <c r="J47" s="226">
        <v>100</v>
      </c>
      <c r="K47" s="228" t="s">
        <v>195</v>
      </c>
      <c r="L47" s="226" t="s">
        <v>196</v>
      </c>
      <c r="M47" s="220"/>
    </row>
    <row r="48" spans="1:13" ht="29.1">
      <c r="A48" s="150" t="s">
        <v>197</v>
      </c>
      <c r="B48" s="151"/>
      <c r="C48" s="155"/>
      <c r="D48" s="153" t="s">
        <v>198</v>
      </c>
      <c r="E48" s="308">
        <f>F48*(E$24+1)</f>
        <v>2681.25</v>
      </c>
      <c r="F48" s="220">
        <v>2145</v>
      </c>
      <c r="G48" s="226">
        <v>89</v>
      </c>
      <c r="H48" s="228" t="s">
        <v>199</v>
      </c>
      <c r="I48" s="227">
        <v>1</v>
      </c>
      <c r="J48" s="226">
        <v>129</v>
      </c>
      <c r="K48" s="228" t="s">
        <v>200</v>
      </c>
      <c r="L48" s="226" t="s">
        <v>196</v>
      </c>
      <c r="M48" s="220"/>
    </row>
    <row r="49" spans="1:13" ht="15.6">
      <c r="A49" s="221" t="s">
        <v>97</v>
      </c>
      <c r="B49" s="156"/>
      <c r="C49" s="157"/>
      <c r="D49" s="158"/>
      <c r="E49" s="158"/>
      <c r="F49" s="158"/>
      <c r="G49" s="160"/>
      <c r="H49" s="160"/>
      <c r="I49" s="161"/>
      <c r="J49" s="160"/>
      <c r="K49" s="160"/>
      <c r="L49" s="160"/>
      <c r="M49" s="158"/>
    </row>
    <row r="50" spans="1:13">
      <c r="A50" s="143" t="s">
        <v>98</v>
      </c>
      <c r="B50" s="144"/>
      <c r="C50" s="145"/>
      <c r="D50" s="146"/>
      <c r="E50" s="146"/>
      <c r="F50" s="146"/>
      <c r="G50" s="162"/>
      <c r="H50" s="162"/>
      <c r="I50" s="163"/>
      <c r="J50" s="162"/>
      <c r="K50" s="162"/>
      <c r="L50" s="162"/>
      <c r="M50" s="146"/>
    </row>
    <row r="51" spans="1:13" ht="29.1">
      <c r="A51" s="366" t="s">
        <v>99</v>
      </c>
      <c r="B51" s="381"/>
      <c r="C51" s="379"/>
      <c r="D51" s="374" t="s">
        <v>101</v>
      </c>
      <c r="E51" s="370">
        <f t="shared" ref="E51:E56" si="1">F51*(E$24+1)</f>
        <v>71.25</v>
      </c>
      <c r="F51" s="371">
        <v>57</v>
      </c>
      <c r="G51" s="372"/>
      <c r="H51" s="372"/>
      <c r="I51" s="373">
        <v>16</v>
      </c>
      <c r="J51" s="372">
        <v>38</v>
      </c>
      <c r="K51" s="372" t="s">
        <v>102</v>
      </c>
      <c r="L51" s="372" t="s">
        <v>103</v>
      </c>
      <c r="M51" s="387" t="s">
        <v>201</v>
      </c>
    </row>
    <row r="52" spans="1:13" ht="29.1">
      <c r="A52" s="150" t="s">
        <v>202</v>
      </c>
      <c r="B52" s="325" t="s">
        <v>203</v>
      </c>
      <c r="C52" s="152"/>
      <c r="D52" s="215" t="s">
        <v>204</v>
      </c>
      <c r="E52" s="308">
        <f t="shared" si="1"/>
        <v>166.25</v>
      </c>
      <c r="F52" s="220">
        <v>133</v>
      </c>
      <c r="G52" s="226"/>
      <c r="H52" s="226"/>
      <c r="I52" s="227">
        <v>1</v>
      </c>
      <c r="J52" s="226">
        <v>2</v>
      </c>
      <c r="K52" s="226" t="s">
        <v>205</v>
      </c>
      <c r="L52" s="226" t="s">
        <v>103</v>
      </c>
      <c r="M52" s="220"/>
    </row>
    <row r="53" spans="1:13">
      <c r="A53" s="150" t="s">
        <v>206</v>
      </c>
      <c r="B53" s="326"/>
      <c r="C53" s="152"/>
      <c r="D53" s="215" t="s">
        <v>207</v>
      </c>
      <c r="E53" s="308">
        <f>F53*(E$24+1)</f>
        <v>188.75</v>
      </c>
      <c r="F53" s="220">
        <v>151</v>
      </c>
      <c r="G53" s="226"/>
      <c r="H53" s="226"/>
      <c r="I53" s="227">
        <v>1</v>
      </c>
      <c r="J53" s="226">
        <v>2</v>
      </c>
      <c r="K53" s="226" t="s">
        <v>205</v>
      </c>
      <c r="L53" s="226" t="s">
        <v>103</v>
      </c>
      <c r="M53" s="220"/>
    </row>
    <row r="54" spans="1:13">
      <c r="A54" s="150" t="s">
        <v>208</v>
      </c>
      <c r="B54" s="151"/>
      <c r="C54" s="152"/>
      <c r="D54" s="116" t="s">
        <v>209</v>
      </c>
      <c r="E54" s="308">
        <f t="shared" si="1"/>
        <v>6.25</v>
      </c>
      <c r="F54" s="220">
        <v>5</v>
      </c>
      <c r="G54" s="226"/>
      <c r="H54" s="226"/>
      <c r="I54" s="227">
        <v>1</v>
      </c>
      <c r="J54" s="226">
        <v>14</v>
      </c>
      <c r="K54" s="226" t="s">
        <v>210</v>
      </c>
      <c r="L54" s="226" t="s">
        <v>103</v>
      </c>
      <c r="M54" s="220"/>
    </row>
    <row r="55" spans="1:13">
      <c r="A55" s="150" t="s">
        <v>211</v>
      </c>
      <c r="B55" s="151"/>
      <c r="C55" s="152"/>
      <c r="D55" s="192" t="s">
        <v>212</v>
      </c>
      <c r="E55" s="308">
        <f t="shared" si="1"/>
        <v>20</v>
      </c>
      <c r="F55" s="220">
        <v>16</v>
      </c>
      <c r="G55" s="226"/>
      <c r="H55" s="226"/>
      <c r="I55" s="227"/>
      <c r="J55" s="226"/>
      <c r="K55" s="226"/>
      <c r="L55" s="226"/>
      <c r="M55" s="220"/>
    </row>
    <row r="56" spans="1:13" ht="29.1">
      <c r="A56" s="150" t="s">
        <v>213</v>
      </c>
      <c r="B56" s="248"/>
      <c r="C56" s="152"/>
      <c r="D56" s="247" t="s">
        <v>214</v>
      </c>
      <c r="E56" s="308">
        <f t="shared" si="1"/>
        <v>10</v>
      </c>
      <c r="F56" s="220">
        <v>8</v>
      </c>
      <c r="G56" s="226"/>
      <c r="H56" s="226"/>
      <c r="I56" s="227"/>
      <c r="J56" s="226"/>
      <c r="K56" s="226"/>
      <c r="L56" s="226"/>
      <c r="M56" s="220"/>
    </row>
    <row r="57" spans="1:13" ht="15.6">
      <c r="A57" s="222" t="s">
        <v>44</v>
      </c>
      <c r="B57" s="185"/>
      <c r="C57" s="185"/>
      <c r="D57" s="186"/>
      <c r="E57" s="186"/>
      <c r="F57" s="186"/>
      <c r="G57" s="187"/>
      <c r="H57" s="187"/>
      <c r="I57" s="188"/>
      <c r="J57" s="187"/>
      <c r="K57" s="187"/>
      <c r="L57" s="187"/>
      <c r="M57" s="186"/>
    </row>
    <row r="58" spans="1:13">
      <c r="A58" s="143" t="s">
        <v>45</v>
      </c>
      <c r="B58" s="143"/>
      <c r="C58" s="145"/>
      <c r="D58" s="146"/>
      <c r="E58" s="146"/>
      <c r="F58" s="146"/>
      <c r="G58" s="162"/>
      <c r="H58" s="162"/>
      <c r="I58" s="163"/>
      <c r="J58" s="162"/>
      <c r="K58" s="162"/>
      <c r="L58" s="162"/>
      <c r="M58" s="146"/>
    </row>
    <row r="59" spans="1:13">
      <c r="A59" s="166" t="s">
        <v>46</v>
      </c>
      <c r="B59" s="181"/>
      <c r="C59" s="168"/>
      <c r="D59" s="169"/>
      <c r="E59" s="169"/>
      <c r="F59" s="169"/>
      <c r="G59" s="170">
        <v>0</v>
      </c>
      <c r="H59" s="170">
        <v>0</v>
      </c>
      <c r="I59" s="171">
        <v>0</v>
      </c>
      <c r="J59" s="170">
        <v>0</v>
      </c>
      <c r="K59" s="170">
        <v>0</v>
      </c>
      <c r="L59" s="170">
        <v>0</v>
      </c>
      <c r="M59" s="169"/>
    </row>
    <row r="60" spans="1:13" ht="43.5">
      <c r="A60" s="175" t="s">
        <v>215</v>
      </c>
      <c r="B60" s="151"/>
      <c r="C60" s="159"/>
      <c r="D60" s="165" t="s">
        <v>216</v>
      </c>
      <c r="E60" s="308">
        <f>F60*(E$24+1)</f>
        <v>4321.25</v>
      </c>
      <c r="F60" s="220">
        <v>3457</v>
      </c>
      <c r="G60" s="226">
        <v>110</v>
      </c>
      <c r="H60" s="226" t="s">
        <v>50</v>
      </c>
      <c r="I60" s="227">
        <v>6</v>
      </c>
      <c r="J60" s="226">
        <v>2030</v>
      </c>
      <c r="K60" s="226" t="s">
        <v>51</v>
      </c>
      <c r="L60" s="226" t="s">
        <v>52</v>
      </c>
      <c r="M60" s="220"/>
    </row>
    <row r="61" spans="1:13" ht="43.5">
      <c r="A61" s="175" t="s">
        <v>217</v>
      </c>
      <c r="B61" s="151"/>
      <c r="C61" s="159"/>
      <c r="D61" s="153" t="s">
        <v>218</v>
      </c>
      <c r="E61" s="308">
        <f>F61*(E$24+1)</f>
        <v>4376.25</v>
      </c>
      <c r="F61" s="220">
        <v>3501</v>
      </c>
      <c r="G61" s="226">
        <v>111</v>
      </c>
      <c r="H61" s="226" t="s">
        <v>55</v>
      </c>
      <c r="I61" s="227">
        <v>6</v>
      </c>
      <c r="J61" s="226">
        <v>2048</v>
      </c>
      <c r="K61" s="226" t="s">
        <v>219</v>
      </c>
      <c r="L61" s="226" t="s">
        <v>52</v>
      </c>
      <c r="M61" s="220"/>
    </row>
    <row r="62" spans="1:13">
      <c r="A62" s="166" t="s">
        <v>220</v>
      </c>
      <c r="B62" s="181"/>
      <c r="C62" s="182"/>
      <c r="D62" s="150"/>
      <c r="E62" s="150"/>
      <c r="F62" s="220"/>
      <c r="G62" s="183"/>
      <c r="H62" s="183"/>
      <c r="I62" s="184"/>
      <c r="J62" s="183"/>
      <c r="K62" s="183"/>
      <c r="L62" s="183"/>
      <c r="M62" s="150"/>
    </row>
    <row r="63" spans="1:13" ht="43.5">
      <c r="A63" s="376" t="s">
        <v>53</v>
      </c>
      <c r="B63" s="367"/>
      <c r="C63" s="377"/>
      <c r="D63" s="378" t="s">
        <v>54</v>
      </c>
      <c r="E63" s="370">
        <f>F63*(E$24+1)</f>
        <v>4473.75</v>
      </c>
      <c r="F63" s="371">
        <v>3579</v>
      </c>
      <c r="G63" s="372">
        <v>112</v>
      </c>
      <c r="H63" s="372" t="s">
        <v>55</v>
      </c>
      <c r="I63" s="373">
        <v>6</v>
      </c>
      <c r="J63" s="372">
        <v>2066</v>
      </c>
      <c r="K63" s="372" t="s">
        <v>56</v>
      </c>
      <c r="L63" s="372" t="s">
        <v>52</v>
      </c>
      <c r="M63" s="387" t="s">
        <v>221</v>
      </c>
    </row>
    <row r="64" spans="1:13" ht="43.5">
      <c r="A64" s="376" t="s">
        <v>47</v>
      </c>
      <c r="B64" s="367"/>
      <c r="C64" s="377"/>
      <c r="D64" s="378" t="s">
        <v>49</v>
      </c>
      <c r="E64" s="370">
        <f>F64*(E$24+1)</f>
        <v>4525</v>
      </c>
      <c r="F64" s="371">
        <v>3620</v>
      </c>
      <c r="G64" s="372">
        <v>110</v>
      </c>
      <c r="H64" s="372" t="s">
        <v>50</v>
      </c>
      <c r="I64" s="373">
        <v>6</v>
      </c>
      <c r="J64" s="372">
        <v>2030</v>
      </c>
      <c r="K64" s="372" t="s">
        <v>51</v>
      </c>
      <c r="L64" s="372" t="s">
        <v>52</v>
      </c>
      <c r="M64" s="387" t="s">
        <v>221</v>
      </c>
    </row>
    <row r="65" spans="1:13" ht="15.6">
      <c r="A65" s="223" t="s">
        <v>57</v>
      </c>
      <c r="B65" s="185"/>
      <c r="C65" s="185"/>
      <c r="D65" s="186"/>
      <c r="E65" s="186"/>
      <c r="F65" s="186"/>
      <c r="G65" s="187"/>
      <c r="H65" s="187"/>
      <c r="I65" s="188"/>
      <c r="J65" s="187"/>
      <c r="K65" s="187"/>
      <c r="L65" s="187"/>
      <c r="M65" s="186"/>
    </row>
    <row r="66" spans="1:13">
      <c r="A66" s="143" t="s">
        <v>58</v>
      </c>
      <c r="B66" s="143"/>
      <c r="C66" s="145"/>
      <c r="D66" s="146"/>
      <c r="E66" s="146"/>
      <c r="F66" s="146"/>
      <c r="G66" s="162"/>
      <c r="H66" s="162"/>
      <c r="I66" s="163"/>
      <c r="J66" s="162"/>
      <c r="K66" s="162"/>
      <c r="L66" s="162"/>
      <c r="M66" s="146"/>
    </row>
    <row r="67" spans="1:13">
      <c r="A67" s="166" t="s">
        <v>59</v>
      </c>
      <c r="B67" s="181"/>
      <c r="C67" s="168"/>
      <c r="D67" s="169"/>
      <c r="E67" s="169"/>
      <c r="F67" s="169"/>
      <c r="G67" s="170">
        <v>0</v>
      </c>
      <c r="H67" s="170">
        <v>0</v>
      </c>
      <c r="I67" s="171">
        <v>0</v>
      </c>
      <c r="J67" s="170">
        <v>0</v>
      </c>
      <c r="K67" s="170">
        <v>0</v>
      </c>
      <c r="L67" s="170">
        <v>0</v>
      </c>
      <c r="M67" s="169"/>
    </row>
    <row r="68" spans="1:13" ht="43.5">
      <c r="A68" s="150" t="s">
        <v>222</v>
      </c>
      <c r="B68" s="151"/>
      <c r="C68" s="155"/>
      <c r="D68" s="153" t="s">
        <v>223</v>
      </c>
      <c r="E68" s="308">
        <f>F68*(E$24+1)</f>
        <v>7878.75</v>
      </c>
      <c r="F68" s="220">
        <v>6303</v>
      </c>
      <c r="G68" s="226">
        <v>256</v>
      </c>
      <c r="H68" s="226" t="s">
        <v>62</v>
      </c>
      <c r="I68" s="227">
        <v>1</v>
      </c>
      <c r="J68" s="226">
        <v>282</v>
      </c>
      <c r="K68" s="226" t="s">
        <v>63</v>
      </c>
      <c r="L68" s="226" t="s">
        <v>64</v>
      </c>
      <c r="M68" s="220"/>
    </row>
    <row r="69" spans="1:13" ht="43.5">
      <c r="A69" s="150" t="s">
        <v>224</v>
      </c>
      <c r="B69" s="151"/>
      <c r="C69" s="155"/>
      <c r="D69" s="153" t="s">
        <v>225</v>
      </c>
      <c r="E69" s="308">
        <f>F69*(E$24+1)</f>
        <v>7987.5</v>
      </c>
      <c r="F69" s="220">
        <v>6390</v>
      </c>
      <c r="G69" s="226">
        <v>249</v>
      </c>
      <c r="H69" s="226" t="s">
        <v>62</v>
      </c>
      <c r="I69" s="227">
        <v>1</v>
      </c>
      <c r="J69" s="226">
        <v>275</v>
      </c>
      <c r="K69" s="226" t="s">
        <v>63</v>
      </c>
      <c r="L69" s="226" t="s">
        <v>64</v>
      </c>
      <c r="M69" s="220"/>
    </row>
    <row r="70" spans="1:13">
      <c r="A70" s="166" t="s">
        <v>220</v>
      </c>
      <c r="B70" s="181"/>
      <c r="C70" s="182"/>
      <c r="D70" s="150"/>
      <c r="E70" s="150"/>
      <c r="F70" s="182"/>
      <c r="G70" s="183"/>
      <c r="H70" s="183"/>
      <c r="I70" s="184"/>
      <c r="J70" s="183"/>
      <c r="K70" s="183"/>
      <c r="L70" s="183"/>
      <c r="M70" s="150"/>
    </row>
    <row r="71" spans="1:13" ht="43.5">
      <c r="A71" s="366" t="s">
        <v>65</v>
      </c>
      <c r="B71" s="367"/>
      <c r="C71" s="379"/>
      <c r="D71" s="378" t="s">
        <v>66</v>
      </c>
      <c r="E71" s="370">
        <f>F71*(E$24+1)</f>
        <v>5156.25</v>
      </c>
      <c r="F71" s="371">
        <v>4125</v>
      </c>
      <c r="G71" s="372">
        <v>256</v>
      </c>
      <c r="H71" s="372" t="s">
        <v>62</v>
      </c>
      <c r="I71" s="373">
        <v>1</v>
      </c>
      <c r="J71" s="372">
        <v>270</v>
      </c>
      <c r="K71" s="372" t="s">
        <v>63</v>
      </c>
      <c r="L71" s="372" t="s">
        <v>64</v>
      </c>
      <c r="M71" s="371"/>
    </row>
    <row r="72" spans="1:13" ht="43.5">
      <c r="A72" s="366" t="s">
        <v>60</v>
      </c>
      <c r="B72" s="367"/>
      <c r="C72" s="379"/>
      <c r="D72" s="378" t="s">
        <v>61</v>
      </c>
      <c r="E72" s="370">
        <f>F72*(E$24+1)</f>
        <v>5156.25</v>
      </c>
      <c r="F72" s="371">
        <v>4125</v>
      </c>
      <c r="G72" s="372">
        <v>259</v>
      </c>
      <c r="H72" s="372" t="s">
        <v>62</v>
      </c>
      <c r="I72" s="373">
        <v>1</v>
      </c>
      <c r="J72" s="372">
        <v>273</v>
      </c>
      <c r="K72" s="372" t="s">
        <v>63</v>
      </c>
      <c r="L72" s="372" t="s">
        <v>64</v>
      </c>
      <c r="M72" s="371"/>
    </row>
    <row r="73" spans="1:13" ht="15.6">
      <c r="A73" s="223" t="s">
        <v>226</v>
      </c>
      <c r="B73" s="185"/>
      <c r="C73" s="185"/>
      <c r="D73" s="186"/>
      <c r="E73" s="186"/>
      <c r="F73" s="186"/>
      <c r="G73" s="187"/>
      <c r="H73" s="187"/>
      <c r="I73" s="188"/>
      <c r="J73" s="187"/>
      <c r="K73" s="187"/>
      <c r="L73" s="187"/>
      <c r="M73" s="186"/>
    </row>
    <row r="74" spans="1:13">
      <c r="A74" s="143" t="s">
        <v>227</v>
      </c>
      <c r="B74" s="143"/>
      <c r="C74" s="145"/>
      <c r="D74" s="146"/>
      <c r="E74" s="146"/>
      <c r="F74" s="146"/>
      <c r="G74" s="162"/>
      <c r="H74" s="162"/>
      <c r="I74" s="163"/>
      <c r="J74" s="162"/>
      <c r="K74" s="162"/>
      <c r="L74" s="162"/>
      <c r="M74" s="146"/>
    </row>
    <row r="75" spans="1:13">
      <c r="A75" s="166" t="s">
        <v>228</v>
      </c>
      <c r="B75" s="181"/>
      <c r="C75" s="168"/>
      <c r="D75" s="169"/>
      <c r="E75" s="169"/>
      <c r="F75" s="169"/>
      <c r="G75" s="170">
        <v>0</v>
      </c>
      <c r="H75" s="170">
        <v>0</v>
      </c>
      <c r="I75" s="171">
        <v>0</v>
      </c>
      <c r="J75" s="170">
        <v>0</v>
      </c>
      <c r="K75" s="170">
        <v>0</v>
      </c>
      <c r="L75" s="170">
        <v>0</v>
      </c>
      <c r="M75" s="169"/>
    </row>
    <row r="76" spans="1:13" ht="43.5">
      <c r="A76" s="150" t="s">
        <v>229</v>
      </c>
      <c r="B76" s="302" t="s">
        <v>230</v>
      </c>
      <c r="C76" s="155"/>
      <c r="D76" s="153" t="s">
        <v>231</v>
      </c>
      <c r="E76" s="308">
        <f>F76*(E$24+1)</f>
        <v>14267.5</v>
      </c>
      <c r="F76" s="220">
        <v>11414</v>
      </c>
      <c r="G76" s="226">
        <v>433</v>
      </c>
      <c r="H76" s="226" t="s">
        <v>232</v>
      </c>
      <c r="I76" s="227">
        <v>1</v>
      </c>
      <c r="J76" s="226">
        <v>546</v>
      </c>
      <c r="K76" s="226" t="s">
        <v>233</v>
      </c>
      <c r="L76" s="226" t="s">
        <v>234</v>
      </c>
      <c r="M76" s="220"/>
    </row>
    <row r="77" spans="1:13" ht="43.5">
      <c r="A77" s="150" t="s">
        <v>235</v>
      </c>
      <c r="B77" s="302" t="s">
        <v>230</v>
      </c>
      <c r="C77" s="155"/>
      <c r="D77" s="153" t="s">
        <v>236</v>
      </c>
      <c r="E77" s="308">
        <f>F77*(E$24+1)</f>
        <v>16838.75</v>
      </c>
      <c r="F77" s="220">
        <v>13471</v>
      </c>
      <c r="G77" s="226">
        <v>500</v>
      </c>
      <c r="H77" s="226" t="s">
        <v>232</v>
      </c>
      <c r="I77" s="227">
        <v>1</v>
      </c>
      <c r="J77" s="226">
        <v>633</v>
      </c>
      <c r="K77" s="226" t="s">
        <v>233</v>
      </c>
      <c r="L77" s="226" t="s">
        <v>234</v>
      </c>
      <c r="M77" s="220"/>
    </row>
    <row r="78" spans="1:13">
      <c r="A78" s="166" t="s">
        <v>237</v>
      </c>
      <c r="B78" s="181"/>
      <c r="C78" s="182"/>
      <c r="D78" s="150"/>
      <c r="E78" s="150"/>
      <c r="F78" s="182"/>
      <c r="G78" s="183"/>
      <c r="H78" s="183"/>
      <c r="I78" s="184"/>
      <c r="J78" s="183"/>
      <c r="K78" s="183"/>
      <c r="L78" s="183"/>
      <c r="M78" s="150"/>
    </row>
    <row r="79" spans="1:13" ht="43.5">
      <c r="A79" s="150" t="s">
        <v>238</v>
      </c>
      <c r="B79" s="302" t="s">
        <v>230</v>
      </c>
      <c r="C79" s="155"/>
      <c r="D79" s="153" t="s">
        <v>239</v>
      </c>
      <c r="E79" s="308">
        <f>F79*(E$24+1)</f>
        <v>14925</v>
      </c>
      <c r="F79" s="220">
        <v>11940</v>
      </c>
      <c r="G79" s="226">
        <v>433</v>
      </c>
      <c r="H79" s="226" t="s">
        <v>232</v>
      </c>
      <c r="I79" s="227">
        <v>1</v>
      </c>
      <c r="J79" s="226">
        <v>629</v>
      </c>
      <c r="K79" s="226" t="s">
        <v>240</v>
      </c>
      <c r="L79" s="226" t="s">
        <v>234</v>
      </c>
      <c r="M79" s="220"/>
    </row>
    <row r="80" spans="1:13" ht="43.5">
      <c r="A80" s="150" t="s">
        <v>241</v>
      </c>
      <c r="B80" s="302" t="s">
        <v>230</v>
      </c>
      <c r="C80" s="155"/>
      <c r="D80" s="153" t="s">
        <v>242</v>
      </c>
      <c r="E80" s="308">
        <f>F80*(E$24+1)</f>
        <v>17592.5</v>
      </c>
      <c r="F80" s="220">
        <v>14074</v>
      </c>
      <c r="G80" s="226">
        <v>500</v>
      </c>
      <c r="H80" s="226" t="s">
        <v>232</v>
      </c>
      <c r="I80" s="227">
        <v>1</v>
      </c>
      <c r="J80" s="226">
        <v>629</v>
      </c>
      <c r="K80" s="226" t="s">
        <v>233</v>
      </c>
      <c r="L80" s="226" t="s">
        <v>234</v>
      </c>
      <c r="M80" s="220"/>
    </row>
    <row r="81" spans="1:13" ht="15.6">
      <c r="A81" s="223" t="s">
        <v>243</v>
      </c>
      <c r="B81" s="277"/>
      <c r="C81" s="185"/>
      <c r="D81" s="186"/>
      <c r="E81" s="186"/>
      <c r="F81" s="186"/>
      <c r="G81" s="187"/>
      <c r="H81" s="187"/>
      <c r="I81" s="188"/>
      <c r="J81" s="187"/>
      <c r="K81" s="187"/>
      <c r="L81" s="187"/>
      <c r="M81" s="233"/>
    </row>
    <row r="82" spans="1:13">
      <c r="A82" s="278" t="s">
        <v>244</v>
      </c>
      <c r="B82" s="144"/>
      <c r="C82" s="145"/>
      <c r="D82" s="146"/>
      <c r="E82" s="146"/>
      <c r="F82" s="146"/>
      <c r="G82" s="162"/>
      <c r="H82" s="162"/>
      <c r="I82" s="163"/>
      <c r="J82" s="162"/>
      <c r="K82" s="162"/>
      <c r="L82" s="162"/>
    </row>
    <row r="83" spans="1:13" ht="29.1">
      <c r="A83" s="150" t="s">
        <v>245</v>
      </c>
      <c r="B83" s="151"/>
      <c r="C83" s="155"/>
      <c r="D83" s="153" t="s">
        <v>246</v>
      </c>
      <c r="E83" s="308">
        <f>F83*(E$24+1)</f>
        <v>4537.5</v>
      </c>
      <c r="F83" s="220">
        <v>3630</v>
      </c>
      <c r="G83" s="226" t="e">
        <f>INDEX('[13]Shipping Info Worksheet'!C:C,MATCH($A83,'[13]Shipping Info Worksheet'!$A:$A,0))</f>
        <v>#N/A</v>
      </c>
      <c r="H83" s="226" t="e">
        <f>INDEX('[13]Shipping Info Worksheet'!D:D,MATCH($A83,'[13]Shipping Info Worksheet'!$A:$A,0))</f>
        <v>#N/A</v>
      </c>
      <c r="I83" s="227" t="e">
        <f>INDEX('[13]Shipping Info Worksheet'!G:G,MATCH($A83,'[13]Shipping Info Worksheet'!$A:$A,0))</f>
        <v>#N/A</v>
      </c>
      <c r="J83" s="226" t="e">
        <f>INDEX('[13]Shipping Info Worksheet'!E:E,MATCH($A83,'[13]Shipping Info Worksheet'!$A:$A,0))</f>
        <v>#N/A</v>
      </c>
      <c r="K83" s="226" t="e">
        <f>INDEX('[13]Shipping Info Worksheet'!F:F,MATCH($A83,'[13]Shipping Info Worksheet'!$A:$A,0))</f>
        <v>#N/A</v>
      </c>
      <c r="L83" s="226" t="e">
        <f>INDEX('[13]Shipping Info Worksheet'!H:H,MATCH($A83,'[13]Shipping Info Worksheet'!$A:$A,0))</f>
        <v>#N/A</v>
      </c>
    </row>
    <row r="84" spans="1:13" ht="29.1">
      <c r="A84" s="150" t="s">
        <v>247</v>
      </c>
      <c r="B84" s="151"/>
      <c r="C84" s="155"/>
      <c r="D84" s="153" t="s">
        <v>248</v>
      </c>
      <c r="E84" s="308">
        <f>F84*(E$24+1)</f>
        <v>4828.75</v>
      </c>
      <c r="F84" s="220">
        <v>3863</v>
      </c>
      <c r="G84" s="226" t="e">
        <f>INDEX('[13]Shipping Info Worksheet'!C:C,MATCH($A84,'[13]Shipping Info Worksheet'!$A:$A,0))</f>
        <v>#N/A</v>
      </c>
      <c r="H84" s="226" t="e">
        <f>INDEX('[13]Shipping Info Worksheet'!D:D,MATCH($A84,'[13]Shipping Info Worksheet'!$A:$A,0))</f>
        <v>#N/A</v>
      </c>
      <c r="I84" s="227" t="e">
        <f>INDEX('[13]Shipping Info Worksheet'!G:G,MATCH($A84,'[13]Shipping Info Worksheet'!$A:$A,0))</f>
        <v>#N/A</v>
      </c>
      <c r="J84" s="226" t="e">
        <f>INDEX('[13]Shipping Info Worksheet'!E:E,MATCH($A84,'[13]Shipping Info Worksheet'!$A:$A,0))</f>
        <v>#N/A</v>
      </c>
      <c r="K84" s="226" t="e">
        <f>INDEX('[13]Shipping Info Worksheet'!F:F,MATCH($A84,'[13]Shipping Info Worksheet'!$A:$A,0))</f>
        <v>#N/A</v>
      </c>
      <c r="L84" s="226" t="e">
        <f>INDEX('[13]Shipping Info Worksheet'!H:H,MATCH($A84,'[13]Shipping Info Worksheet'!$A:$A,0))</f>
        <v>#N/A</v>
      </c>
    </row>
    <row r="85" spans="1:13" ht="15.6">
      <c r="A85" s="223" t="s">
        <v>249</v>
      </c>
      <c r="B85" s="185"/>
      <c r="C85" s="185"/>
      <c r="D85" s="186"/>
      <c r="E85" s="186"/>
      <c r="F85" s="186"/>
      <c r="G85" s="187"/>
      <c r="H85" s="187"/>
      <c r="I85" s="188"/>
      <c r="J85" s="187"/>
      <c r="K85" s="187"/>
      <c r="L85" s="187"/>
    </row>
    <row r="86" spans="1:13">
      <c r="A86" s="143" t="s">
        <v>244</v>
      </c>
      <c r="B86" s="143"/>
      <c r="C86" s="145"/>
      <c r="D86" s="146"/>
      <c r="E86" s="146"/>
      <c r="F86" s="146"/>
      <c r="G86" s="162"/>
      <c r="H86" s="162"/>
      <c r="I86" s="163"/>
      <c r="J86" s="162"/>
      <c r="K86" s="162"/>
      <c r="L86" s="162"/>
    </row>
    <row r="87" spans="1:13" ht="43.5">
      <c r="A87" s="150" t="s">
        <v>250</v>
      </c>
      <c r="B87" s="151"/>
      <c r="C87" s="155"/>
      <c r="D87" s="153" t="s">
        <v>251</v>
      </c>
      <c r="E87" s="308">
        <f>F87*(E$24+1)</f>
        <v>8388.75</v>
      </c>
      <c r="F87" s="220">
        <v>6711</v>
      </c>
      <c r="G87" s="226">
        <v>256</v>
      </c>
      <c r="H87" s="228" t="s">
        <v>62</v>
      </c>
      <c r="I87" s="227" t="e">
        <f>INDEX('[13]Shipping Info Worksheet'!G:G,MATCH($A87,'[13]Shipping Info Worksheet'!$A:$A,0))</f>
        <v>#N/A</v>
      </c>
      <c r="J87" s="226">
        <v>350</v>
      </c>
      <c r="K87" s="226" t="e">
        <f>INDEX('[13]Shipping Info Worksheet'!F:F,MATCH($A87,'[13]Shipping Info Worksheet'!$A:$A,0))</f>
        <v>#N/A</v>
      </c>
      <c r="L87" s="226" t="e">
        <f>INDEX('[13]Shipping Info Worksheet'!H:H,MATCH($A87,'[13]Shipping Info Worksheet'!$A:$A,0))</f>
        <v>#N/A</v>
      </c>
    </row>
    <row r="88" spans="1:13" ht="43.5">
      <c r="A88" s="150" t="s">
        <v>252</v>
      </c>
      <c r="B88" s="151"/>
      <c r="C88" s="155"/>
      <c r="D88" s="153" t="s">
        <v>253</v>
      </c>
      <c r="E88" s="308">
        <f>F88*(E$24+1)</f>
        <v>8743.75</v>
      </c>
      <c r="F88" s="220">
        <v>6995</v>
      </c>
      <c r="G88" s="226">
        <v>249</v>
      </c>
      <c r="H88" s="228" t="s">
        <v>62</v>
      </c>
      <c r="I88" s="227" t="e">
        <f>INDEX('[13]Shipping Info Worksheet'!G:G,MATCH($A88,'[13]Shipping Info Worksheet'!$A:$A,0))</f>
        <v>#N/A</v>
      </c>
      <c r="J88" s="226">
        <v>350</v>
      </c>
      <c r="K88" s="226" t="e">
        <f>INDEX('[13]Shipping Info Worksheet'!F:F,MATCH($A88,'[13]Shipping Info Worksheet'!$A:$A,0))</f>
        <v>#N/A</v>
      </c>
      <c r="L88" s="226" t="e">
        <f>INDEX('[13]Shipping Info Worksheet'!H:H,MATCH($A88,'[13]Shipping Info Worksheet'!$A:$A,0))</f>
        <v>#N/A</v>
      </c>
    </row>
    <row r="89" spans="1:13" ht="15.6">
      <c r="A89" s="223" t="s">
        <v>254</v>
      </c>
      <c r="B89" s="277"/>
      <c r="C89" s="185"/>
      <c r="D89" s="186"/>
      <c r="E89" s="186"/>
      <c r="F89" s="186"/>
      <c r="G89" s="187"/>
      <c r="H89" s="187"/>
      <c r="I89" s="188"/>
      <c r="J89" s="187"/>
      <c r="K89" s="187"/>
      <c r="L89" s="187"/>
    </row>
    <row r="90" spans="1:13">
      <c r="A90" s="143" t="s">
        <v>255</v>
      </c>
      <c r="B90" s="144"/>
      <c r="C90" s="145"/>
      <c r="D90" s="146"/>
      <c r="E90" s="146"/>
      <c r="F90" s="146"/>
      <c r="G90" s="162"/>
      <c r="H90" s="162"/>
      <c r="I90" s="163"/>
      <c r="J90" s="162"/>
      <c r="K90" s="162"/>
      <c r="L90" s="162"/>
    </row>
    <row r="91" spans="1:13" ht="43.5">
      <c r="A91" s="150" t="s">
        <v>256</v>
      </c>
      <c r="B91" s="302" t="s">
        <v>230</v>
      </c>
      <c r="C91" s="193"/>
      <c r="D91" s="153" t="s">
        <v>257</v>
      </c>
      <c r="E91" s="308">
        <f>F91*(E$24+1)</f>
        <v>15356.25</v>
      </c>
      <c r="F91" s="220">
        <v>12285</v>
      </c>
      <c r="G91" s="226">
        <v>433</v>
      </c>
      <c r="H91" s="226" t="s">
        <v>232</v>
      </c>
      <c r="I91" s="227" t="e">
        <f>INDEX('[13]Shipping Info Worksheet'!G:G,MATCH($A91,'[13]Shipping Info Worksheet'!$A:$A,0))</f>
        <v>#N/A</v>
      </c>
      <c r="J91" s="226" t="e">
        <f>INDEX('[13]Shipping Info Worksheet'!E:E,MATCH($A91,'[13]Shipping Info Worksheet'!$A:$A,0))</f>
        <v>#N/A</v>
      </c>
      <c r="K91" s="226" t="e">
        <f>INDEX('[13]Shipping Info Worksheet'!F:F,MATCH($A91,'[13]Shipping Info Worksheet'!$A:$A,0))</f>
        <v>#N/A</v>
      </c>
      <c r="L91" s="226" t="e">
        <f>INDEX('[13]Shipping Info Worksheet'!H:H,MATCH($A91,'[13]Shipping Info Worksheet'!$A:$A,0))</f>
        <v>#N/A</v>
      </c>
    </row>
    <row r="92" spans="1:13" ht="43.5">
      <c r="A92" s="150" t="s">
        <v>258</v>
      </c>
      <c r="B92" s="302" t="s">
        <v>230</v>
      </c>
      <c r="C92" s="172"/>
      <c r="D92" s="153" t="s">
        <v>259</v>
      </c>
      <c r="E92" s="308">
        <f>F92*(E$24+1)</f>
        <v>15443.75</v>
      </c>
      <c r="F92" s="220">
        <v>12355</v>
      </c>
      <c r="G92" s="226">
        <v>424</v>
      </c>
      <c r="H92" s="226" t="s">
        <v>232</v>
      </c>
      <c r="I92" s="227" t="e">
        <f>INDEX('[13]Shipping Info Worksheet'!G:G,MATCH($A92,'[13]Shipping Info Worksheet'!$A:$A,0))</f>
        <v>#N/A</v>
      </c>
      <c r="J92" s="226" t="e">
        <f>INDEX('[13]Shipping Info Worksheet'!E:E,MATCH($A92,'[13]Shipping Info Worksheet'!$A:$A,0))</f>
        <v>#N/A</v>
      </c>
      <c r="K92" s="226" t="e">
        <f>INDEX('[13]Shipping Info Worksheet'!F:F,MATCH($A92,'[13]Shipping Info Worksheet'!$A:$A,0))</f>
        <v>#N/A</v>
      </c>
      <c r="L92" s="226" t="e">
        <f>INDEX('[13]Shipping Info Worksheet'!H:H,MATCH($A92,'[13]Shipping Info Worksheet'!$A:$A,0))</f>
        <v>#N/A</v>
      </c>
    </row>
    <row r="93" spans="1:13" ht="43.5">
      <c r="A93" s="150" t="s">
        <v>260</v>
      </c>
      <c r="B93" s="302" t="s">
        <v>230</v>
      </c>
      <c r="C93" s="172"/>
      <c r="D93" s="153" t="s">
        <v>261</v>
      </c>
      <c r="E93" s="308">
        <f>F93*(E$24+1)</f>
        <v>15371.25</v>
      </c>
      <c r="F93" s="220">
        <v>12297</v>
      </c>
      <c r="G93" s="226">
        <v>424</v>
      </c>
      <c r="H93" s="226" t="s">
        <v>232</v>
      </c>
      <c r="I93" s="227" t="e">
        <f>INDEX('[13]Shipping Info Worksheet'!G:G,MATCH($A93,'[13]Shipping Info Worksheet'!$A:$A,0))</f>
        <v>#N/A</v>
      </c>
      <c r="J93" s="226" t="e">
        <f>INDEX('[13]Shipping Info Worksheet'!E:E,MATCH($A93,'[13]Shipping Info Worksheet'!$A:$A,0))</f>
        <v>#N/A</v>
      </c>
      <c r="K93" s="226" t="e">
        <f>INDEX('[13]Shipping Info Worksheet'!F:F,MATCH($A93,'[13]Shipping Info Worksheet'!$A:$A,0))</f>
        <v>#N/A</v>
      </c>
      <c r="L93" s="226" t="e">
        <f>INDEX('[13]Shipping Info Worksheet'!H:H,MATCH($A93,'[13]Shipping Info Worksheet'!$A:$A,0))</f>
        <v>#N/A</v>
      </c>
    </row>
    <row r="94" spans="1:13">
      <c r="A94" s="143" t="s">
        <v>244</v>
      </c>
      <c r="B94" s="144"/>
      <c r="C94" s="145"/>
      <c r="D94" s="146"/>
      <c r="E94" s="146"/>
      <c r="F94" s="145"/>
      <c r="G94" s="162"/>
      <c r="H94" s="162"/>
      <c r="I94" s="163"/>
      <c r="J94" s="162"/>
      <c r="K94" s="162"/>
      <c r="L94" s="162"/>
    </row>
    <row r="95" spans="1:13" ht="43.5">
      <c r="A95" s="150" t="s">
        <v>262</v>
      </c>
      <c r="B95" s="302" t="s">
        <v>230</v>
      </c>
      <c r="C95" s="172"/>
      <c r="D95" s="153" t="s">
        <v>263</v>
      </c>
      <c r="E95" s="308">
        <f>F95*(E$24+1)</f>
        <v>17492.5</v>
      </c>
      <c r="F95" s="220">
        <v>13994</v>
      </c>
      <c r="G95" s="226">
        <v>500</v>
      </c>
      <c r="H95" s="226" t="s">
        <v>232</v>
      </c>
      <c r="I95" s="227" t="e">
        <f>INDEX('[13]Shipping Info Worksheet'!G:G,MATCH($A95,'[13]Shipping Info Worksheet'!$A:$A,0))</f>
        <v>#N/A</v>
      </c>
      <c r="J95" s="226" t="e">
        <f>INDEX('[13]Shipping Info Worksheet'!E:E,MATCH($A95,'[13]Shipping Info Worksheet'!$A:$A,0))</f>
        <v>#N/A</v>
      </c>
      <c r="K95" s="226" t="e">
        <f>INDEX('[13]Shipping Info Worksheet'!F:F,MATCH($A95,'[13]Shipping Info Worksheet'!$A:$A,0))</f>
        <v>#N/A</v>
      </c>
      <c r="L95" s="226" t="e">
        <f>INDEX('[13]Shipping Info Worksheet'!H:H,MATCH($A95,'[13]Shipping Info Worksheet'!$A:$A,0))</f>
        <v>#N/A</v>
      </c>
    </row>
    <row r="96" spans="1:13" ht="43.5">
      <c r="A96" s="175" t="s">
        <v>264</v>
      </c>
      <c r="B96" s="302" t="s">
        <v>230</v>
      </c>
      <c r="C96" s="172"/>
      <c r="D96" s="153" t="s">
        <v>265</v>
      </c>
      <c r="E96" s="308">
        <f>F96*(E$24+1)</f>
        <v>15261.25</v>
      </c>
      <c r="F96" s="220">
        <v>12209</v>
      </c>
      <c r="G96" s="226">
        <v>500</v>
      </c>
      <c r="H96" s="226" t="s">
        <v>232</v>
      </c>
      <c r="I96" s="227" t="e">
        <f>INDEX('[13]Shipping Info Worksheet'!G:G,MATCH($A96,'[13]Shipping Info Worksheet'!$A:$A,0))</f>
        <v>#N/A</v>
      </c>
      <c r="J96" s="226" t="e">
        <f>INDEX('[13]Shipping Info Worksheet'!E:E,MATCH($A96,'[13]Shipping Info Worksheet'!$A:$A,0))</f>
        <v>#N/A</v>
      </c>
      <c r="K96" s="226" t="e">
        <f>INDEX('[13]Shipping Info Worksheet'!F:F,MATCH($A96,'[13]Shipping Info Worksheet'!$A:$A,0))</f>
        <v>#N/A</v>
      </c>
      <c r="L96" s="226" t="e">
        <f>INDEX('[13]Shipping Info Worksheet'!H:H,MATCH($A96,'[13]Shipping Info Worksheet'!$A:$A,0))</f>
        <v>#N/A</v>
      </c>
    </row>
  </sheetData>
  <sheetProtection formatCells="0" formatColumns="0" formatRows="0" insertColumns="0" insertRows="0" deleteColumns="0" deleteRows="0" sort="0" autoFilter="0"/>
  <protectedRanges>
    <protectedRange sqref="D4:D7 F6:F7" name="Range1"/>
    <protectedRange sqref="F4:F5" name="Range1_2"/>
    <protectedRange sqref="E4:E7" name="Range1_3"/>
    <protectedRange sqref="A5:B7" name="Range1_1_2"/>
  </protectedRanges>
  <autoFilter ref="A25:E80" xr:uid="{00000000-0009-0000-0000-000002000000}"/>
  <mergeCells count="2">
    <mergeCell ref="A2:B4"/>
    <mergeCell ref="D5:D7"/>
  </mergeCells>
  <conditionalFormatting sqref="A30:A33">
    <cfRule type="expression" dxfId="763" priority="65">
      <formula>ISNA(XEX1048094)</formula>
    </cfRule>
  </conditionalFormatting>
  <conditionalFormatting sqref="A31:A33">
    <cfRule type="expression" dxfId="762" priority="64">
      <formula>ISNA(XEX1048094)</formula>
    </cfRule>
  </conditionalFormatting>
  <conditionalFormatting sqref="A36:A40">
    <cfRule type="expression" dxfId="761" priority="191">
      <formula>ISNA(XEX1048114)</formula>
    </cfRule>
  </conditionalFormatting>
  <conditionalFormatting sqref="A51 C51:D51 A52:D53">
    <cfRule type="expression" dxfId="760" priority="4473">
      <formula>ISNA(XEX57)</formula>
    </cfRule>
  </conditionalFormatting>
  <conditionalFormatting sqref="A51 C51:D51 G51:M54 A52:D54 A56 C56:D56 G56:M56">
    <cfRule type="expression" dxfId="759" priority="573">
      <formula>IF(ISBLANK(search_box2),0,SEARCH(search_box2,$A51&amp;$B51&amp;$C51&amp;$D51))</formula>
    </cfRule>
  </conditionalFormatting>
  <conditionalFormatting sqref="A56 C56:D56">
    <cfRule type="expression" dxfId="758" priority="575">
      <formula>ISNA(XEX60)</formula>
    </cfRule>
  </conditionalFormatting>
  <conditionalFormatting sqref="A69 C69:D69">
    <cfRule type="expression" dxfId="757" priority="1462">
      <formula>ISNA(XEX23)</formula>
    </cfRule>
  </conditionalFormatting>
  <conditionalFormatting sqref="A87 C87:D87">
    <cfRule type="expression" dxfId="756" priority="286">
      <formula>ISNA(XEX44)</formula>
    </cfRule>
  </conditionalFormatting>
  <conditionalFormatting sqref="A95">
    <cfRule type="expression" dxfId="755" priority="272">
      <formula>ISNA(XEX49)</formula>
    </cfRule>
  </conditionalFormatting>
  <conditionalFormatting sqref="A96 C96:D96">
    <cfRule type="expression" dxfId="754" priority="276">
      <formula>ISNA(#REF!)</formula>
    </cfRule>
  </conditionalFormatting>
  <conditionalFormatting sqref="A16:C16">
    <cfRule type="expression" dxfId="753" priority="9578">
      <formula>ISNA(XEX1048091)</formula>
    </cfRule>
  </conditionalFormatting>
  <conditionalFormatting sqref="A28:C29">
    <cfRule type="expression" dxfId="752" priority="9461">
      <formula>ISNA(XEX1048092)</formula>
    </cfRule>
  </conditionalFormatting>
  <conditionalFormatting sqref="A31:C33">
    <cfRule type="expression" dxfId="751" priority="829">
      <formula>ISNA(XEX1048094)</formula>
    </cfRule>
  </conditionalFormatting>
  <conditionalFormatting sqref="A32:C33">
    <cfRule type="expression" dxfId="750" priority="5216">
      <formula>ISNA(XEX1048088)</formula>
    </cfRule>
  </conditionalFormatting>
  <conditionalFormatting sqref="A30:D30">
    <cfRule type="expression" dxfId="749" priority="3">
      <formula>ISNA(XEX1048093)</formula>
    </cfRule>
  </conditionalFormatting>
  <conditionalFormatting sqref="A34:D37 G29:M37 A28:C33 L25:M27 F34:F37 G40:M44 A47:A48 C47:D48 G47:M48 A57:D80 G60:M64 G68:M72 G76:M80">
    <cfRule type="expression" dxfId="748" priority="582">
      <formula>IF(ISBLANK(search_box),0,SEARCH(search_box,$A25&amp;$B25&amp;$C25&amp;$D25))</formula>
    </cfRule>
  </conditionalFormatting>
  <conditionalFormatting sqref="A35:D35 C36:D40 D48 D54">
    <cfRule type="expression" dxfId="747" priority="916">
      <formula>ISNA(XEX1048113)</formula>
    </cfRule>
  </conditionalFormatting>
  <conditionalFormatting sqref="A38:D46">
    <cfRule type="expression" dxfId="746" priority="190">
      <formula>IF(ISBLANK(search_box),0,SEARCH(search_box,$A38&amp;$B38&amp;$C38&amp;$D38))</formula>
    </cfRule>
  </conditionalFormatting>
  <conditionalFormatting sqref="A54:D54">
    <cfRule type="expression" dxfId="745" priority="9540">
      <formula>ISNA(XEX59)</formula>
    </cfRule>
  </conditionalFormatting>
  <conditionalFormatting sqref="A55:D55">
    <cfRule type="expression" dxfId="744" priority="6477">
      <formula>ISNA(XEX1)</formula>
    </cfRule>
  </conditionalFormatting>
  <conditionalFormatting sqref="A57:D57">
    <cfRule type="expression" dxfId="743" priority="6492">
      <formula>ISNA(XEX15)</formula>
    </cfRule>
  </conditionalFormatting>
  <conditionalFormatting sqref="A61:D61 A72:D72">
    <cfRule type="expression" dxfId="742" priority="6439">
      <formula>ISNA(XEX16)</formula>
    </cfRule>
  </conditionalFormatting>
  <conditionalFormatting sqref="A63:D63 A41:A42">
    <cfRule type="expression" dxfId="741" priority="9467">
      <formula>ISNA(XEX1)</formula>
    </cfRule>
  </conditionalFormatting>
  <conditionalFormatting sqref="A64:D66 E65:E66">
    <cfRule type="expression" dxfId="740" priority="9998">
      <formula>ISNA(XEX25)</formula>
    </cfRule>
  </conditionalFormatting>
  <conditionalFormatting sqref="A67:D68 E67">
    <cfRule type="expression" dxfId="739" priority="9981">
      <formula>ISNA(XEX32)</formula>
    </cfRule>
  </conditionalFormatting>
  <conditionalFormatting sqref="A70:D71 A92:A93 C92:D93">
    <cfRule type="expression" dxfId="738" priority="883">
      <formula>ISNA(XEX26)</formula>
    </cfRule>
  </conditionalFormatting>
  <conditionalFormatting sqref="A79:D79">
    <cfRule type="expression" dxfId="737" priority="9579">
      <formula>ISNA(#REF!)</formula>
    </cfRule>
  </conditionalFormatting>
  <conditionalFormatting sqref="A80:D80">
    <cfRule type="expression" dxfId="736" priority="9481">
      <formula>ISNA(#REF!)</formula>
    </cfRule>
  </conditionalFormatting>
  <conditionalFormatting sqref="A81:D83">
    <cfRule type="expression" dxfId="735" priority="290">
      <formula>ISNA(XEX40)</formula>
    </cfRule>
  </conditionalFormatting>
  <conditionalFormatting sqref="A84:D84">
    <cfRule type="expression" dxfId="734" priority="275">
      <formula>ISNA(#REF!)</formula>
    </cfRule>
  </conditionalFormatting>
  <conditionalFormatting sqref="A86:D86 F86 A88 C88:D88">
    <cfRule type="expression" dxfId="733" priority="277">
      <formula>ISNA(#REF!)</formula>
    </cfRule>
  </conditionalFormatting>
  <conditionalFormatting sqref="A89:D89 F89 A94:D94">
    <cfRule type="expression" dxfId="732" priority="273">
      <formula>ISNA(#REF!)</formula>
    </cfRule>
  </conditionalFormatting>
  <conditionalFormatting sqref="A91:D91">
    <cfRule type="expression" dxfId="731" priority="197">
      <formula>ISNA(#REF!)</formula>
    </cfRule>
  </conditionalFormatting>
  <conditionalFormatting sqref="A34:E34">
    <cfRule type="expression" dxfId="730" priority="7402">
      <formula>ISNA(XEX1048107)</formula>
    </cfRule>
  </conditionalFormatting>
  <conditionalFormatting sqref="A49:E50">
    <cfRule type="expression" dxfId="729" priority="107">
      <formula>ISNA(XEX43)</formula>
    </cfRule>
  </conditionalFormatting>
  <conditionalFormatting sqref="A73:E73">
    <cfRule type="expression" dxfId="728" priority="9964">
      <formula>ISNA(XEX33)</formula>
    </cfRule>
  </conditionalFormatting>
  <conditionalFormatting sqref="A74:E74">
    <cfRule type="expression" dxfId="727" priority="919">
      <formula>ISNA(XEX28)</formula>
    </cfRule>
  </conditionalFormatting>
  <conditionalFormatting sqref="A85:E85">
    <cfRule type="expression" dxfId="726" priority="95">
      <formula>ISNA(XEX43)</formula>
    </cfRule>
  </conditionalFormatting>
  <conditionalFormatting sqref="A90:E90">
    <cfRule type="expression" dxfId="725" priority="94">
      <formula>ISNA(XEX47)</formula>
    </cfRule>
  </conditionalFormatting>
  <conditionalFormatting sqref="A145:E1048576">
    <cfRule type="expression" dxfId="724" priority="106">
      <formula>ISNA(XEX82)</formula>
    </cfRule>
  </conditionalFormatting>
  <conditionalFormatting sqref="A49:M50">
    <cfRule type="expression" dxfId="723" priority="99">
      <formula>IF(ISBLANK(search_box2),0,SEARCH(search_box2,$A49&amp;$B49&amp;$C49&amp;$D49))</formula>
    </cfRule>
  </conditionalFormatting>
  <conditionalFormatting sqref="B36:B46">
    <cfRule type="expression" dxfId="722" priority="345">
      <formula>ISNA(XEY1048137)</formula>
    </cfRule>
  </conditionalFormatting>
  <conditionalFormatting sqref="B47">
    <cfRule type="expression" dxfId="721" priority="292">
      <formula>ISNA(#REF!)</formula>
    </cfRule>
  </conditionalFormatting>
  <conditionalFormatting sqref="B48">
    <cfRule type="expression" dxfId="720" priority="291">
      <formula>ISNA(#REF!)</formula>
    </cfRule>
  </conditionalFormatting>
  <conditionalFormatting sqref="B51">
    <cfRule type="expression" dxfId="719" priority="425">
      <formula>ISNA(XEY1048115)</formula>
    </cfRule>
    <cfRule type="expression" dxfId="718" priority="423">
      <formula>IF(ISBLANK(search_box),0,SEARCH(search_box,$A51&amp;$B51&amp;$C51&amp;$D51))</formula>
    </cfRule>
    <cfRule type="expression" dxfId="717" priority="422">
      <formula>ISNA(XEY1048137)</formula>
    </cfRule>
    <cfRule type="expression" dxfId="716" priority="421">
      <formula>ISNA(XEY116)</formula>
    </cfRule>
  </conditionalFormatting>
  <conditionalFormatting sqref="B52:B53 B49:B50">
    <cfRule type="expression" dxfId="715" priority="627">
      <formula>ISNA(XEY1048152)</formula>
    </cfRule>
  </conditionalFormatting>
  <conditionalFormatting sqref="B54">
    <cfRule type="expression" dxfId="714" priority="9534">
      <formula>ISNA(XEY1048156)</formula>
    </cfRule>
  </conditionalFormatting>
  <conditionalFormatting sqref="B56">
    <cfRule type="expression" dxfId="713" priority="485">
      <formula>ISNA(XEY1048118)</formula>
    </cfRule>
    <cfRule type="expression" dxfId="712" priority="483">
      <formula>IF(ISBLANK(search_box),0,SEARCH(search_box,$A56&amp;$B56&amp;$C56&amp;$D56))</formula>
    </cfRule>
    <cfRule type="expression" dxfId="711" priority="482">
      <formula>ISNA(XEY1048140)</formula>
    </cfRule>
    <cfRule type="expression" dxfId="710" priority="481">
      <formula>ISNA(XEY119)</formula>
    </cfRule>
  </conditionalFormatting>
  <conditionalFormatting sqref="B69">
    <cfRule type="expression" dxfId="709" priority="9979">
      <formula>ISNA(XEY33)</formula>
    </cfRule>
  </conditionalFormatting>
  <conditionalFormatting sqref="B87:B88">
    <cfRule type="expression" dxfId="708" priority="261">
      <formula>ISNA(XEY170)</formula>
    </cfRule>
    <cfRule type="expression" dxfId="707" priority="262">
      <formula>ISNA(XEY1048512)</formula>
    </cfRule>
    <cfRule type="expression" dxfId="706" priority="263">
      <formula>ISNA(#REF!)</formula>
    </cfRule>
  </conditionalFormatting>
  <conditionalFormatting sqref="B91:B93">
    <cfRule type="expression" dxfId="705" priority="192">
      <formula>IF(ISBLANK(search_box),0,SEARCH(search_box,$A91&amp;$B91&amp;$C91&amp;$D91))</formula>
    </cfRule>
  </conditionalFormatting>
  <conditionalFormatting sqref="B92">
    <cfRule type="expression" dxfId="704" priority="195">
      <formula>ISNA(XEY48)</formula>
    </cfRule>
  </conditionalFormatting>
  <conditionalFormatting sqref="B93">
    <cfRule type="expression" dxfId="703" priority="193">
      <formula>ISNA(#REF!)</formula>
    </cfRule>
  </conditionalFormatting>
  <conditionalFormatting sqref="B95:B96">
    <cfRule type="expression" dxfId="702" priority="198">
      <formula>IF(ISBLANK(search_box),0,SEARCH(search_box,$A95&amp;$B95&amp;$C95&amp;$D95))</formula>
    </cfRule>
    <cfRule type="expression" dxfId="701" priority="199">
      <formula>ISNA(XEY50)</formula>
    </cfRule>
  </conditionalFormatting>
  <conditionalFormatting sqref="C95:D95">
    <cfRule type="expression" dxfId="700" priority="5260">
      <formula>ISNA(XEZ49)</formula>
    </cfRule>
  </conditionalFormatting>
  <conditionalFormatting sqref="D23">
    <cfRule type="expression" dxfId="699" priority="328">
      <formula>IF(ISBLANK(search_box),0,SEARCH(search_box,$A23&amp;$B23&amp;$C23&amp;$D23))</formula>
    </cfRule>
  </conditionalFormatting>
  <conditionalFormatting sqref="D28:D29">
    <cfRule type="expression" dxfId="698" priority="7">
      <formula>ISNA(XFA1048092)</formula>
    </cfRule>
  </conditionalFormatting>
  <conditionalFormatting sqref="D28:D33">
    <cfRule type="expression" dxfId="697" priority="4">
      <formula>IF(ISBLANK(search_box),0,SEARCH(search_box,$A28&amp;$B28&amp;$C28&amp;$D28))</formula>
    </cfRule>
  </conditionalFormatting>
  <conditionalFormatting sqref="D30:D33">
    <cfRule type="expression" dxfId="696" priority="1">
      <formula>ISNA(XFA1048094)</formula>
    </cfRule>
  </conditionalFormatting>
  <conditionalFormatting sqref="D31:D33">
    <cfRule type="expression" dxfId="695" priority="5">
      <formula>ISNA(XFA1048094)</formula>
    </cfRule>
  </conditionalFormatting>
  <conditionalFormatting sqref="D32:D33">
    <cfRule type="expression" dxfId="694" priority="6">
      <formula>ISNA(XFA1048088)</formula>
    </cfRule>
  </conditionalFormatting>
  <conditionalFormatting sqref="D41:D42">
    <cfRule type="expression" dxfId="693" priority="9514">
      <formula>ISNA(XFA1048117)</formula>
    </cfRule>
  </conditionalFormatting>
  <conditionalFormatting sqref="D44:D47 D56 E45:E46">
    <cfRule type="expression" dxfId="692" priority="921">
      <formula>ISNA(XFA1048121)</formula>
    </cfRule>
  </conditionalFormatting>
  <conditionalFormatting sqref="D49:D53">
    <cfRule type="expression" dxfId="691" priority="5186">
      <formula>ISNA(XFA1048128)</formula>
    </cfRule>
  </conditionalFormatting>
  <conditionalFormatting sqref="D15:E15">
    <cfRule type="expression" dxfId="690" priority="104">
      <formula>ISNA(XFA1048091)</formula>
    </cfRule>
  </conditionalFormatting>
  <conditionalFormatting sqref="E24">
    <cfRule type="expression" dxfId="689" priority="90">
      <formula>ISNA(XEW1048044)</formula>
    </cfRule>
  </conditionalFormatting>
  <conditionalFormatting sqref="E28:E29">
    <cfRule type="expression" dxfId="688" priority="9480">
      <formula>ISNA(XFB1048440)</formula>
    </cfRule>
  </conditionalFormatting>
  <conditionalFormatting sqref="E30:E33">
    <cfRule type="expression" dxfId="687" priority="89">
      <formula>ISNA(XFB1048441)</formula>
    </cfRule>
  </conditionalFormatting>
  <conditionalFormatting sqref="E32:E33">
    <cfRule type="expression" dxfId="686" priority="9991">
      <formula>ISNA(XFB1048438)</formula>
    </cfRule>
  </conditionalFormatting>
  <conditionalFormatting sqref="E34:E35 E38:M39 E45:M46 E57:M59 E62 E65:M67 E70 E73:M75 E78">
    <cfRule type="expression" dxfId="685" priority="100">
      <formula>IF(ISBLANK(search_box),0,SEARCH(search_box,$A34&amp;$B34&amp;$C34&amp;$D34))</formula>
    </cfRule>
  </conditionalFormatting>
  <conditionalFormatting sqref="E35">
    <cfRule type="expression" dxfId="684" priority="98">
      <formula>ISNA(XFB1048113)</formula>
    </cfRule>
  </conditionalFormatting>
  <conditionalFormatting sqref="E36:E37">
    <cfRule type="expression" dxfId="683" priority="87">
      <formula>ISNA(XFB1048445)</formula>
    </cfRule>
  </conditionalFormatting>
  <conditionalFormatting sqref="E38:E39">
    <cfRule type="expression" dxfId="682" priority="103">
      <formula>ISNA(XFB1048116)</formula>
    </cfRule>
  </conditionalFormatting>
  <conditionalFormatting sqref="E40:E44 E47">
    <cfRule type="expression" dxfId="681" priority="85">
      <formula>ISNA(XFB1048454)</formula>
    </cfRule>
  </conditionalFormatting>
  <conditionalFormatting sqref="E48 E54:E56">
    <cfRule type="expression" dxfId="680" priority="84">
      <formula>ISNA(XFB1048463)</formula>
    </cfRule>
  </conditionalFormatting>
  <conditionalFormatting sqref="E49:E50">
    <cfRule type="expression" dxfId="679" priority="105">
      <formula>ISNA(XFB1048128)</formula>
    </cfRule>
  </conditionalFormatting>
  <conditionalFormatting sqref="E51:E53">
    <cfRule type="expression" dxfId="678" priority="83">
      <formula>ISNA(XFB1048467)</formula>
    </cfRule>
  </conditionalFormatting>
  <conditionalFormatting sqref="E57">
    <cfRule type="expression" dxfId="677" priority="108">
      <formula>ISNA(XFB15)</formula>
    </cfRule>
  </conditionalFormatting>
  <conditionalFormatting sqref="E60:E61">
    <cfRule type="expression" dxfId="676" priority="81">
      <formula>ISNA(XFB1048475)</formula>
    </cfRule>
  </conditionalFormatting>
  <conditionalFormatting sqref="E63:E64">
    <cfRule type="expression" dxfId="675" priority="80">
      <formula>ISNA(XFB1048478)</formula>
    </cfRule>
  </conditionalFormatting>
  <conditionalFormatting sqref="E68:E69">
    <cfRule type="expression" dxfId="674" priority="79">
      <formula>ISNA(XFB1048483)</formula>
    </cfRule>
  </conditionalFormatting>
  <conditionalFormatting sqref="E70">
    <cfRule type="expression" dxfId="673" priority="101">
      <formula>ISNA(XFB26)</formula>
    </cfRule>
  </conditionalFormatting>
  <conditionalFormatting sqref="E71:E72">
    <cfRule type="expression" dxfId="672" priority="78">
      <formula>ISNA(XFB1048486)</formula>
    </cfRule>
  </conditionalFormatting>
  <conditionalFormatting sqref="E76:E77">
    <cfRule type="expression" dxfId="671" priority="77">
      <formula>ISNA(XFB1048491)</formula>
    </cfRule>
  </conditionalFormatting>
  <conditionalFormatting sqref="E79:E80">
    <cfRule type="expression" dxfId="670" priority="76">
      <formula>ISNA(XFB1048494)</formula>
    </cfRule>
  </conditionalFormatting>
  <conditionalFormatting sqref="E81:E82">
    <cfRule type="expression" dxfId="669" priority="96">
      <formula>ISNA(XFB40)</formula>
    </cfRule>
  </conditionalFormatting>
  <conditionalFormatting sqref="E83:E84">
    <cfRule type="expression" dxfId="668" priority="75">
      <formula>ISNA(XFB1048498)</formula>
    </cfRule>
  </conditionalFormatting>
  <conditionalFormatting sqref="E86">
    <cfRule type="expression" dxfId="667" priority="93">
      <formula>ISNA(#REF!)</formula>
    </cfRule>
  </conditionalFormatting>
  <conditionalFormatting sqref="E87:E88">
    <cfRule type="expression" dxfId="666" priority="74">
      <formula>ISNA(XFB1048502)</formula>
    </cfRule>
  </conditionalFormatting>
  <conditionalFormatting sqref="E89">
    <cfRule type="expression" dxfId="665" priority="91">
      <formula>ISNA(#REF!)</formula>
    </cfRule>
  </conditionalFormatting>
  <conditionalFormatting sqref="E91:E93">
    <cfRule type="expression" dxfId="664" priority="72">
      <formula>ISNA(XFB1048506)</formula>
    </cfRule>
  </conditionalFormatting>
  <conditionalFormatting sqref="E94">
    <cfRule type="expression" dxfId="663" priority="92">
      <formula>ISNA(#REF!)</formula>
    </cfRule>
  </conditionalFormatting>
  <conditionalFormatting sqref="E95:E96">
    <cfRule type="expression" dxfId="662" priority="71">
      <formula>ISNA(XFB1048510)</formula>
    </cfRule>
  </conditionalFormatting>
  <conditionalFormatting sqref="F5">
    <cfRule type="expression" dxfId="661" priority="9496">
      <formula>ISERRROR(F38:F44)</formula>
    </cfRule>
  </conditionalFormatting>
  <conditionalFormatting sqref="F16">
    <cfRule type="expression" dxfId="660" priority="8387">
      <formula>ISNA(XFB1048091)</formula>
    </cfRule>
  </conditionalFormatting>
  <conditionalFormatting sqref="F28:F33">
    <cfRule type="expression" dxfId="659" priority="306">
      <formula>_xlfn.ISFORMULA(#REF!)</formula>
    </cfRule>
    <cfRule type="expression" dxfId="658" priority="307">
      <formula>ISNA(#REF!)</formula>
    </cfRule>
    <cfRule type="expression" dxfId="657" priority="301">
      <formula>ISNA(#REF!)</formula>
    </cfRule>
  </conditionalFormatting>
  <conditionalFormatting sqref="F34">
    <cfRule type="expression" dxfId="656" priority="9501">
      <formula>ISNA(XFB1048107)</formula>
    </cfRule>
  </conditionalFormatting>
  <conditionalFormatting sqref="F35:F39">
    <cfRule type="expression" dxfId="655" priority="8346">
      <formula>ISNA(XFB1048113)</formula>
    </cfRule>
  </conditionalFormatting>
  <conditionalFormatting sqref="F40:F44">
    <cfRule type="expression" dxfId="654" priority="60">
      <formula>ISNA(A1048465)</formula>
    </cfRule>
    <cfRule type="expression" dxfId="653" priority="61">
      <formula>ISNA(A1048451)</formula>
    </cfRule>
    <cfRule type="expression" dxfId="652" priority="59">
      <formula>ISNA(A1048464)</formula>
    </cfRule>
    <cfRule type="expression" dxfId="651" priority="57">
      <formula>_xlfn.ISFORMULA(#REF!)</formula>
    </cfRule>
    <cfRule type="expression" dxfId="650" priority="58">
      <formula>ISNA(A1048463)</formula>
    </cfRule>
  </conditionalFormatting>
  <conditionalFormatting sqref="F47">
    <cfRule type="expression" dxfId="649" priority="53">
      <formula>ISNA(A1048469)</formula>
    </cfRule>
    <cfRule type="expression" dxfId="648" priority="9589">
      <formula>ISNA(A1048453)</formula>
    </cfRule>
  </conditionalFormatting>
  <conditionalFormatting sqref="F47:F48">
    <cfRule type="expression" dxfId="647" priority="56">
      <formula>_xlfn.ISFORMULA(#REF!)</formula>
    </cfRule>
    <cfRule type="expression" dxfId="646" priority="55">
      <formula>ISNA(A1048470)</formula>
    </cfRule>
    <cfRule type="expression" dxfId="645" priority="54">
      <formula>ISNA(A1048471)</formula>
    </cfRule>
  </conditionalFormatting>
  <conditionalFormatting sqref="F48">
    <cfRule type="expression" dxfId="644" priority="9590">
      <formula>ISNA(A1048455)</formula>
    </cfRule>
    <cfRule type="expression" dxfId="643" priority="9591">
      <formula>ISNA(A1048473)</formula>
    </cfRule>
  </conditionalFormatting>
  <conditionalFormatting sqref="F49:F50">
    <cfRule type="expression" dxfId="642" priority="8443">
      <formula>ISNA(XFB43)</formula>
    </cfRule>
  </conditionalFormatting>
  <conditionalFormatting sqref="F51:F52">
    <cfRule type="expression" dxfId="641" priority="48">
      <formula>ISNA(A1048463)</formula>
    </cfRule>
    <cfRule type="expression" dxfId="640" priority="45">
      <formula>ISNA(A1048475)</formula>
    </cfRule>
  </conditionalFormatting>
  <conditionalFormatting sqref="F51:F56">
    <cfRule type="expression" dxfId="639" priority="44">
      <formula>ISNA(A1048474)</formula>
    </cfRule>
    <cfRule type="expression" dxfId="638" priority="46">
      <formula>ISNA(A1048473)</formula>
    </cfRule>
    <cfRule type="expression" dxfId="637" priority="43">
      <formula>_xlfn.ISFORMULA(#REF!)</formula>
    </cfRule>
  </conditionalFormatting>
  <conditionalFormatting sqref="F53:F56">
    <cfRule type="expression" dxfId="636" priority="49">
      <formula>ISNA(A1048474)</formula>
    </cfRule>
    <cfRule type="expression" dxfId="635" priority="47">
      <formula>ISNA(A1048464)</formula>
    </cfRule>
  </conditionalFormatting>
  <conditionalFormatting sqref="F57">
    <cfRule type="expression" dxfId="634" priority="8447">
      <formula>ISNA(XFB15)</formula>
    </cfRule>
  </conditionalFormatting>
  <conditionalFormatting sqref="F60:F64">
    <cfRule type="expression" dxfId="633" priority="42">
      <formula>ISNA(A1048469)</formula>
    </cfRule>
    <cfRule type="expression" dxfId="632" priority="41">
      <formula>ISNA(A1048481)</formula>
    </cfRule>
    <cfRule type="expression" dxfId="631" priority="40">
      <formula>ISNA(A1048482)</formula>
    </cfRule>
    <cfRule type="expression" dxfId="630" priority="39">
      <formula>ISNA(A1048483)</formula>
    </cfRule>
    <cfRule type="expression" dxfId="629" priority="38">
      <formula>_xlfn.ISFORMULA(#REF!)</formula>
    </cfRule>
  </conditionalFormatting>
  <conditionalFormatting sqref="F65:F66">
    <cfRule type="expression" dxfId="628" priority="9586">
      <formula>ISNA(XFB26)</formula>
    </cfRule>
  </conditionalFormatting>
  <conditionalFormatting sqref="F67">
    <cfRule type="expression" dxfId="627" priority="9993">
      <formula>ISNA(XFB32)</formula>
    </cfRule>
  </conditionalFormatting>
  <conditionalFormatting sqref="F68:F69 F71:F72">
    <cfRule type="expression" dxfId="626" priority="32">
      <formula>_xlfn.ISFORMULA(#REF!)</formula>
    </cfRule>
    <cfRule type="expression" dxfId="625" priority="37">
      <formula>ISNA(A1048477)</formula>
    </cfRule>
    <cfRule type="expression" dxfId="624" priority="36">
      <formula>ISNA(A1048489)</formula>
    </cfRule>
    <cfRule type="expression" dxfId="623" priority="35">
      <formula>ISNA(A1048490)</formula>
    </cfRule>
    <cfRule type="expression" dxfId="622" priority="34">
      <formula>ISNA(A1048491)</formula>
    </cfRule>
  </conditionalFormatting>
  <conditionalFormatting sqref="F70">
    <cfRule type="expression" dxfId="621" priority="33">
      <formula>ISNA(B1048569)</formula>
    </cfRule>
  </conditionalFormatting>
  <conditionalFormatting sqref="F73">
    <cfRule type="expression" dxfId="620" priority="9985">
      <formula>ISNA(XFB33)</formula>
    </cfRule>
  </conditionalFormatting>
  <conditionalFormatting sqref="F74">
    <cfRule type="expression" dxfId="619" priority="8347">
      <formula>ISNA(XFB28)</formula>
    </cfRule>
  </conditionalFormatting>
  <conditionalFormatting sqref="F76:F77 F79:F80">
    <cfRule type="expression" dxfId="618" priority="31">
      <formula>ISNA(A1048485)</formula>
    </cfRule>
    <cfRule type="expression" dxfId="617" priority="30">
      <formula>ISNA(A1048497)</formula>
    </cfRule>
    <cfRule type="expression" dxfId="616" priority="28">
      <formula>ISNA(A1048499)</formula>
    </cfRule>
    <cfRule type="expression" dxfId="615" priority="27">
      <formula>_xlfn.ISFORMULA(#REF!)</formula>
    </cfRule>
    <cfRule type="expression" dxfId="614" priority="29">
      <formula>ISNA(A1048498)</formula>
    </cfRule>
  </conditionalFormatting>
  <conditionalFormatting sqref="F78">
    <cfRule type="expression" dxfId="613" priority="26">
      <formula>ISNA(B1)</formula>
    </cfRule>
  </conditionalFormatting>
  <conditionalFormatting sqref="F81:F82 F85 F90">
    <cfRule type="expression" dxfId="612" priority="287">
      <formula>ISNA(#REF!)</formula>
    </cfRule>
  </conditionalFormatting>
  <conditionalFormatting sqref="F83:F84">
    <cfRule type="expression" dxfId="611" priority="21">
      <formula>_xlfn.ISFORMULA(#REF!)</formula>
    </cfRule>
    <cfRule type="expression" dxfId="610" priority="25">
      <formula>ISNA(A1048499)</formula>
    </cfRule>
    <cfRule type="expression" dxfId="609" priority="24">
      <formula>ISNA(A1048500)</formula>
    </cfRule>
    <cfRule type="expression" dxfId="608" priority="22">
      <formula>ISNA(A1048501)</formula>
    </cfRule>
    <cfRule type="expression" dxfId="607" priority="23">
      <formula>ISNA(A1048487)</formula>
    </cfRule>
  </conditionalFormatting>
  <conditionalFormatting sqref="F87:F88">
    <cfRule type="expression" dxfId="606" priority="17">
      <formula>ISNA(A1048505)</formula>
    </cfRule>
    <cfRule type="expression" dxfId="605" priority="16">
      <formula>_xlfn.ISFORMULA(#REF!)</formula>
    </cfRule>
    <cfRule type="expression" dxfId="604" priority="18">
      <formula>ISNA(A1048491)</formula>
    </cfRule>
    <cfRule type="expression" dxfId="603" priority="19">
      <formula>ISNA(A1048504)</formula>
    </cfRule>
    <cfRule type="expression" dxfId="602" priority="20">
      <formula>ISNA(A1048503)</formula>
    </cfRule>
  </conditionalFormatting>
  <conditionalFormatting sqref="F91:F93 F95:F96">
    <cfRule type="expression" dxfId="601" priority="11">
      <formula>ISNA(A1048509)</formula>
    </cfRule>
    <cfRule type="expression" dxfId="600" priority="13">
      <formula>ISNA(A1048495)</formula>
    </cfRule>
    <cfRule type="expression" dxfId="599" priority="14">
      <formula>ISNA(A1048508)</formula>
    </cfRule>
    <cfRule type="expression" dxfId="598" priority="15">
      <formula>ISNA(A1048507)</formula>
    </cfRule>
    <cfRule type="expression" dxfId="597" priority="10">
      <formula>_xlfn.ISFORMULA(#REF!)</formula>
    </cfRule>
  </conditionalFormatting>
  <conditionalFormatting sqref="F94">
    <cfRule type="expression" dxfId="596" priority="12">
      <formula>ISNA(#REF!)</formula>
    </cfRule>
  </conditionalFormatting>
  <conditionalFormatting sqref="F145:F1048576">
    <cfRule type="expression" dxfId="595" priority="8441">
      <formula>ISNA(XFB82)</formula>
    </cfRule>
  </conditionalFormatting>
  <conditionalFormatting sqref="G92:G93 G94:L94 I95:L96">
    <cfRule type="expression" dxfId="594" priority="280">
      <formula>ISNA(B49)</formula>
    </cfRule>
  </conditionalFormatting>
  <conditionalFormatting sqref="G95:G96">
    <cfRule type="expression" dxfId="593" priority="265">
      <formula>ISNA(B43)</formula>
    </cfRule>
  </conditionalFormatting>
  <conditionalFormatting sqref="G87:H88">
    <cfRule type="expression" dxfId="592" priority="7393">
      <formula>ISNA(B34)</formula>
    </cfRule>
  </conditionalFormatting>
  <conditionalFormatting sqref="G91:H91">
    <cfRule type="expression" dxfId="591" priority="9472">
      <formula>ISNA(B29)</formula>
    </cfRule>
  </conditionalFormatting>
  <conditionalFormatting sqref="G28:J28">
    <cfRule type="expression" dxfId="590" priority="9">
      <formula>ISNA(B1048092)</formula>
    </cfRule>
  </conditionalFormatting>
  <conditionalFormatting sqref="G29:J29">
    <cfRule type="expression" dxfId="589" priority="9465">
      <formula>ISNA(B1048093)</formula>
    </cfRule>
  </conditionalFormatting>
  <conditionalFormatting sqref="G30:J30">
    <cfRule type="expression" dxfId="588" priority="68">
      <formula>ISNA(B1048093)</formula>
    </cfRule>
  </conditionalFormatting>
  <conditionalFormatting sqref="G31:J33">
    <cfRule type="expression" dxfId="587" priority="5201">
      <formula>ISNA(B1048094)</formula>
    </cfRule>
  </conditionalFormatting>
  <conditionalFormatting sqref="G32:J33">
    <cfRule type="expression" dxfId="586" priority="5236">
      <formula>ISNA(B1048088)</formula>
    </cfRule>
  </conditionalFormatting>
  <conditionalFormatting sqref="G55:L55">
    <cfRule type="expression" dxfId="585" priority="6475">
      <formula>_xlfn.ISFORMULA(#REF!)</formula>
    </cfRule>
  </conditionalFormatting>
  <conditionalFormatting sqref="G81:L86">
    <cfRule type="expression" dxfId="584" priority="9527">
      <formula>ISNA(B40)</formula>
    </cfRule>
  </conditionalFormatting>
  <conditionalFormatting sqref="G81:L96 F85:F86 F89:F90 F81:F82">
    <cfRule type="expression" dxfId="583" priority="285">
      <formula>_xlfn.ISFORMULA(#REF!)</formula>
    </cfRule>
  </conditionalFormatting>
  <conditionalFormatting sqref="G89:L90 I91:L93">
    <cfRule type="expression" dxfId="582" priority="9526">
      <formula>ISNA(#REF!)</formula>
    </cfRule>
  </conditionalFormatting>
  <conditionalFormatting sqref="G28:M28">
    <cfRule type="expression" dxfId="581" priority="8">
      <formula>IF(ISBLANK(search_box),0,SEARCH(search_box,$A28&amp;$B28&amp;$C28&amp;$D28))</formula>
    </cfRule>
  </conditionalFormatting>
  <conditionalFormatting sqref="G34:M34">
    <cfRule type="expression" dxfId="580" priority="9500">
      <formula>ISNA(B1048107)</formula>
    </cfRule>
  </conditionalFormatting>
  <conditionalFormatting sqref="G35:M40">
    <cfRule type="expression" dxfId="579" priority="8329">
      <formula>ISNA(B1048113)</formula>
    </cfRule>
  </conditionalFormatting>
  <conditionalFormatting sqref="G49:M53">
    <cfRule type="expression" dxfId="578" priority="9559">
      <formula>ISNA(B60)</formula>
    </cfRule>
  </conditionalFormatting>
  <conditionalFormatting sqref="G54:M54">
    <cfRule type="expression" dxfId="577" priority="8331">
      <formula>ISNA(B64)</formula>
    </cfRule>
  </conditionalFormatting>
  <conditionalFormatting sqref="G69:M69">
    <cfRule type="expression" dxfId="576" priority="8332">
      <formula>ISNA(B23)</formula>
    </cfRule>
  </conditionalFormatting>
  <conditionalFormatting sqref="G70:M71 G73:M76">
    <cfRule type="expression" dxfId="575" priority="8327">
      <formula>ISNA(#REF!)</formula>
    </cfRule>
  </conditionalFormatting>
  <conditionalFormatting sqref="G72:M72">
    <cfRule type="expression" dxfId="574" priority="8333">
      <formula>ISNA(#REF!)</formula>
    </cfRule>
  </conditionalFormatting>
  <conditionalFormatting sqref="G80:M80">
    <cfRule type="expression" dxfId="573" priority="8334">
      <formula>ISNA(B37)</formula>
    </cfRule>
  </conditionalFormatting>
  <conditionalFormatting sqref="G55:XEY55">
    <cfRule type="expression" dxfId="572" priority="8324">
      <formula>ISNA(B5)</formula>
    </cfRule>
  </conditionalFormatting>
  <conditionalFormatting sqref="G56:XEY56">
    <cfRule type="expression" dxfId="571" priority="8337">
      <formula>ISNA(B65)</formula>
    </cfRule>
  </conditionalFormatting>
  <conditionalFormatting sqref="G1048126:XEY1048576">
    <cfRule type="expression" dxfId="570" priority="8336">
      <formula>ISNA(B1048062)</formula>
    </cfRule>
  </conditionalFormatting>
  <conditionalFormatting sqref="G16:XFD16">
    <cfRule type="expression" dxfId="569" priority="5143">
      <formula>ISNA(#REF!)</formula>
    </cfRule>
  </conditionalFormatting>
  <conditionalFormatting sqref="H92:H93">
    <cfRule type="expression" dxfId="568" priority="9962">
      <formula>ISNA(C31)</formula>
    </cfRule>
  </conditionalFormatting>
  <conditionalFormatting sqref="H95:H96">
    <cfRule type="expression" dxfId="567" priority="7394">
      <formula>ISNA(C36)</formula>
    </cfRule>
  </conditionalFormatting>
  <conditionalFormatting sqref="I87:L88">
    <cfRule type="expression" dxfId="566" priority="8335">
      <formula>ISNA(D45)</formula>
    </cfRule>
  </conditionalFormatting>
  <conditionalFormatting sqref="K28:M33">
    <cfRule type="expression" dxfId="565" priority="6464">
      <formula>ISNA(#REF!)</formula>
    </cfRule>
  </conditionalFormatting>
  <conditionalFormatting sqref="K32:M33">
    <cfRule type="expression" dxfId="564" priority="6478">
      <formula>ISNA(#REF!)</formula>
    </cfRule>
  </conditionalFormatting>
  <conditionalFormatting sqref="L26:M27">
    <cfRule type="expression" dxfId="563" priority="6462">
      <formula>ISNA(#REF!)</formula>
    </cfRule>
  </conditionalFormatting>
  <conditionalFormatting sqref="L23:XEY24">
    <cfRule type="expression" dxfId="562" priority="6453">
      <formula>ISNA(#REF!)</formula>
    </cfRule>
  </conditionalFormatting>
  <conditionalFormatting sqref="L25:XEY25 L26:M37 N26:XEY26">
    <cfRule type="expression" dxfId="561" priority="6430">
      <formula>ISNA(#REF!)</formula>
    </cfRule>
  </conditionalFormatting>
  <conditionalFormatting sqref="N27:XFD27">
    <cfRule type="expression" dxfId="560" priority="10001">
      <formula>ISNA(H1048098)</formula>
    </cfRule>
  </conditionalFormatting>
  <conditionalFormatting sqref="N28:XFD29">
    <cfRule type="expression" dxfId="559" priority="9473">
      <formula>ISNA(H1048101)</formula>
    </cfRule>
  </conditionalFormatting>
  <conditionalFormatting sqref="N29:XFD29">
    <cfRule type="expression" dxfId="558" priority="9588">
      <formula>ISNA(#REF!)</formula>
    </cfRule>
  </conditionalFormatting>
  <conditionalFormatting sqref="N30:XFD33">
    <cfRule type="expression" dxfId="557" priority="9582">
      <formula>ISNA(#REF!)</formula>
    </cfRule>
    <cfRule type="expression" dxfId="556" priority="67">
      <formula>ISNA(H1048102)</formula>
    </cfRule>
  </conditionalFormatting>
  <conditionalFormatting sqref="N32:XFD33">
    <cfRule type="expression" dxfId="555" priority="9989">
      <formula>ISNA(H1048099)</formula>
    </cfRule>
  </conditionalFormatting>
  <conditionalFormatting sqref="N34:XFD35">
    <cfRule type="expression" dxfId="554" priority="7424">
      <formula>ISNA(H1048110)</formula>
    </cfRule>
  </conditionalFormatting>
  <conditionalFormatting sqref="N36:XFD37">
    <cfRule type="expression" dxfId="553" priority="630">
      <formula>ISNA(H1048114)</formula>
    </cfRule>
  </conditionalFormatting>
  <conditionalFormatting sqref="N38:XFD43">
    <cfRule type="expression" dxfId="552" priority="7419">
      <formula>ISNA(H1048134)</formula>
    </cfRule>
  </conditionalFormatting>
  <conditionalFormatting sqref="N49:XFD49">
    <cfRule type="expression" dxfId="551" priority="7421">
      <formula>ISNA(H40)</formula>
    </cfRule>
  </conditionalFormatting>
  <conditionalFormatting sqref="N50:XFD53">
    <cfRule type="expression" dxfId="550" priority="9553">
      <formula>ISNA(H61)</formula>
    </cfRule>
  </conditionalFormatting>
  <conditionalFormatting sqref="N54:XFD54">
    <cfRule type="expression" dxfId="549" priority="7422">
      <formula>ISNA(H64)</formula>
    </cfRule>
  </conditionalFormatting>
  <conditionalFormatting sqref="N72:XFD72">
    <cfRule type="expression" dxfId="548" priority="7336">
      <formula>ISNA(#REF!)</formula>
    </cfRule>
  </conditionalFormatting>
  <conditionalFormatting sqref="N79:XFD80">
    <cfRule type="expression" dxfId="547" priority="6400">
      <formula>ISNA(#REF!)</formula>
    </cfRule>
  </conditionalFormatting>
  <conditionalFormatting sqref="XEZ23:XFD24">
    <cfRule type="expression" dxfId="546" priority="9996">
      <formula>ISNA(XET1048093)</formula>
    </cfRule>
  </conditionalFormatting>
  <conditionalFormatting sqref="XEZ25:XFD26">
    <cfRule type="expression" dxfId="545" priority="1120">
      <formula>ISNA(XET1048094)</formula>
    </cfRule>
  </conditionalFormatting>
  <conditionalFormatting sqref="XEZ55:XFD55">
    <cfRule type="expression" dxfId="544" priority="5124">
      <formula>ISNA(XES5)</formula>
    </cfRule>
  </conditionalFormatting>
  <conditionalFormatting sqref="XEZ56:XFD56">
    <cfRule type="expression" dxfId="543" priority="5152">
      <formula>ISNA(XES65)</formula>
    </cfRule>
  </conditionalFormatting>
  <conditionalFormatting sqref="XEZ1048126:XFD1048576">
    <cfRule type="expression" dxfId="542" priority="5123">
      <formula>ISNA(XES1048062)</formula>
    </cfRule>
  </conditionalFormatting>
  <dataValidations disablePrompts="1" count="1">
    <dataValidation errorStyle="information" allowBlank="1" showInputMessage="1" showErrorMessage="1" errorTitle="Use Category Name" promptTitle="Select Category" sqref="A10:A11" xr:uid="{E0CC6D04-E8CB-44CE-B6A6-1279BC75BBF8}"/>
  </dataValidations>
  <hyperlinks>
    <hyperlink ref="D16" location="'OutBack Power Systems &amp; Bundles'!A68" display="FLEXpower ONE Fully Pre-wired and Factory Tested Single FXR Inverter Systems 120VAC" xr:uid="{B1C0103A-2727-43F4-B090-C90D8A990E81}"/>
    <hyperlink ref="D17" location="'OutBack Power Systems &amp; Bundles'!A77" display="FLEXpower TWO Fully Pre-wired and Factory Tested Dual FXR Inverter Systems 120/240VAC" xr:uid="{62917EE8-8A22-4EF4-BB1C-E56B6975AB22}"/>
    <hyperlink ref="D18" location="'OutBack Power Systems &amp; Bundles'!A87" display="FLEXpower THREE and FOUR Fully Pre-wired and Factory Tested Dual FXR Inverter Systems 120/208VAC" xr:uid="{F0B280CF-BDAF-49A7-8F11-AA135232A998}"/>
    <hyperlink ref="D11" location="'OutBack Power Systems &amp; Bundles'!A32" display="SystemEdge" xr:uid="{AF43D37E-5EA5-403E-9022-DDFF2A5B6104}"/>
    <hyperlink ref="D14" location="'OutBack Power Systems &amp; Bundles'!A55" display="Energy Storage Enclosure" xr:uid="{5386FC09-8A59-4DB3-8370-F81014D4E36C}"/>
    <hyperlink ref="B1" location="'OutBack Power Systems &amp; Bundles'!A10" display="return to top of pricelist" xr:uid="{4767242A-A8B2-4963-A9C2-D87B2BFC1F70}"/>
    <hyperlink ref="A34" r:id="rId1" xr:uid="{BF6AE9BB-5F8C-450A-B389-CF220FA1BECD}"/>
    <hyperlink ref="A57" r:id="rId2" xr:uid="{DB452C72-A8DF-43E8-B54E-17BEEC1D9870}"/>
    <hyperlink ref="A65" r:id="rId3" xr:uid="{88B93DBB-4CC1-4523-A97C-EAEE381230DD}"/>
    <hyperlink ref="A73" r:id="rId4" xr:uid="{6BF1D0BA-D15B-4B3E-9565-87AC25EFBF94}"/>
    <hyperlink ref="A45" r:id="rId5" xr:uid="{F1F485C6-482B-4A82-BADF-BFA0B8A584BE}"/>
    <hyperlink ref="D15" location="'OutBack Power Systems &amp; Bundles'!A61" display="Module Level Rapid Shutdown - NEC 2014 and 2017 Compliant Systems" xr:uid="{551EB51C-85F1-4486-BC66-3632712ADFCB}"/>
    <hyperlink ref="A49" r:id="rId6" xr:uid="{D8207B9C-5B11-4582-BBB5-B64F373EEEC9}"/>
    <hyperlink ref="D12" location="'OutBack Power Systems &amp; Bundles'!A44" display="Radian AC Coupling Bundles" xr:uid="{CFC8F461-DB46-475C-A930-FD34589020A9}"/>
    <hyperlink ref="D13" location="'OutBack Power Systems &amp; Bundles'!A48" display="FLEXpower Radian Fully Pre-wired and Factory Tested Inverter Systems 120/240VAC" xr:uid="{63161EFA-FCC3-47F2-8F28-3664E479DBB1}"/>
    <hyperlink ref="A26" r:id="rId7" xr:uid="{841C8DBB-4938-4FCB-975B-DDB9928BB04C}"/>
    <hyperlink ref="A81" r:id="rId8" xr:uid="{77AF5482-49A3-4E55-8085-A9060429F719}"/>
    <hyperlink ref="A85" r:id="rId9" xr:uid="{FEABDC39-AB72-448F-8EF1-AA5F5D14B894}"/>
    <hyperlink ref="A89" r:id="rId10" xr:uid="{CCCFA736-7246-4DB3-B9B1-29C71BBADCF2}"/>
    <hyperlink ref="D19" location="'OutBack Power Systems &amp; Bundles'!A88" display="International FLEXpower ONE Fully Pre-wired and Factory Tested Single Inverter Systems 230VAC/50Hz" xr:uid="{45869A80-ECE0-4314-A179-DA04749B280D}"/>
    <hyperlink ref="D20" location="'OutBack Power Systems &amp; Bundles'!A92" display="International FLEXpower TWO Fully Pre-wired and Factory Tested Dual Inverter Systems 230VAC/50Hz" xr:uid="{3364D2CA-3602-4390-AA9B-0689B5933425}"/>
    <hyperlink ref="D21" location="'OutBack Power Systems &amp; Bundles'!A96" display="International FLEXpower THREE and FOUR Fully Pre-wired and Factory Tested Dual Inverter Systems 230/400VAC/50Hz" xr:uid="{911A1AC0-B9E3-40AA-A650-A5D24F378220}"/>
    <hyperlink ref="A38" r:id="rId11" xr:uid="{2B16F417-87E9-47F5-9FBD-9DB397573A9D}"/>
    <hyperlink ref="A7" r:id="rId12" xr:uid="{4570D1EB-E368-41B4-B272-BA367FD992DC}"/>
  </hyperlinks>
  <pageMargins left="0.25" right="0.25" top="0.75" bottom="0.75" header="0.3" footer="0.3"/>
  <pageSetup scale="60" fitToHeight="0" orientation="landscape" r:id="rId13"/>
  <headerFooter differentFirst="1">
    <oddFooter>&amp;L903-0032-01-00 REV S</oddFooter>
  </headerFooter>
  <drawing r:id="rId14"/>
  <legacyDrawing r:id="rId1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64FC-D38B-4615-8FC2-AF32926843A4}">
  <sheetPr>
    <tabColor theme="1"/>
    <pageSetUpPr fitToPage="1"/>
  </sheetPr>
  <dimension ref="A1:M354"/>
  <sheetViews>
    <sheetView zoomScale="75" zoomScaleNormal="75" zoomScaleSheetLayoutView="70" zoomScalePageLayoutView="90" workbookViewId="0">
      <pane ySplit="1" topLeftCell="A18" activePane="bottomLeft" state="frozen"/>
      <selection pane="bottomLeft" activeCell="F27" sqref="F27"/>
    </sheetView>
  </sheetViews>
  <sheetFormatPr defaultColWidth="9.140625" defaultRowHeight="14.45"/>
  <cols>
    <col min="1" max="1" width="24.42578125" customWidth="1"/>
    <col min="2" max="2" width="21" customWidth="1"/>
    <col min="3" max="3" width="8.42578125" customWidth="1"/>
    <col min="4" max="4" width="83.7109375" style="212" customWidth="1"/>
    <col min="5" max="6" width="22.5703125" style="293" customWidth="1"/>
    <col min="7" max="7" width="21.28515625" style="126" customWidth="1"/>
    <col min="8" max="8" width="16.28515625" style="127" customWidth="1"/>
    <col min="9" max="9" width="22.5703125" style="126" customWidth="1"/>
    <col min="10" max="10" width="21" style="126" customWidth="1"/>
    <col min="11" max="11" width="16.140625" style="126" customWidth="1"/>
    <col min="12" max="12" width="43.5703125" customWidth="1"/>
    <col min="13" max="13" width="30.85546875" customWidth="1"/>
  </cols>
  <sheetData>
    <row r="1" spans="1:13" s="117" customFormat="1" ht="61.5" customHeight="1" thickBot="1">
      <c r="A1" s="119" t="s">
        <v>8</v>
      </c>
      <c r="B1" s="270" t="s">
        <v>118</v>
      </c>
      <c r="C1" s="121"/>
      <c r="D1" s="119" t="s">
        <v>9</v>
      </c>
      <c r="E1" s="282" t="s">
        <v>266</v>
      </c>
      <c r="F1" s="282" t="s">
        <v>155</v>
      </c>
      <c r="G1" s="123" t="s">
        <v>156</v>
      </c>
      <c r="H1" s="123" t="s">
        <v>157</v>
      </c>
      <c r="I1" s="124" t="s">
        <v>158</v>
      </c>
      <c r="J1" s="123" t="s">
        <v>159</v>
      </c>
      <c r="K1" s="123" t="s">
        <v>160</v>
      </c>
      <c r="L1" s="125" t="s">
        <v>161</v>
      </c>
      <c r="M1" s="119" t="s">
        <v>162</v>
      </c>
    </row>
    <row r="2" spans="1:13" ht="53.1" thickTop="1">
      <c r="A2" s="409"/>
      <c r="B2" s="409"/>
      <c r="C2" s="4"/>
      <c r="D2" s="217" t="s">
        <v>14</v>
      </c>
      <c r="E2" s="322" t="s">
        <v>15</v>
      </c>
      <c r="G2" s="127"/>
      <c r="I2" s="216" t="s">
        <v>163</v>
      </c>
    </row>
    <row r="3" spans="1:13" ht="28.5">
      <c r="A3" s="409"/>
      <c r="B3" s="409"/>
      <c r="C3" s="4"/>
      <c r="D3" s="9" t="s">
        <v>120</v>
      </c>
      <c r="E3" s="323">
        <v>45202</v>
      </c>
      <c r="F3" s="299"/>
    </row>
    <row r="4" spans="1:13" ht="18.95" thickBot="1">
      <c r="A4" s="410"/>
      <c r="B4" s="410"/>
      <c r="C4" s="4"/>
      <c r="D4" s="88" t="s">
        <v>16</v>
      </c>
      <c r="E4" s="294"/>
      <c r="F4" s="294"/>
    </row>
    <row r="5" spans="1:13" ht="15" thickBot="1">
      <c r="A5" s="91" t="s">
        <v>17</v>
      </c>
      <c r="B5" s="89" t="s">
        <v>18</v>
      </c>
      <c r="C5" s="128"/>
      <c r="D5" s="413" t="s">
        <v>121</v>
      </c>
      <c r="E5" s="283"/>
      <c r="F5" s="283"/>
    </row>
    <row r="6" spans="1:13" ht="15" thickBot="1">
      <c r="A6" s="92" t="s">
        <v>20</v>
      </c>
      <c r="B6" s="90" t="s">
        <v>21</v>
      </c>
      <c r="C6" s="128"/>
      <c r="D6" s="413"/>
      <c r="E6" s="283"/>
      <c r="F6" s="283"/>
    </row>
    <row r="7" spans="1:13" ht="15" thickBot="1">
      <c r="A7" s="328" t="s">
        <v>22</v>
      </c>
      <c r="B7" s="89" t="s">
        <v>23</v>
      </c>
      <c r="C7" s="128"/>
      <c r="D7" s="413"/>
      <c r="E7" s="283"/>
      <c r="F7" s="283"/>
    </row>
    <row r="8" spans="1:13" ht="18.600000000000001">
      <c r="A8" s="2"/>
      <c r="B8" s="3"/>
      <c r="C8" s="4"/>
      <c r="D8" s="88"/>
      <c r="E8" s="284"/>
      <c r="F8" s="284"/>
    </row>
    <row r="9" spans="1:13" ht="18.600000000000001">
      <c r="A9" s="2"/>
      <c r="B9" s="3"/>
      <c r="C9" s="4"/>
      <c r="D9" s="132" t="s">
        <v>122</v>
      </c>
      <c r="E9" s="284"/>
      <c r="F9" s="284"/>
    </row>
    <row r="10" spans="1:13" ht="18.600000000000001">
      <c r="A10" s="2"/>
      <c r="B10" s="3"/>
      <c r="C10" s="4"/>
      <c r="D10" s="269" t="s">
        <v>104</v>
      </c>
      <c r="E10" s="284"/>
      <c r="F10" s="284"/>
      <c r="G10" s="136"/>
    </row>
    <row r="11" spans="1:13" ht="15.6">
      <c r="A11" s="2"/>
      <c r="B11" s="3"/>
      <c r="C11" s="4"/>
      <c r="D11" s="269" t="s">
        <v>81</v>
      </c>
      <c r="E11" s="285"/>
      <c r="F11" s="285"/>
      <c r="G11" s="135"/>
    </row>
    <row r="12" spans="1:13" ht="15.6">
      <c r="A12" s="2"/>
      <c r="B12" s="3"/>
      <c r="C12" s="4"/>
      <c r="D12" s="269" t="s">
        <v>267</v>
      </c>
      <c r="E12" s="285"/>
      <c r="F12" s="285"/>
      <c r="G12" s="135"/>
    </row>
    <row r="13" spans="1:13" s="127" customFormat="1" ht="15.6">
      <c r="A13" s="2"/>
      <c r="B13" s="3"/>
      <c r="C13" s="4"/>
      <c r="D13" s="269" t="s">
        <v>268</v>
      </c>
      <c r="E13" s="285"/>
      <c r="F13" s="285"/>
      <c r="G13" s="135"/>
      <c r="I13" s="126"/>
      <c r="J13" s="126"/>
      <c r="K13" s="126"/>
      <c r="L13"/>
    </row>
    <row r="14" spans="1:13" s="127" customFormat="1">
      <c r="A14" s="2"/>
      <c r="B14" s="3"/>
      <c r="C14" s="4"/>
      <c r="D14" s="269" t="s">
        <v>269</v>
      </c>
      <c r="E14" s="285"/>
      <c r="F14" s="285"/>
      <c r="G14" s="136"/>
      <c r="I14" s="126"/>
      <c r="J14" s="126"/>
      <c r="K14" s="126"/>
      <c r="L14"/>
    </row>
    <row r="15" spans="1:13" s="127" customFormat="1" ht="18.600000000000001">
      <c r="A15" s="2"/>
      <c r="B15" s="3"/>
      <c r="C15" s="4"/>
      <c r="D15" s="269" t="s">
        <v>270</v>
      </c>
      <c r="E15" s="284"/>
      <c r="F15" s="284"/>
      <c r="G15" s="136"/>
      <c r="I15" s="126"/>
      <c r="J15" s="126"/>
      <c r="K15" s="126"/>
      <c r="L15"/>
    </row>
    <row r="16" spans="1:13" s="127" customFormat="1" ht="18.600000000000001">
      <c r="A16" s="2"/>
      <c r="B16" s="3"/>
      <c r="C16" s="4"/>
      <c r="D16" s="269" t="s">
        <v>90</v>
      </c>
      <c r="E16" s="284"/>
      <c r="F16" s="284"/>
      <c r="G16" s="136"/>
      <c r="I16" s="126"/>
      <c r="J16" s="126"/>
      <c r="K16" s="126"/>
      <c r="L16"/>
    </row>
    <row r="17" spans="1:13" s="127" customFormat="1" ht="18.600000000000001">
      <c r="A17" s="2"/>
      <c r="B17" s="3"/>
      <c r="C17" s="4"/>
      <c r="D17" s="269" t="s">
        <v>271</v>
      </c>
      <c r="E17" s="284"/>
      <c r="F17" s="284"/>
      <c r="G17" s="136"/>
      <c r="I17" s="126"/>
      <c r="J17" s="126"/>
      <c r="K17" s="126"/>
      <c r="L17"/>
    </row>
    <row r="18" spans="1:13" s="127" customFormat="1" ht="18.600000000000001">
      <c r="A18" s="2"/>
      <c r="B18" s="3"/>
      <c r="C18" s="4"/>
      <c r="D18" s="268" t="s">
        <v>272</v>
      </c>
      <c r="E18" s="284"/>
      <c r="F18" s="284"/>
      <c r="G18" s="136"/>
      <c r="I18" s="126"/>
      <c r="J18" s="126"/>
      <c r="K18" s="126"/>
      <c r="L18"/>
    </row>
    <row r="19" spans="1:13" s="127" customFormat="1" ht="18.600000000000001">
      <c r="A19" s="2"/>
      <c r="B19" s="3"/>
      <c r="C19" s="4"/>
      <c r="D19" s="269" t="s">
        <v>273</v>
      </c>
      <c r="E19" s="284"/>
      <c r="F19" s="284"/>
      <c r="G19" s="136"/>
      <c r="I19" s="126"/>
      <c r="J19" s="126"/>
      <c r="K19" s="126"/>
      <c r="L19"/>
    </row>
    <row r="20" spans="1:13" s="127" customFormat="1" ht="18.600000000000001">
      <c r="A20" s="2"/>
      <c r="B20" s="3"/>
      <c r="C20" s="4"/>
      <c r="D20" s="268" t="s">
        <v>168</v>
      </c>
      <c r="E20" s="284"/>
      <c r="F20" s="284"/>
      <c r="G20" s="136"/>
      <c r="I20" s="126"/>
      <c r="J20" s="126"/>
      <c r="K20" s="126"/>
      <c r="L20"/>
    </row>
    <row r="21" spans="1:13" s="127" customFormat="1" ht="18.600000000000001">
      <c r="A21" s="2"/>
      <c r="B21" s="3"/>
      <c r="C21" s="4"/>
      <c r="D21" s="269" t="s">
        <v>274</v>
      </c>
      <c r="E21" s="284"/>
      <c r="F21" s="284"/>
      <c r="G21" s="126"/>
      <c r="I21" s="126"/>
      <c r="J21" s="126"/>
      <c r="K21" s="126"/>
      <c r="L21"/>
    </row>
    <row r="22" spans="1:13" s="127" customFormat="1" ht="18.600000000000001">
      <c r="A22" s="2"/>
      <c r="B22" s="3"/>
      <c r="C22" s="235" t="s">
        <v>123</v>
      </c>
      <c r="D22" s="234"/>
      <c r="E22" s="88" t="s">
        <v>26</v>
      </c>
      <c r="F22" s="284"/>
      <c r="G22" s="126"/>
      <c r="I22" s="126"/>
      <c r="J22" s="126"/>
      <c r="K22" s="126"/>
      <c r="L22"/>
    </row>
    <row r="23" spans="1:13" ht="26.1">
      <c r="A23" s="2"/>
      <c r="B23" s="3"/>
      <c r="C23" s="4"/>
      <c r="D23" s="232"/>
      <c r="E23" s="305">
        <v>0.25</v>
      </c>
      <c r="F23" s="284"/>
    </row>
    <row r="24" spans="1:13" s="117" customFormat="1" ht="57" customHeight="1" thickBot="1">
      <c r="A24" s="119" t="s">
        <v>8</v>
      </c>
      <c r="B24" s="120"/>
      <c r="C24" s="121"/>
      <c r="D24" s="119" t="s">
        <v>9</v>
      </c>
      <c r="E24" s="282" t="s">
        <v>266</v>
      </c>
      <c r="F24" s="282" t="s">
        <v>155</v>
      </c>
      <c r="G24" s="123" t="s">
        <v>156</v>
      </c>
      <c r="H24" s="123" t="s">
        <v>157</v>
      </c>
      <c r="I24" s="124" t="s">
        <v>173</v>
      </c>
      <c r="J24" s="123" t="s">
        <v>159</v>
      </c>
      <c r="K24" s="123" t="s">
        <v>160</v>
      </c>
      <c r="L24" s="125" t="s">
        <v>161</v>
      </c>
      <c r="M24" s="119" t="s">
        <v>162</v>
      </c>
    </row>
    <row r="25" spans="1:13" ht="15.95" thickTop="1">
      <c r="A25" s="221" t="s">
        <v>104</v>
      </c>
      <c r="B25" s="156"/>
      <c r="C25" s="157"/>
      <c r="D25" s="158"/>
      <c r="E25" s="286"/>
      <c r="F25" s="286"/>
      <c r="G25" s="160"/>
      <c r="H25" s="161"/>
      <c r="I25" s="214"/>
      <c r="J25" s="214"/>
      <c r="K25" s="160"/>
      <c r="L25" s="158"/>
    </row>
    <row r="26" spans="1:13">
      <c r="A26" s="143" t="s">
        <v>105</v>
      </c>
      <c r="B26" s="144"/>
      <c r="C26" s="145"/>
      <c r="D26" s="146"/>
      <c r="E26" s="287"/>
      <c r="F26" s="287"/>
      <c r="G26" s="162"/>
      <c r="H26" s="163"/>
      <c r="I26" s="162"/>
      <c r="J26" s="162"/>
      <c r="K26" s="162"/>
      <c r="L26" s="146"/>
    </row>
    <row r="27" spans="1:13" ht="32.1" customHeight="1">
      <c r="A27" s="366" t="s">
        <v>106</v>
      </c>
      <c r="B27" s="367"/>
      <c r="C27" s="379"/>
      <c r="D27" s="369" t="s">
        <v>108</v>
      </c>
      <c r="E27" s="388">
        <f>F27*(E$23+1)</f>
        <v>1430</v>
      </c>
      <c r="F27" s="371">
        <v>1144</v>
      </c>
      <c r="G27" s="372">
        <v>19.75</v>
      </c>
      <c r="H27" s="375" t="s">
        <v>109</v>
      </c>
      <c r="I27" s="373">
        <v>38</v>
      </c>
      <c r="J27" s="372">
        <v>805</v>
      </c>
      <c r="K27" s="372" t="s">
        <v>110</v>
      </c>
      <c r="L27" s="372" t="s">
        <v>52</v>
      </c>
      <c r="M27" s="387" t="s">
        <v>275</v>
      </c>
    </row>
    <row r="28" spans="1:13" ht="31.5" customHeight="1">
      <c r="A28" s="374" t="s">
        <v>111</v>
      </c>
      <c r="B28" s="367"/>
      <c r="C28" s="379"/>
      <c r="D28" s="366" t="s">
        <v>112</v>
      </c>
      <c r="E28" s="388">
        <f>F28*(E$23+1)</f>
        <v>505</v>
      </c>
      <c r="F28" s="371">
        <v>404</v>
      </c>
      <c r="G28" s="372" t="e">
        <f>INDEX('[13]Shipping Info Worksheet'!C:C,MATCH($A28,'[13]Shipping Info Worksheet'!$A:$A,0))</f>
        <v>#N/A</v>
      </c>
      <c r="H28" s="372" t="s">
        <v>113</v>
      </c>
      <c r="I28" s="373">
        <v>70</v>
      </c>
      <c r="J28" s="372">
        <v>1030</v>
      </c>
      <c r="K28" s="372" t="s">
        <v>114</v>
      </c>
      <c r="L28" s="372" t="s">
        <v>52</v>
      </c>
      <c r="M28" s="387" t="s">
        <v>276</v>
      </c>
    </row>
    <row r="29" spans="1:13" ht="32.450000000000003" customHeight="1">
      <c r="A29" s="374" t="s">
        <v>115</v>
      </c>
      <c r="B29" s="367"/>
      <c r="C29" s="379"/>
      <c r="D29" s="374" t="s">
        <v>116</v>
      </c>
      <c r="E29" s="388">
        <f>F29*(E$23+1)</f>
        <v>448.75</v>
      </c>
      <c r="F29" s="371">
        <v>359</v>
      </c>
      <c r="G29" s="372" t="e">
        <f>INDEX('[13]Shipping Info Worksheet'!C:C,MATCH($A29,'[13]Shipping Info Worksheet'!$A:$A,0))</f>
        <v>#N/A</v>
      </c>
      <c r="H29" s="372" t="s">
        <v>117</v>
      </c>
      <c r="I29" s="373">
        <v>70</v>
      </c>
      <c r="J29" s="372">
        <v>1030</v>
      </c>
      <c r="K29" s="372" t="s">
        <v>114</v>
      </c>
      <c r="L29" s="372" t="s">
        <v>52</v>
      </c>
      <c r="M29" s="387" t="s">
        <v>277</v>
      </c>
    </row>
    <row r="30" spans="1:13" ht="15.6">
      <c r="A30" s="221" t="s">
        <v>81</v>
      </c>
      <c r="B30" s="156"/>
      <c r="C30" s="157"/>
      <c r="D30" s="158"/>
      <c r="E30" s="286"/>
      <c r="F30" s="286"/>
      <c r="G30" s="279"/>
      <c r="H30" s="160"/>
      <c r="I30" s="161"/>
      <c r="J30" s="160"/>
      <c r="K30" s="160"/>
      <c r="L30" s="160"/>
      <c r="M30" s="158"/>
    </row>
    <row r="31" spans="1:13">
      <c r="A31" s="143" t="s">
        <v>82</v>
      </c>
      <c r="B31" s="144"/>
      <c r="C31" s="145"/>
      <c r="D31" s="146"/>
      <c r="E31" s="287"/>
      <c r="F31" s="287"/>
      <c r="G31" s="280"/>
      <c r="H31" s="162"/>
      <c r="I31" s="163"/>
      <c r="J31" s="162"/>
      <c r="K31" s="162"/>
      <c r="L31" s="162"/>
      <c r="M31" s="146"/>
    </row>
    <row r="32" spans="1:13" ht="29.1">
      <c r="A32" s="150" t="s">
        <v>278</v>
      </c>
      <c r="B32" s="151"/>
      <c r="C32" s="152"/>
      <c r="D32" s="153" t="s">
        <v>279</v>
      </c>
      <c r="E32" s="295">
        <f>F32*(E$23+1)</f>
        <v>4725</v>
      </c>
      <c r="F32" s="220">
        <v>3780</v>
      </c>
      <c r="G32" s="226" t="e">
        <f>INDEX('[13]Shipping Info Worksheet'!C:C,MATCH($A32,'[13]Shipping Info Worksheet'!$A:$A,0))</f>
        <v>#N/A</v>
      </c>
      <c r="H32" s="226" t="s">
        <v>86</v>
      </c>
      <c r="I32" s="227">
        <v>6</v>
      </c>
      <c r="J32" s="226">
        <v>872</v>
      </c>
      <c r="K32" s="226" t="s">
        <v>87</v>
      </c>
      <c r="L32" s="226" t="s">
        <v>52</v>
      </c>
      <c r="M32" s="220"/>
    </row>
    <row r="33" spans="1:13" ht="29.1">
      <c r="A33" s="150" t="s">
        <v>280</v>
      </c>
      <c r="B33" s="151"/>
      <c r="C33" s="152"/>
      <c r="D33" s="153" t="s">
        <v>281</v>
      </c>
      <c r="E33" s="295">
        <f t="shared" ref="E33:E59" si="0">F33*(E$23+1)</f>
        <v>2677.5</v>
      </c>
      <c r="F33" s="220">
        <v>2142</v>
      </c>
      <c r="G33" s="226" t="e">
        <f>INDEX('[13]Shipping Info Worksheet'!C:C,MATCH($A33,'[13]Shipping Info Worksheet'!$A:$A,0))</f>
        <v>#N/A</v>
      </c>
      <c r="H33" s="226" t="s">
        <v>86</v>
      </c>
      <c r="I33" s="227">
        <v>6</v>
      </c>
      <c r="J33" s="226">
        <v>608</v>
      </c>
      <c r="K33" s="226" t="s">
        <v>87</v>
      </c>
      <c r="L33" s="226" t="s">
        <v>52</v>
      </c>
      <c r="M33" s="220"/>
    </row>
    <row r="34" spans="1:13" ht="51.6" customHeight="1">
      <c r="A34" s="366" t="s">
        <v>88</v>
      </c>
      <c r="B34" s="367"/>
      <c r="C34" s="382"/>
      <c r="D34" s="378" t="s">
        <v>89</v>
      </c>
      <c r="E34" s="388">
        <f t="shared" si="0"/>
        <v>4000</v>
      </c>
      <c r="F34" s="371">
        <v>3200</v>
      </c>
      <c r="G34" s="372" t="e">
        <f>INDEX('[13]Shipping Info Worksheet'!C:C,MATCH($A34,'[13]Shipping Info Worksheet'!$A:$A,0))</f>
        <v>#N/A</v>
      </c>
      <c r="H34" s="372" t="s">
        <v>86</v>
      </c>
      <c r="I34" s="373">
        <v>6</v>
      </c>
      <c r="J34" s="372">
        <v>998</v>
      </c>
      <c r="K34" s="372" t="s">
        <v>87</v>
      </c>
      <c r="L34" s="372" t="s">
        <v>52</v>
      </c>
      <c r="M34" s="387" t="s">
        <v>282</v>
      </c>
    </row>
    <row r="35" spans="1:13" ht="51.95" customHeight="1">
      <c r="A35" s="366" t="s">
        <v>83</v>
      </c>
      <c r="B35" s="367"/>
      <c r="C35" s="382"/>
      <c r="D35" s="378" t="s">
        <v>85</v>
      </c>
      <c r="E35" s="388">
        <f t="shared" si="0"/>
        <v>2671.25</v>
      </c>
      <c r="F35" s="371">
        <v>2137</v>
      </c>
      <c r="G35" s="372" t="e">
        <f>INDEX('[13]Shipping Info Worksheet'!C:C,MATCH($A35,'[13]Shipping Info Worksheet'!$A:$A,0))</f>
        <v>#N/A</v>
      </c>
      <c r="H35" s="372" t="s">
        <v>86</v>
      </c>
      <c r="I35" s="373">
        <v>6</v>
      </c>
      <c r="J35" s="372">
        <v>740</v>
      </c>
      <c r="K35" s="372" t="s">
        <v>87</v>
      </c>
      <c r="L35" s="372" t="s">
        <v>52</v>
      </c>
      <c r="M35" s="387" t="s">
        <v>283</v>
      </c>
    </row>
    <row r="36" spans="1:13">
      <c r="A36" s="143" t="s">
        <v>124</v>
      </c>
      <c r="B36" s="143"/>
      <c r="C36" s="145"/>
      <c r="D36" s="146"/>
      <c r="E36" s="287"/>
      <c r="F36" s="287"/>
      <c r="G36" s="280"/>
      <c r="H36" s="162"/>
      <c r="I36" s="163"/>
      <c r="J36" s="162"/>
      <c r="K36" s="162"/>
      <c r="L36" s="162"/>
      <c r="M36" s="146"/>
    </row>
    <row r="37" spans="1:13" ht="43.5">
      <c r="A37" s="150" t="s">
        <v>284</v>
      </c>
      <c r="B37" s="151"/>
      <c r="C37" s="152"/>
      <c r="D37" s="153" t="s">
        <v>285</v>
      </c>
      <c r="E37" s="295">
        <f t="shared" si="0"/>
        <v>791.25</v>
      </c>
      <c r="F37" s="220">
        <v>633</v>
      </c>
      <c r="G37" s="226" t="e">
        <f>INDEX('[13]Shipping Info Worksheet'!C:C,MATCH($A37,'[13]Shipping Info Worksheet'!$A:$A,0))</f>
        <v>#N/A</v>
      </c>
      <c r="H37" s="226" t="s">
        <v>286</v>
      </c>
      <c r="I37" s="227">
        <v>15</v>
      </c>
      <c r="J37" s="226">
        <v>620</v>
      </c>
      <c r="K37" s="226" t="s">
        <v>287</v>
      </c>
      <c r="L37" s="226" t="s">
        <v>52</v>
      </c>
      <c r="M37" s="220"/>
    </row>
    <row r="38" spans="1:13" ht="29.1">
      <c r="A38" s="153" t="s">
        <v>288</v>
      </c>
      <c r="B38" s="151"/>
      <c r="C38" s="154"/>
      <c r="D38" s="173" t="s">
        <v>289</v>
      </c>
      <c r="E38" s="295">
        <f t="shared" si="0"/>
        <v>1320</v>
      </c>
      <c r="F38" s="220">
        <v>1056</v>
      </c>
      <c r="G38" s="226" t="e">
        <f>INDEX('[13]Shipping Info Worksheet'!C:C,MATCH($A38,'[13]Shipping Info Worksheet'!$A:$A,0))</f>
        <v>#N/A</v>
      </c>
      <c r="H38" s="226" t="s">
        <v>290</v>
      </c>
      <c r="I38" s="227">
        <v>15</v>
      </c>
      <c r="J38" s="226">
        <v>680</v>
      </c>
      <c r="K38" s="226" t="s">
        <v>287</v>
      </c>
      <c r="L38" s="226" t="s">
        <v>52</v>
      </c>
      <c r="M38" s="220"/>
    </row>
    <row r="39" spans="1:13" ht="29.1">
      <c r="A39" s="150" t="s">
        <v>291</v>
      </c>
      <c r="B39" s="151"/>
      <c r="C39" s="152"/>
      <c r="D39" s="153" t="s">
        <v>292</v>
      </c>
      <c r="E39" s="295">
        <f t="shared" si="0"/>
        <v>1500</v>
      </c>
      <c r="F39" s="220">
        <v>1200</v>
      </c>
      <c r="G39" s="226" t="e">
        <f>INDEX('[13]Shipping Info Worksheet'!C:C,MATCH($A39,'[13]Shipping Info Worksheet'!$A:$A,0))</f>
        <v>#N/A</v>
      </c>
      <c r="H39" s="226" t="s">
        <v>293</v>
      </c>
      <c r="I39" s="227">
        <v>15</v>
      </c>
      <c r="J39" s="226">
        <v>770</v>
      </c>
      <c r="K39" s="226" t="s">
        <v>287</v>
      </c>
      <c r="L39" s="226" t="s">
        <v>52</v>
      </c>
      <c r="M39" s="220"/>
    </row>
    <row r="40" spans="1:13" ht="43.5">
      <c r="A40" s="150" t="s">
        <v>294</v>
      </c>
      <c r="B40" s="151"/>
      <c r="C40" s="152"/>
      <c r="D40" s="153" t="s">
        <v>295</v>
      </c>
      <c r="E40" s="295">
        <f t="shared" si="0"/>
        <v>1562.5</v>
      </c>
      <c r="F40" s="220">
        <v>1250</v>
      </c>
      <c r="G40" s="226" t="e">
        <f>INDEX('[13]Shipping Info Worksheet'!C:C,MATCH($A40,'[13]Shipping Info Worksheet'!$A:$A,0))</f>
        <v>#N/A</v>
      </c>
      <c r="H40" s="226" t="s">
        <v>296</v>
      </c>
      <c r="I40" s="227">
        <v>15</v>
      </c>
      <c r="J40" s="226">
        <v>830</v>
      </c>
      <c r="K40" s="226" t="s">
        <v>287</v>
      </c>
      <c r="L40" s="226" t="s">
        <v>52</v>
      </c>
      <c r="M40" s="220"/>
    </row>
    <row r="41" spans="1:13" ht="29.1">
      <c r="A41" s="174" t="s">
        <v>297</v>
      </c>
      <c r="B41" s="151"/>
      <c r="C41" s="152"/>
      <c r="D41" s="153" t="s">
        <v>298</v>
      </c>
      <c r="E41" s="295">
        <f t="shared" si="0"/>
        <v>1520</v>
      </c>
      <c r="F41" s="220">
        <v>1216</v>
      </c>
      <c r="G41" s="226" t="e">
        <f>INDEX('[13]Shipping Info Worksheet'!C:C,MATCH($A41,'[13]Shipping Info Worksheet'!$A:$A,0))</f>
        <v>#N/A</v>
      </c>
      <c r="H41" s="226" t="s">
        <v>296</v>
      </c>
      <c r="I41" s="227">
        <v>15</v>
      </c>
      <c r="J41" s="226">
        <v>740</v>
      </c>
      <c r="K41" s="226" t="s">
        <v>287</v>
      </c>
      <c r="L41" s="226" t="s">
        <v>52</v>
      </c>
      <c r="M41" s="220"/>
    </row>
    <row r="42" spans="1:13" ht="43.5">
      <c r="A42" s="150" t="s">
        <v>299</v>
      </c>
      <c r="B42" s="151"/>
      <c r="C42" s="152"/>
      <c r="D42" s="153" t="s">
        <v>300</v>
      </c>
      <c r="E42" s="295">
        <f t="shared" si="0"/>
        <v>1672.5</v>
      </c>
      <c r="F42" s="220">
        <v>1338</v>
      </c>
      <c r="G42" s="226" t="e">
        <f>INDEX('[13]Shipping Info Worksheet'!C:C,MATCH($A42,'[13]Shipping Info Worksheet'!$A:$A,0))</f>
        <v>#N/A</v>
      </c>
      <c r="H42" s="226" t="s">
        <v>296</v>
      </c>
      <c r="I42" s="227">
        <v>15</v>
      </c>
      <c r="J42" s="226">
        <v>725</v>
      </c>
      <c r="K42" s="226" t="s">
        <v>287</v>
      </c>
      <c r="L42" s="226" t="s">
        <v>52</v>
      </c>
      <c r="M42" s="220"/>
    </row>
    <row r="43" spans="1:13" ht="29.1">
      <c r="A43" s="150" t="s">
        <v>301</v>
      </c>
      <c r="B43" s="151"/>
      <c r="C43" s="152"/>
      <c r="D43" s="173" t="s">
        <v>302</v>
      </c>
      <c r="E43" s="295">
        <f t="shared" si="0"/>
        <v>1392.5</v>
      </c>
      <c r="F43" s="220">
        <v>1114</v>
      </c>
      <c r="G43" s="226" t="e">
        <f>INDEX('[13]Shipping Info Worksheet'!C:C,MATCH($A43,'[13]Shipping Info Worksheet'!$A:$A,0))</f>
        <v>#N/A</v>
      </c>
      <c r="H43" s="226" t="s">
        <v>296</v>
      </c>
      <c r="I43" s="227">
        <v>15</v>
      </c>
      <c r="J43" s="226">
        <v>665</v>
      </c>
      <c r="K43" s="226" t="s">
        <v>287</v>
      </c>
      <c r="L43" s="226" t="s">
        <v>52</v>
      </c>
      <c r="M43" s="220"/>
    </row>
    <row r="44" spans="1:13" ht="29.1">
      <c r="A44" s="175" t="s">
        <v>303</v>
      </c>
      <c r="B44" s="151"/>
      <c r="C44" s="176"/>
      <c r="D44" s="153" t="s">
        <v>304</v>
      </c>
      <c r="E44" s="295">
        <f t="shared" si="0"/>
        <v>1670</v>
      </c>
      <c r="F44" s="220">
        <v>1336</v>
      </c>
      <c r="G44" s="226" t="e">
        <f>INDEX('[13]Shipping Info Worksheet'!C:C,MATCH($A44,'[13]Shipping Info Worksheet'!$A:$A,0))</f>
        <v>#N/A</v>
      </c>
      <c r="H44" s="226" t="s">
        <v>296</v>
      </c>
      <c r="I44" s="227">
        <v>15</v>
      </c>
      <c r="J44" s="226">
        <v>755</v>
      </c>
      <c r="K44" s="226" t="s">
        <v>287</v>
      </c>
      <c r="L44" s="226" t="s">
        <v>52</v>
      </c>
      <c r="M44" s="220"/>
    </row>
    <row r="45" spans="1:13" ht="43.5">
      <c r="A45" s="150" t="s">
        <v>305</v>
      </c>
      <c r="B45" s="151"/>
      <c r="C45" s="176"/>
      <c r="D45" s="153" t="s">
        <v>306</v>
      </c>
      <c r="E45" s="295">
        <f t="shared" si="0"/>
        <v>1873.75</v>
      </c>
      <c r="F45" s="220">
        <v>1499</v>
      </c>
      <c r="G45" s="226" t="e">
        <f>INDEX('[13]Shipping Info Worksheet'!C:C,MATCH($A45,'[13]Shipping Info Worksheet'!$A:$A,0))</f>
        <v>#N/A</v>
      </c>
      <c r="H45" s="226" t="s">
        <v>293</v>
      </c>
      <c r="I45" s="227">
        <v>15</v>
      </c>
      <c r="J45" s="226">
        <v>800</v>
      </c>
      <c r="K45" s="226" t="s">
        <v>287</v>
      </c>
      <c r="L45" s="226" t="s">
        <v>52</v>
      </c>
      <c r="M45" s="220"/>
    </row>
    <row r="46" spans="1:13" ht="29.1">
      <c r="A46" s="174" t="s">
        <v>307</v>
      </c>
      <c r="B46" s="151"/>
      <c r="C46" s="152"/>
      <c r="D46" s="153" t="s">
        <v>308</v>
      </c>
      <c r="E46" s="295">
        <f t="shared" si="0"/>
        <v>1588.75</v>
      </c>
      <c r="F46" s="220">
        <v>1271</v>
      </c>
      <c r="G46" s="226" t="e">
        <f>INDEX('[13]Shipping Info Worksheet'!C:C,MATCH($A46,'[13]Shipping Info Worksheet'!$A:$A,0))</f>
        <v>#N/A</v>
      </c>
      <c r="H46" s="226" t="s">
        <v>293</v>
      </c>
      <c r="I46" s="227">
        <v>15</v>
      </c>
      <c r="J46" s="226">
        <v>710</v>
      </c>
      <c r="K46" s="226" t="s">
        <v>287</v>
      </c>
      <c r="L46" s="226" t="s">
        <v>52</v>
      </c>
      <c r="M46" s="220"/>
    </row>
    <row r="47" spans="1:13" ht="43.5">
      <c r="A47" s="150" t="s">
        <v>309</v>
      </c>
      <c r="B47" s="151"/>
      <c r="C47" s="152"/>
      <c r="D47" s="153" t="s">
        <v>310</v>
      </c>
      <c r="E47" s="295">
        <f t="shared" si="0"/>
        <v>1725</v>
      </c>
      <c r="F47" s="220">
        <v>1380</v>
      </c>
      <c r="G47" s="226" t="e">
        <f>INDEX('[13]Shipping Info Worksheet'!C:C,MATCH($A47,'[13]Shipping Info Worksheet'!$A:$A,0))</f>
        <v>#N/A</v>
      </c>
      <c r="H47" s="226" t="s">
        <v>296</v>
      </c>
      <c r="I47" s="227">
        <v>15</v>
      </c>
      <c r="J47" s="226">
        <v>725</v>
      </c>
      <c r="K47" s="226" t="s">
        <v>287</v>
      </c>
      <c r="L47" s="226" t="s">
        <v>52</v>
      </c>
      <c r="M47" s="220"/>
    </row>
    <row r="48" spans="1:13" ht="23.25" customHeight="1">
      <c r="A48" s="150" t="s">
        <v>311</v>
      </c>
      <c r="B48" s="151"/>
      <c r="C48" s="152"/>
      <c r="D48" s="150" t="s">
        <v>312</v>
      </c>
      <c r="E48" s="295">
        <f t="shared" si="0"/>
        <v>311.25</v>
      </c>
      <c r="F48" s="220">
        <v>249</v>
      </c>
      <c r="G48" s="226"/>
      <c r="H48" s="227"/>
      <c r="I48" s="226"/>
      <c r="J48" s="226"/>
      <c r="K48" s="226"/>
      <c r="L48" s="220"/>
    </row>
    <row r="49" spans="1:13">
      <c r="A49" s="150" t="s">
        <v>313</v>
      </c>
      <c r="B49" s="151"/>
      <c r="C49" s="152"/>
      <c r="D49" s="150" t="s">
        <v>314</v>
      </c>
      <c r="E49" s="295">
        <f t="shared" si="0"/>
        <v>248.75</v>
      </c>
      <c r="F49" s="220">
        <v>199</v>
      </c>
      <c r="G49" s="226"/>
      <c r="H49" s="227"/>
      <c r="I49" s="226"/>
      <c r="J49" s="226"/>
      <c r="K49" s="226"/>
      <c r="L49" s="220"/>
    </row>
    <row r="50" spans="1:13">
      <c r="A50" s="150" t="s">
        <v>315</v>
      </c>
      <c r="B50" s="151"/>
      <c r="C50" s="152"/>
      <c r="D50" s="150" t="s">
        <v>316</v>
      </c>
      <c r="E50" s="295">
        <f t="shared" si="0"/>
        <v>21.25</v>
      </c>
      <c r="F50" s="220">
        <v>17</v>
      </c>
      <c r="G50" s="226"/>
      <c r="H50" s="227"/>
      <c r="I50" s="226"/>
      <c r="J50" s="226"/>
      <c r="K50" s="226"/>
      <c r="L50" s="220"/>
    </row>
    <row r="51" spans="1:13" ht="29.1">
      <c r="A51" s="150" t="s">
        <v>317</v>
      </c>
      <c r="B51" s="151"/>
      <c r="C51" s="152"/>
      <c r="D51" s="153" t="s">
        <v>318</v>
      </c>
      <c r="E51" s="295">
        <f t="shared" si="0"/>
        <v>200</v>
      </c>
      <c r="F51" s="220">
        <v>160</v>
      </c>
      <c r="G51" s="218"/>
      <c r="H51" s="219"/>
      <c r="I51" s="218"/>
      <c r="J51" s="218"/>
      <c r="K51" s="218"/>
      <c r="L51" s="116"/>
    </row>
    <row r="52" spans="1:13" ht="29.1">
      <c r="A52" s="192" t="s">
        <v>319</v>
      </c>
      <c r="B52" s="151"/>
      <c r="C52" s="152"/>
      <c r="D52" s="153" t="s">
        <v>320</v>
      </c>
      <c r="E52" s="295">
        <f t="shared" si="0"/>
        <v>52.5</v>
      </c>
      <c r="F52" s="220">
        <v>42</v>
      </c>
    </row>
    <row r="53" spans="1:13">
      <c r="A53" s="150" t="s">
        <v>321</v>
      </c>
      <c r="B53" s="151"/>
      <c r="C53" s="152"/>
      <c r="D53" s="153" t="s">
        <v>322</v>
      </c>
      <c r="E53" s="295">
        <f t="shared" si="0"/>
        <v>42.5</v>
      </c>
      <c r="F53" s="220">
        <v>34</v>
      </c>
      <c r="G53" s="226"/>
      <c r="H53" s="227"/>
      <c r="I53" s="226"/>
      <c r="J53" s="226"/>
      <c r="K53" s="226"/>
      <c r="L53" s="220"/>
    </row>
    <row r="54" spans="1:13">
      <c r="A54" s="150" t="s">
        <v>323</v>
      </c>
      <c r="B54" s="151"/>
      <c r="C54" s="152"/>
      <c r="D54" s="153" t="s">
        <v>324</v>
      </c>
      <c r="E54" s="295">
        <f t="shared" si="0"/>
        <v>17.5</v>
      </c>
      <c r="F54" s="220">
        <v>14</v>
      </c>
      <c r="G54" s="226"/>
      <c r="H54" s="227"/>
      <c r="I54" s="226"/>
      <c r="J54" s="226"/>
      <c r="K54" s="226"/>
      <c r="L54" s="220"/>
    </row>
    <row r="55" spans="1:13">
      <c r="A55" s="150" t="s">
        <v>325</v>
      </c>
      <c r="B55" s="151"/>
      <c r="C55" s="152"/>
      <c r="D55" s="150" t="s">
        <v>326</v>
      </c>
      <c r="E55" s="295">
        <f t="shared" si="0"/>
        <v>18.75</v>
      </c>
      <c r="F55" s="220">
        <v>15</v>
      </c>
      <c r="G55" s="226"/>
      <c r="H55" s="227"/>
      <c r="I55" s="226"/>
      <c r="J55" s="226"/>
      <c r="K55" s="226"/>
      <c r="L55" s="220"/>
    </row>
    <row r="56" spans="1:13">
      <c r="A56" s="150" t="s">
        <v>327</v>
      </c>
      <c r="B56" s="151"/>
      <c r="C56" s="152"/>
      <c r="D56" s="150" t="s">
        <v>328</v>
      </c>
      <c r="E56" s="295">
        <f t="shared" si="0"/>
        <v>18.75</v>
      </c>
      <c r="F56" s="220">
        <v>15</v>
      </c>
      <c r="G56" s="226"/>
      <c r="H56" s="227"/>
      <c r="I56" s="226"/>
      <c r="J56" s="226"/>
      <c r="K56" s="226"/>
      <c r="L56" s="220"/>
    </row>
    <row r="57" spans="1:13">
      <c r="A57" s="150" t="s">
        <v>329</v>
      </c>
      <c r="B57" s="151"/>
      <c r="C57" s="152"/>
      <c r="D57" s="150" t="s">
        <v>330</v>
      </c>
      <c r="E57" s="295">
        <f t="shared" si="0"/>
        <v>18.75</v>
      </c>
      <c r="F57" s="220">
        <v>15</v>
      </c>
      <c r="G57" s="226"/>
      <c r="H57" s="227"/>
      <c r="I57" s="226"/>
      <c r="J57" s="226"/>
      <c r="K57" s="226"/>
      <c r="L57" s="220"/>
    </row>
    <row r="58" spans="1:13">
      <c r="A58" s="150" t="s">
        <v>331</v>
      </c>
      <c r="B58" s="151"/>
      <c r="C58" s="152"/>
      <c r="D58" s="150" t="s">
        <v>332</v>
      </c>
      <c r="E58" s="295">
        <f t="shared" si="0"/>
        <v>18.75</v>
      </c>
      <c r="F58" s="220">
        <v>15</v>
      </c>
      <c r="G58" s="226"/>
      <c r="H58" s="227"/>
      <c r="I58" s="226"/>
      <c r="J58" s="226"/>
      <c r="K58" s="226"/>
      <c r="L58" s="220"/>
    </row>
    <row r="59" spans="1:13">
      <c r="A59" s="150" t="s">
        <v>333</v>
      </c>
      <c r="B59" s="151"/>
      <c r="C59" s="152"/>
      <c r="D59" s="150" t="s">
        <v>334</v>
      </c>
      <c r="E59" s="295">
        <f t="shared" si="0"/>
        <v>21.25</v>
      </c>
      <c r="F59" s="220">
        <v>17</v>
      </c>
      <c r="G59" s="226"/>
      <c r="H59" s="227"/>
      <c r="I59" s="226"/>
      <c r="J59" s="226"/>
      <c r="K59" s="226"/>
      <c r="L59" s="220"/>
    </row>
    <row r="60" spans="1:13" ht="15.6">
      <c r="A60" s="221" t="s">
        <v>267</v>
      </c>
      <c r="B60" s="177"/>
      <c r="C60" s="157"/>
      <c r="D60" s="158"/>
      <c r="E60" s="286"/>
      <c r="F60" s="286"/>
      <c r="G60" s="160"/>
      <c r="H60" s="161"/>
      <c r="I60" s="160"/>
      <c r="J60" s="160"/>
      <c r="K60" s="160"/>
      <c r="L60" s="158"/>
    </row>
    <row r="61" spans="1:13">
      <c r="A61" s="143" t="s">
        <v>335</v>
      </c>
      <c r="B61" s="143"/>
      <c r="C61" s="145"/>
      <c r="D61" s="146"/>
      <c r="E61" s="287"/>
      <c r="F61" s="287"/>
      <c r="G61" s="162"/>
      <c r="H61" s="163"/>
      <c r="I61" s="162"/>
      <c r="J61" s="162"/>
      <c r="K61" s="162"/>
      <c r="L61" s="146"/>
    </row>
    <row r="62" spans="1:13">
      <c r="A62" s="166" t="s">
        <v>46</v>
      </c>
      <c r="B62" s="166"/>
      <c r="C62" s="168"/>
      <c r="D62" s="178"/>
      <c r="E62" s="288"/>
      <c r="F62" s="288"/>
      <c r="G62" s="179">
        <v>0</v>
      </c>
      <c r="H62" s="180">
        <v>0</v>
      </c>
      <c r="I62" s="179">
        <v>0</v>
      </c>
      <c r="J62" s="179">
        <v>0</v>
      </c>
      <c r="K62" s="179">
        <v>0</v>
      </c>
      <c r="L62" s="178"/>
    </row>
    <row r="63" spans="1:13" ht="29.1">
      <c r="A63" s="150" t="s">
        <v>336</v>
      </c>
      <c r="B63" s="151"/>
      <c r="C63" s="155"/>
      <c r="D63" s="153" t="s">
        <v>337</v>
      </c>
      <c r="E63" s="295">
        <f t="shared" ref="E63:E69" si="1">F63*(E$23+1)</f>
        <v>1801.25</v>
      </c>
      <c r="F63" s="220">
        <v>1441</v>
      </c>
      <c r="G63" s="226">
        <v>68</v>
      </c>
      <c r="H63" s="226" t="s">
        <v>338</v>
      </c>
      <c r="I63" s="227">
        <v>18</v>
      </c>
      <c r="J63" s="226">
        <v>1274</v>
      </c>
      <c r="K63" s="226" t="s">
        <v>339</v>
      </c>
      <c r="L63" s="226" t="s">
        <v>52</v>
      </c>
      <c r="M63" s="220"/>
    </row>
    <row r="64" spans="1:13" ht="29.1">
      <c r="A64" s="150" t="s">
        <v>340</v>
      </c>
      <c r="B64" s="151"/>
      <c r="C64" s="155"/>
      <c r="D64" s="153" t="s">
        <v>341</v>
      </c>
      <c r="E64" s="295">
        <f t="shared" si="1"/>
        <v>1860</v>
      </c>
      <c r="F64" s="220">
        <v>1488</v>
      </c>
      <c r="G64" s="226">
        <v>68</v>
      </c>
      <c r="H64" s="226" t="s">
        <v>338</v>
      </c>
      <c r="I64" s="227">
        <v>18</v>
      </c>
      <c r="J64" s="226">
        <v>1274</v>
      </c>
      <c r="K64" s="226" t="s">
        <v>339</v>
      </c>
      <c r="L64" s="226" t="s">
        <v>52</v>
      </c>
      <c r="M64" s="220"/>
    </row>
    <row r="65" spans="1:13">
      <c r="A65" s="150" t="s">
        <v>342</v>
      </c>
      <c r="B65" s="151"/>
      <c r="C65" s="155"/>
      <c r="D65" s="150" t="s">
        <v>343</v>
      </c>
      <c r="E65" s="295">
        <f t="shared" si="1"/>
        <v>1812.5</v>
      </c>
      <c r="F65" s="220">
        <v>1450</v>
      </c>
      <c r="G65" s="226">
        <v>67</v>
      </c>
      <c r="H65" s="226" t="s">
        <v>338</v>
      </c>
      <c r="I65" s="227">
        <v>18</v>
      </c>
      <c r="J65" s="226">
        <v>1256</v>
      </c>
      <c r="K65" s="226" t="s">
        <v>339</v>
      </c>
      <c r="L65" s="226" t="s">
        <v>52</v>
      </c>
      <c r="M65" s="220"/>
    </row>
    <row r="66" spans="1:13">
      <c r="A66" s="166" t="s">
        <v>220</v>
      </c>
      <c r="B66" s="181"/>
      <c r="C66" s="182"/>
      <c r="D66" s="150"/>
      <c r="E66" s="289"/>
      <c r="F66" s="220"/>
      <c r="G66" s="183"/>
      <c r="H66" s="183"/>
      <c r="I66" s="184"/>
      <c r="J66" s="183"/>
      <c r="K66" s="183"/>
      <c r="L66" s="183"/>
      <c r="M66" s="150"/>
    </row>
    <row r="67" spans="1:13" ht="29.1">
      <c r="A67" s="150" t="s">
        <v>344</v>
      </c>
      <c r="B67" s="151"/>
      <c r="C67" s="155"/>
      <c r="D67" s="153" t="s">
        <v>345</v>
      </c>
      <c r="E67" s="295">
        <f t="shared" si="1"/>
        <v>1972.5</v>
      </c>
      <c r="F67" s="220">
        <v>1578</v>
      </c>
      <c r="G67" s="226">
        <v>66</v>
      </c>
      <c r="H67" s="226" t="s">
        <v>338</v>
      </c>
      <c r="I67" s="227">
        <v>18</v>
      </c>
      <c r="J67" s="226">
        <v>1238</v>
      </c>
      <c r="K67" s="226" t="s">
        <v>339</v>
      </c>
      <c r="L67" s="226" t="s">
        <v>52</v>
      </c>
      <c r="M67" s="220"/>
    </row>
    <row r="68" spans="1:13" ht="29.1">
      <c r="A68" s="150" t="s">
        <v>346</v>
      </c>
      <c r="B68" s="151"/>
      <c r="C68" s="155"/>
      <c r="D68" s="153" t="s">
        <v>347</v>
      </c>
      <c r="E68" s="295">
        <f t="shared" si="1"/>
        <v>2036.25</v>
      </c>
      <c r="F68" s="220">
        <v>1629</v>
      </c>
      <c r="G68" s="226">
        <v>66</v>
      </c>
      <c r="H68" s="226" t="s">
        <v>348</v>
      </c>
      <c r="I68" s="227">
        <v>18</v>
      </c>
      <c r="J68" s="226">
        <v>1238</v>
      </c>
      <c r="K68" s="226" t="s">
        <v>339</v>
      </c>
      <c r="L68" s="226" t="s">
        <v>52</v>
      </c>
      <c r="M68" s="220"/>
    </row>
    <row r="69" spans="1:13">
      <c r="A69" s="150" t="s">
        <v>349</v>
      </c>
      <c r="B69" s="151"/>
      <c r="C69" s="155"/>
      <c r="D69" s="150" t="s">
        <v>350</v>
      </c>
      <c r="E69" s="295">
        <f t="shared" si="1"/>
        <v>1985</v>
      </c>
      <c r="F69" s="220">
        <v>1588</v>
      </c>
      <c r="G69" s="226">
        <v>66</v>
      </c>
      <c r="H69" s="226" t="s">
        <v>348</v>
      </c>
      <c r="I69" s="227">
        <v>18</v>
      </c>
      <c r="J69" s="226">
        <v>1238</v>
      </c>
      <c r="K69" s="226" t="s">
        <v>339</v>
      </c>
      <c r="L69" s="226" t="s">
        <v>52</v>
      </c>
      <c r="M69" s="220"/>
    </row>
    <row r="70" spans="1:13">
      <c r="A70" s="301" t="s">
        <v>268</v>
      </c>
      <c r="B70" s="156"/>
      <c r="C70" s="157"/>
      <c r="D70" s="158"/>
      <c r="E70" s="286"/>
      <c r="F70" s="286"/>
      <c r="G70" s="160"/>
      <c r="H70" s="160"/>
      <c r="I70" s="161"/>
      <c r="J70" s="160"/>
      <c r="K70" s="160"/>
      <c r="L70" s="160"/>
      <c r="M70" s="158"/>
    </row>
    <row r="71" spans="1:13">
      <c r="A71" s="143" t="s">
        <v>351</v>
      </c>
      <c r="B71" s="143"/>
      <c r="C71" s="145"/>
      <c r="D71" s="146"/>
      <c r="E71" s="287"/>
      <c r="F71" s="287"/>
      <c r="G71" s="162"/>
      <c r="H71" s="162"/>
      <c r="I71" s="163"/>
      <c r="J71" s="162"/>
      <c r="K71" s="162"/>
      <c r="L71" s="162"/>
      <c r="M71" s="146"/>
    </row>
    <row r="72" spans="1:13">
      <c r="A72" s="166" t="s">
        <v>352</v>
      </c>
      <c r="B72" s="181"/>
      <c r="C72" s="182"/>
      <c r="D72" s="150"/>
      <c r="E72" s="295"/>
      <c r="F72" s="295"/>
      <c r="G72" s="183"/>
      <c r="H72" s="183"/>
      <c r="I72" s="184"/>
      <c r="J72" s="183"/>
      <c r="K72" s="183"/>
      <c r="L72" s="183"/>
      <c r="M72" s="150"/>
    </row>
    <row r="73" spans="1:13" ht="29.1">
      <c r="A73" s="150" t="s">
        <v>353</v>
      </c>
      <c r="B73" s="151"/>
      <c r="C73" s="155"/>
      <c r="D73" s="190" t="s">
        <v>354</v>
      </c>
      <c r="E73" s="295">
        <f>F73*(E$23+1)</f>
        <v>1893.75</v>
      </c>
      <c r="F73" s="220">
        <v>1515</v>
      </c>
      <c r="G73" s="226">
        <v>66</v>
      </c>
      <c r="H73" s="226" t="s">
        <v>348</v>
      </c>
      <c r="I73" s="227">
        <v>18</v>
      </c>
      <c r="J73" s="226">
        <v>1238</v>
      </c>
      <c r="K73" s="226" t="s">
        <v>339</v>
      </c>
      <c r="L73" s="226" t="s">
        <v>52</v>
      </c>
      <c r="M73" s="220"/>
    </row>
    <row r="74" spans="1:13" ht="51.75" customHeight="1">
      <c r="A74" s="150" t="s">
        <v>355</v>
      </c>
      <c r="B74" s="151"/>
      <c r="C74" s="155"/>
      <c r="D74" s="190" t="s">
        <v>356</v>
      </c>
      <c r="E74" s="295">
        <f>F74*(E$23+1)</f>
        <v>1980</v>
      </c>
      <c r="F74" s="220">
        <v>1584</v>
      </c>
      <c r="G74" s="226">
        <v>68</v>
      </c>
      <c r="H74" s="226" t="s">
        <v>348</v>
      </c>
      <c r="I74" s="227">
        <v>18</v>
      </c>
      <c r="J74" s="226">
        <v>1274</v>
      </c>
      <c r="K74" s="226" t="s">
        <v>339</v>
      </c>
      <c r="L74" s="226" t="s">
        <v>52</v>
      </c>
      <c r="M74" s="220"/>
    </row>
    <row r="75" spans="1:13" ht="29.1">
      <c r="A75" s="150" t="s">
        <v>357</v>
      </c>
      <c r="B75" s="151"/>
      <c r="C75" s="155"/>
      <c r="D75" s="190" t="s">
        <v>358</v>
      </c>
      <c r="E75" s="295">
        <f>F75*(E$23+1)</f>
        <v>1905</v>
      </c>
      <c r="F75" s="220">
        <v>1524</v>
      </c>
      <c r="G75" s="226">
        <v>67</v>
      </c>
      <c r="H75" s="226" t="s">
        <v>348</v>
      </c>
      <c r="I75" s="227">
        <v>18</v>
      </c>
      <c r="J75" s="226">
        <v>1256</v>
      </c>
      <c r="K75" s="226" t="s">
        <v>339</v>
      </c>
      <c r="L75" s="226" t="s">
        <v>52</v>
      </c>
      <c r="M75" s="220"/>
    </row>
    <row r="76" spans="1:13">
      <c r="A76" s="166" t="s">
        <v>359</v>
      </c>
      <c r="B76" s="181"/>
      <c r="C76" s="182"/>
      <c r="D76" s="150"/>
      <c r="E76" s="281"/>
      <c r="F76" s="182"/>
      <c r="G76" s="183"/>
      <c r="H76" s="183"/>
      <c r="I76" s="184"/>
      <c r="J76" s="183"/>
      <c r="K76" s="183"/>
      <c r="L76" s="183"/>
      <c r="M76" s="150"/>
    </row>
    <row r="77" spans="1:13" ht="29.1">
      <c r="A77" s="150" t="s">
        <v>360</v>
      </c>
      <c r="B77" s="151"/>
      <c r="C77" s="155"/>
      <c r="D77" s="190" t="s">
        <v>361</v>
      </c>
      <c r="E77" s="295">
        <f>F77*(E$23+1)</f>
        <v>2082.5</v>
      </c>
      <c r="F77" s="220">
        <v>1666</v>
      </c>
      <c r="G77" s="226">
        <v>66</v>
      </c>
      <c r="H77" s="226" t="s">
        <v>348</v>
      </c>
      <c r="I77" s="227">
        <v>18</v>
      </c>
      <c r="J77" s="226">
        <v>1238</v>
      </c>
      <c r="K77" s="226" t="s">
        <v>339</v>
      </c>
      <c r="L77" s="226" t="s">
        <v>52</v>
      </c>
      <c r="M77" s="220"/>
    </row>
    <row r="78" spans="1:13" ht="29.1">
      <c r="A78" s="150" t="s">
        <v>362</v>
      </c>
      <c r="B78" s="151"/>
      <c r="C78" s="155"/>
      <c r="D78" s="190" t="s">
        <v>363</v>
      </c>
      <c r="E78" s="295">
        <f>F78*(E$23+1)</f>
        <v>2188.75</v>
      </c>
      <c r="F78" s="220">
        <v>1751</v>
      </c>
      <c r="G78" s="226">
        <v>68</v>
      </c>
      <c r="H78" s="226" t="s">
        <v>348</v>
      </c>
      <c r="I78" s="227">
        <v>18</v>
      </c>
      <c r="J78" s="226">
        <v>1274</v>
      </c>
      <c r="K78" s="226" t="s">
        <v>339</v>
      </c>
      <c r="L78" s="226" t="s">
        <v>52</v>
      </c>
      <c r="M78" s="220"/>
    </row>
    <row r="79" spans="1:13" ht="29.1">
      <c r="A79" s="150" t="s">
        <v>364</v>
      </c>
      <c r="B79" s="151"/>
      <c r="C79" s="155"/>
      <c r="D79" s="190" t="s">
        <v>365</v>
      </c>
      <c r="E79" s="295">
        <f>F79*(E$23+1)</f>
        <v>2097.5</v>
      </c>
      <c r="F79" s="220">
        <v>1678</v>
      </c>
      <c r="G79" s="226">
        <v>66</v>
      </c>
      <c r="H79" s="226" t="s">
        <v>348</v>
      </c>
      <c r="I79" s="227">
        <v>18</v>
      </c>
      <c r="J79" s="226">
        <v>1238</v>
      </c>
      <c r="K79" s="226" t="s">
        <v>339</v>
      </c>
      <c r="L79" s="226" t="s">
        <v>52</v>
      </c>
      <c r="M79" s="220"/>
    </row>
    <row r="80" spans="1:13" ht="15.6">
      <c r="A80" s="221" t="s">
        <v>269</v>
      </c>
      <c r="B80" s="177"/>
      <c r="C80" s="157"/>
      <c r="D80" s="158"/>
      <c r="E80" s="286"/>
      <c r="F80" s="286"/>
      <c r="G80" s="160"/>
      <c r="H80" s="160"/>
      <c r="I80" s="161"/>
      <c r="J80" s="160"/>
      <c r="K80" s="160"/>
      <c r="L80" s="160"/>
      <c r="M80" s="158"/>
    </row>
    <row r="81" spans="1:13">
      <c r="A81" s="143" t="s">
        <v>366</v>
      </c>
      <c r="B81" s="143"/>
      <c r="C81" s="145"/>
      <c r="D81" s="146"/>
      <c r="E81" s="287"/>
      <c r="F81" s="287"/>
      <c r="G81" s="162"/>
      <c r="H81" s="162"/>
      <c r="I81" s="163"/>
      <c r="J81" s="162"/>
      <c r="K81" s="162"/>
      <c r="L81" s="162"/>
      <c r="M81" s="146"/>
    </row>
    <row r="82" spans="1:13">
      <c r="A82" s="166" t="s">
        <v>367</v>
      </c>
      <c r="B82" s="181"/>
      <c r="C82" s="193"/>
      <c r="D82" s="169"/>
      <c r="E82" s="296"/>
      <c r="F82" s="296"/>
      <c r="G82" s="170">
        <v>0</v>
      </c>
      <c r="H82" s="170">
        <v>0</v>
      </c>
      <c r="I82" s="171">
        <v>0</v>
      </c>
      <c r="J82" s="170">
        <v>0</v>
      </c>
      <c r="K82" s="170">
        <v>0</v>
      </c>
      <c r="L82" s="170">
        <v>0</v>
      </c>
      <c r="M82" s="169"/>
    </row>
    <row r="83" spans="1:13" ht="29.1">
      <c r="A83" s="150" t="s">
        <v>368</v>
      </c>
      <c r="B83" s="151"/>
      <c r="C83" s="155"/>
      <c r="D83" s="190" t="s">
        <v>369</v>
      </c>
      <c r="E83" s="295">
        <f>F83*(E$23+1)</f>
        <v>1748.75</v>
      </c>
      <c r="F83" s="220">
        <v>1399</v>
      </c>
      <c r="G83" s="226">
        <v>66</v>
      </c>
      <c r="H83" s="226" t="s">
        <v>348</v>
      </c>
      <c r="I83" s="227">
        <v>18</v>
      </c>
      <c r="J83" s="226">
        <v>1274</v>
      </c>
      <c r="K83" s="226" t="s">
        <v>339</v>
      </c>
      <c r="L83" s="226" t="s">
        <v>52</v>
      </c>
      <c r="M83" s="220"/>
    </row>
    <row r="84" spans="1:13" ht="29.1">
      <c r="A84" s="150" t="s">
        <v>370</v>
      </c>
      <c r="B84" s="151"/>
      <c r="C84" s="155"/>
      <c r="D84" s="190" t="s">
        <v>371</v>
      </c>
      <c r="E84" s="295">
        <f>F84*(E$23+1)</f>
        <v>1763.75</v>
      </c>
      <c r="F84" s="220">
        <v>1411</v>
      </c>
      <c r="G84" s="226">
        <v>68</v>
      </c>
      <c r="H84" s="226" t="s">
        <v>348</v>
      </c>
      <c r="I84" s="227">
        <v>18</v>
      </c>
      <c r="J84" s="226">
        <v>1256</v>
      </c>
      <c r="K84" s="226" t="s">
        <v>339</v>
      </c>
      <c r="L84" s="226" t="s">
        <v>52</v>
      </c>
      <c r="M84" s="220"/>
    </row>
    <row r="85" spans="1:13" ht="29.1">
      <c r="A85" s="150" t="s">
        <v>372</v>
      </c>
      <c r="B85" s="151"/>
      <c r="C85" s="155"/>
      <c r="D85" s="190" t="s">
        <v>373</v>
      </c>
      <c r="E85" s="295">
        <f>F85*(E$23+1)</f>
        <v>1756.25</v>
      </c>
      <c r="F85" s="220">
        <v>1405</v>
      </c>
      <c r="G85" s="226">
        <v>67</v>
      </c>
      <c r="H85" s="226" t="s">
        <v>348</v>
      </c>
      <c r="I85" s="227">
        <v>18</v>
      </c>
      <c r="J85" s="226">
        <v>1256</v>
      </c>
      <c r="K85" s="226" t="s">
        <v>339</v>
      </c>
      <c r="L85" s="226" t="s">
        <v>52</v>
      </c>
      <c r="M85" s="220"/>
    </row>
    <row r="86" spans="1:13">
      <c r="A86" s="166" t="s">
        <v>374</v>
      </c>
      <c r="B86" s="181"/>
      <c r="C86" s="182"/>
      <c r="D86" s="150"/>
      <c r="E86" s="289"/>
      <c r="F86" s="182"/>
      <c r="G86" s="183"/>
      <c r="H86" s="183"/>
      <c r="I86" s="184"/>
      <c r="J86" s="183"/>
      <c r="K86" s="183"/>
      <c r="L86" s="183"/>
      <c r="M86" s="150"/>
    </row>
    <row r="87" spans="1:13" ht="29.1">
      <c r="A87" s="150" t="s">
        <v>375</v>
      </c>
      <c r="B87" s="151"/>
      <c r="C87" s="155"/>
      <c r="D87" s="190" t="s">
        <v>376</v>
      </c>
      <c r="E87" s="295">
        <f>F87*(E$23+1)</f>
        <v>1765</v>
      </c>
      <c r="F87" s="220">
        <v>1412</v>
      </c>
      <c r="G87" s="226">
        <v>66</v>
      </c>
      <c r="H87" s="226" t="s">
        <v>348</v>
      </c>
      <c r="I87" s="227">
        <v>18</v>
      </c>
      <c r="J87" s="226">
        <v>1238</v>
      </c>
      <c r="K87" s="226" t="s">
        <v>339</v>
      </c>
      <c r="L87" s="226" t="s">
        <v>52</v>
      </c>
      <c r="M87" s="220"/>
    </row>
    <row r="88" spans="1:13" ht="29.1">
      <c r="A88" s="150" t="s">
        <v>377</v>
      </c>
      <c r="B88" s="151"/>
      <c r="C88" s="155"/>
      <c r="D88" s="190" t="s">
        <v>378</v>
      </c>
      <c r="E88" s="295">
        <f>F88*(E$23+1)</f>
        <v>1857.5</v>
      </c>
      <c r="F88" s="220">
        <v>1486</v>
      </c>
      <c r="G88" s="226">
        <v>68</v>
      </c>
      <c r="H88" s="226" t="s">
        <v>348</v>
      </c>
      <c r="I88" s="227">
        <v>18</v>
      </c>
      <c r="J88" s="226">
        <v>1238</v>
      </c>
      <c r="K88" s="226" t="s">
        <v>339</v>
      </c>
      <c r="L88" s="226" t="s">
        <v>52</v>
      </c>
      <c r="M88" s="220"/>
    </row>
    <row r="89" spans="1:13" ht="29.1">
      <c r="A89" s="150" t="s">
        <v>379</v>
      </c>
      <c r="B89" s="151"/>
      <c r="C89" s="155"/>
      <c r="D89" s="190" t="s">
        <v>380</v>
      </c>
      <c r="E89" s="295">
        <f>F89*(E$23+1)</f>
        <v>1850</v>
      </c>
      <c r="F89" s="220">
        <v>1480</v>
      </c>
      <c r="G89" s="226">
        <v>66</v>
      </c>
      <c r="H89" s="226" t="s">
        <v>348</v>
      </c>
      <c r="I89" s="227">
        <v>18</v>
      </c>
      <c r="J89" s="226">
        <v>1238</v>
      </c>
      <c r="K89" s="226" t="s">
        <v>339</v>
      </c>
      <c r="L89" s="226" t="s">
        <v>52</v>
      </c>
      <c r="M89" s="220"/>
    </row>
    <row r="90" spans="1:13">
      <c r="A90" s="301" t="s">
        <v>270</v>
      </c>
      <c r="B90" s="156"/>
      <c r="C90" s="157"/>
      <c r="D90" s="158"/>
      <c r="E90" s="286"/>
      <c r="F90" s="286"/>
      <c r="G90" s="160"/>
      <c r="H90" s="160"/>
      <c r="I90" s="161"/>
      <c r="J90" s="160"/>
      <c r="K90" s="160"/>
      <c r="L90" s="160"/>
      <c r="M90" s="158"/>
    </row>
    <row r="91" spans="1:13">
      <c r="A91" s="143" t="s">
        <v>351</v>
      </c>
      <c r="B91" s="143"/>
      <c r="C91" s="145"/>
      <c r="D91" s="146"/>
      <c r="E91" s="287"/>
      <c r="F91" s="287"/>
      <c r="G91" s="162"/>
      <c r="H91" s="162"/>
      <c r="I91" s="163"/>
      <c r="J91" s="162"/>
      <c r="K91" s="162"/>
      <c r="L91" s="162"/>
      <c r="M91" s="146"/>
    </row>
    <row r="92" spans="1:13">
      <c r="A92" s="166" t="s">
        <v>381</v>
      </c>
      <c r="B92" s="181"/>
      <c r="C92" s="182"/>
      <c r="D92" s="150"/>
      <c r="E92" s="289"/>
      <c r="F92" s="289"/>
      <c r="G92" s="183"/>
      <c r="H92" s="183"/>
      <c r="I92" s="184"/>
      <c r="J92" s="183"/>
      <c r="K92" s="183"/>
      <c r="L92" s="183"/>
      <c r="M92" s="150"/>
    </row>
    <row r="93" spans="1:13" ht="29.1">
      <c r="A93" s="150" t="s">
        <v>382</v>
      </c>
      <c r="B93" s="151"/>
      <c r="C93" s="155"/>
      <c r="D93" s="190" t="s">
        <v>383</v>
      </c>
      <c r="E93" s="295">
        <f>F93*(E$23+1)</f>
        <v>1853.75</v>
      </c>
      <c r="F93" s="220">
        <v>1483</v>
      </c>
      <c r="G93" s="226">
        <v>68</v>
      </c>
      <c r="H93" s="226" t="s">
        <v>348</v>
      </c>
      <c r="I93" s="227">
        <v>18</v>
      </c>
      <c r="J93" s="226">
        <v>1274</v>
      </c>
      <c r="K93" s="226" t="s">
        <v>339</v>
      </c>
      <c r="L93" s="226" t="s">
        <v>52</v>
      </c>
      <c r="M93" s="220"/>
    </row>
    <row r="94" spans="1:13" ht="29.1">
      <c r="A94" s="150" t="s">
        <v>384</v>
      </c>
      <c r="B94" s="151"/>
      <c r="C94" s="155"/>
      <c r="D94" s="190" t="s">
        <v>385</v>
      </c>
      <c r="E94" s="295">
        <f>F94*(E$23+1)</f>
        <v>1813.75</v>
      </c>
      <c r="F94" s="220">
        <v>1451</v>
      </c>
      <c r="G94" s="226">
        <v>68</v>
      </c>
      <c r="H94" s="226" t="s">
        <v>348</v>
      </c>
      <c r="I94" s="227">
        <v>18</v>
      </c>
      <c r="J94" s="226">
        <v>1274</v>
      </c>
      <c r="K94" s="226" t="s">
        <v>339</v>
      </c>
      <c r="L94" s="226" t="s">
        <v>52</v>
      </c>
      <c r="M94" s="220"/>
    </row>
    <row r="95" spans="1:13" ht="29.1">
      <c r="A95" s="150" t="s">
        <v>386</v>
      </c>
      <c r="B95" s="151"/>
      <c r="C95" s="155"/>
      <c r="D95" s="190" t="s">
        <v>387</v>
      </c>
      <c r="E95" s="295">
        <f>F95*(E$23+1)</f>
        <v>1782.5</v>
      </c>
      <c r="F95" s="220">
        <v>1426</v>
      </c>
      <c r="G95" s="226">
        <v>67</v>
      </c>
      <c r="H95" s="226" t="s">
        <v>348</v>
      </c>
      <c r="I95" s="227">
        <v>18</v>
      </c>
      <c r="J95" s="226">
        <v>1256</v>
      </c>
      <c r="K95" s="226" t="s">
        <v>339</v>
      </c>
      <c r="L95" s="226" t="s">
        <v>52</v>
      </c>
      <c r="M95" s="220"/>
    </row>
    <row r="96" spans="1:13">
      <c r="A96" s="166" t="s">
        <v>388</v>
      </c>
      <c r="B96" s="151"/>
      <c r="C96" s="182"/>
      <c r="D96" s="150"/>
      <c r="E96" s="289"/>
      <c r="F96" s="182"/>
      <c r="G96" s="183"/>
      <c r="H96" s="183"/>
      <c r="I96" s="184"/>
      <c r="J96" s="183"/>
      <c r="K96" s="183"/>
      <c r="L96" s="183"/>
      <c r="M96" s="150"/>
    </row>
    <row r="97" spans="1:13" ht="29.1">
      <c r="A97" s="150" t="s">
        <v>389</v>
      </c>
      <c r="B97" s="151"/>
      <c r="C97" s="155"/>
      <c r="D97" s="190" t="s">
        <v>390</v>
      </c>
      <c r="E97" s="295">
        <f>F97*(E$23+1)</f>
        <v>1898.75</v>
      </c>
      <c r="F97" s="220">
        <v>1519</v>
      </c>
      <c r="G97" s="226">
        <v>68</v>
      </c>
      <c r="H97" s="226" t="s">
        <v>348</v>
      </c>
      <c r="I97" s="227">
        <v>18</v>
      </c>
      <c r="J97" s="226">
        <v>1274</v>
      </c>
      <c r="K97" s="226" t="s">
        <v>339</v>
      </c>
      <c r="L97" s="226" t="s">
        <v>52</v>
      </c>
      <c r="M97" s="220"/>
    </row>
    <row r="98" spans="1:13" ht="29.1">
      <c r="A98" s="150" t="s">
        <v>391</v>
      </c>
      <c r="B98" s="151"/>
      <c r="C98" s="155"/>
      <c r="D98" s="190" t="s">
        <v>392</v>
      </c>
      <c r="E98" s="295">
        <f>F98*(E$23+1)</f>
        <v>1845</v>
      </c>
      <c r="F98" s="220">
        <v>1476</v>
      </c>
      <c r="G98" s="226">
        <v>66</v>
      </c>
      <c r="H98" s="226" t="s">
        <v>348</v>
      </c>
      <c r="I98" s="227">
        <v>18</v>
      </c>
      <c r="J98" s="226">
        <v>1238</v>
      </c>
      <c r="K98" s="226" t="s">
        <v>339</v>
      </c>
      <c r="L98" s="226" t="s">
        <v>52</v>
      </c>
      <c r="M98" s="220"/>
    </row>
    <row r="99" spans="1:13" ht="29.1">
      <c r="A99" s="150" t="s">
        <v>393</v>
      </c>
      <c r="B99" s="151"/>
      <c r="C99" s="155"/>
      <c r="D99" s="190" t="s">
        <v>394</v>
      </c>
      <c r="E99" s="295">
        <f>F99*(E$23+1)</f>
        <v>1810</v>
      </c>
      <c r="F99" s="220">
        <v>1448</v>
      </c>
      <c r="G99" s="226">
        <v>65</v>
      </c>
      <c r="H99" s="226" t="s">
        <v>348</v>
      </c>
      <c r="I99" s="227">
        <v>18</v>
      </c>
      <c r="J99" s="226">
        <v>1220</v>
      </c>
      <c r="K99" s="226" t="s">
        <v>339</v>
      </c>
      <c r="L99" s="226" t="s">
        <v>52</v>
      </c>
      <c r="M99" s="220"/>
    </row>
    <row r="100" spans="1:13" ht="15.6">
      <c r="A100" s="221" t="s">
        <v>90</v>
      </c>
      <c r="B100" s="177"/>
      <c r="C100" s="157"/>
      <c r="D100" s="158"/>
      <c r="E100" s="286"/>
      <c r="F100" s="286"/>
      <c r="G100" s="160"/>
      <c r="H100" s="160"/>
      <c r="I100" s="161"/>
      <c r="J100" s="160"/>
      <c r="K100" s="160"/>
      <c r="L100" s="160"/>
      <c r="M100" s="158"/>
    </row>
    <row r="101" spans="1:13">
      <c r="A101" s="143" t="s">
        <v>395</v>
      </c>
      <c r="B101" s="143"/>
      <c r="C101" s="145"/>
      <c r="D101" s="146"/>
      <c r="E101" s="287"/>
      <c r="F101" s="287"/>
      <c r="G101" s="162"/>
      <c r="H101" s="162"/>
      <c r="I101" s="163"/>
      <c r="J101" s="162"/>
      <c r="K101" s="162"/>
      <c r="L101" s="162"/>
      <c r="M101" s="146"/>
    </row>
    <row r="102" spans="1:13" ht="33.6" customHeight="1">
      <c r="A102" s="366" t="s">
        <v>396</v>
      </c>
      <c r="B102" s="367"/>
      <c r="C102" s="379"/>
      <c r="D102" s="378" t="s">
        <v>397</v>
      </c>
      <c r="E102" s="388">
        <f t="shared" ref="E102:E124" si="2">F102*(E$23+1)</f>
        <v>511.25</v>
      </c>
      <c r="F102" s="371">
        <v>409</v>
      </c>
      <c r="G102" s="372">
        <v>3</v>
      </c>
      <c r="H102" s="372" t="s">
        <v>95</v>
      </c>
      <c r="I102" s="373">
        <v>228</v>
      </c>
      <c r="J102" s="372">
        <v>734</v>
      </c>
      <c r="K102" s="372" t="s">
        <v>96</v>
      </c>
      <c r="L102" s="372" t="s">
        <v>52</v>
      </c>
      <c r="M102" s="387" t="s">
        <v>398</v>
      </c>
    </row>
    <row r="103" spans="1:13" ht="29.1">
      <c r="A103" s="150" t="s">
        <v>92</v>
      </c>
      <c r="B103" s="151"/>
      <c r="C103" s="155"/>
      <c r="D103" s="153" t="s">
        <v>94</v>
      </c>
      <c r="E103" s="295">
        <f t="shared" si="2"/>
        <v>375</v>
      </c>
      <c r="F103" s="220">
        <v>300</v>
      </c>
      <c r="G103" s="226">
        <v>3</v>
      </c>
      <c r="H103" s="226" t="s">
        <v>95</v>
      </c>
      <c r="I103" s="227">
        <v>228</v>
      </c>
      <c r="J103" s="226">
        <v>734</v>
      </c>
      <c r="K103" s="226" t="s">
        <v>96</v>
      </c>
      <c r="L103" s="226" t="s">
        <v>52</v>
      </c>
      <c r="M103" s="220"/>
    </row>
    <row r="104" spans="1:13">
      <c r="A104" s="150" t="s">
        <v>399</v>
      </c>
      <c r="B104" s="151"/>
      <c r="C104" s="155"/>
      <c r="D104" s="153" t="s">
        <v>400</v>
      </c>
      <c r="E104" s="295">
        <f t="shared" si="2"/>
        <v>340</v>
      </c>
      <c r="F104" s="220">
        <v>272</v>
      </c>
      <c r="G104" s="226">
        <v>3</v>
      </c>
      <c r="H104" s="226" t="s">
        <v>95</v>
      </c>
      <c r="I104" s="227">
        <v>228</v>
      </c>
      <c r="J104" s="226">
        <v>734</v>
      </c>
      <c r="K104" s="226" t="s">
        <v>96</v>
      </c>
      <c r="L104" s="226" t="s">
        <v>52</v>
      </c>
      <c r="M104" s="220"/>
    </row>
    <row r="105" spans="1:13">
      <c r="A105" s="150" t="s">
        <v>401</v>
      </c>
      <c r="B105" s="151"/>
      <c r="C105" s="155"/>
      <c r="D105" s="150" t="s">
        <v>402</v>
      </c>
      <c r="E105" s="295">
        <f t="shared" si="2"/>
        <v>340</v>
      </c>
      <c r="F105" s="220">
        <v>272</v>
      </c>
      <c r="G105" s="226">
        <v>3</v>
      </c>
      <c r="H105" s="226" t="s">
        <v>95</v>
      </c>
      <c r="I105" s="227">
        <v>228</v>
      </c>
      <c r="J105" s="226">
        <v>734</v>
      </c>
      <c r="K105" s="226" t="s">
        <v>96</v>
      </c>
      <c r="L105" s="226" t="s">
        <v>52</v>
      </c>
      <c r="M105" s="220"/>
    </row>
    <row r="106" spans="1:13">
      <c r="A106" s="150" t="s">
        <v>403</v>
      </c>
      <c r="B106" s="151"/>
      <c r="C106" s="155"/>
      <c r="D106" s="150" t="s">
        <v>404</v>
      </c>
      <c r="E106" s="295">
        <f t="shared" si="2"/>
        <v>338.75</v>
      </c>
      <c r="F106" s="220">
        <v>271</v>
      </c>
      <c r="G106" s="226">
        <v>3</v>
      </c>
      <c r="H106" s="226" t="s">
        <v>95</v>
      </c>
      <c r="I106" s="227">
        <v>228</v>
      </c>
      <c r="J106" s="226">
        <v>734</v>
      </c>
      <c r="K106" s="226" t="s">
        <v>96</v>
      </c>
      <c r="L106" s="226" t="s">
        <v>52</v>
      </c>
      <c r="M106" s="220"/>
    </row>
    <row r="107" spans="1:13">
      <c r="A107" s="143" t="s">
        <v>395</v>
      </c>
      <c r="B107" s="143"/>
      <c r="C107" s="145"/>
      <c r="D107" s="146"/>
      <c r="E107" s="287"/>
      <c r="F107" s="287"/>
      <c r="G107" s="162"/>
      <c r="H107" s="162"/>
      <c r="I107" s="163"/>
      <c r="J107" s="162"/>
      <c r="K107" s="162"/>
      <c r="L107" s="162"/>
      <c r="M107" s="146"/>
    </row>
    <row r="108" spans="1:13">
      <c r="A108" s="150" t="s">
        <v>405</v>
      </c>
      <c r="B108" s="151"/>
      <c r="C108" s="155"/>
      <c r="D108" s="150" t="s">
        <v>406</v>
      </c>
      <c r="E108" s="295">
        <f t="shared" si="2"/>
        <v>341.25</v>
      </c>
      <c r="F108" s="220">
        <v>273</v>
      </c>
      <c r="G108" s="226">
        <v>2</v>
      </c>
      <c r="H108" s="226" t="s">
        <v>95</v>
      </c>
      <c r="I108" s="227">
        <v>228</v>
      </c>
      <c r="J108" s="226">
        <v>734</v>
      </c>
      <c r="K108" s="226" t="s">
        <v>96</v>
      </c>
      <c r="L108" s="226" t="s">
        <v>52</v>
      </c>
      <c r="M108" s="220"/>
    </row>
    <row r="109" spans="1:13">
      <c r="A109" s="143" t="s">
        <v>407</v>
      </c>
      <c r="B109" s="143"/>
      <c r="C109" s="145"/>
      <c r="D109" s="146"/>
      <c r="E109" s="287"/>
      <c r="F109" s="287"/>
      <c r="G109" s="162"/>
      <c r="H109" s="162"/>
      <c r="I109" s="163"/>
      <c r="J109" s="162"/>
      <c r="K109" s="162"/>
      <c r="L109" s="162"/>
      <c r="M109" s="146"/>
    </row>
    <row r="110" spans="1:13" ht="29.1">
      <c r="A110" s="150" t="s">
        <v>408</v>
      </c>
      <c r="B110" s="151"/>
      <c r="C110" s="155"/>
      <c r="D110" s="153" t="s">
        <v>409</v>
      </c>
      <c r="E110" s="295">
        <f t="shared" si="2"/>
        <v>358.75</v>
      </c>
      <c r="F110" s="220">
        <v>287</v>
      </c>
      <c r="G110" s="226"/>
      <c r="H110" s="226"/>
      <c r="I110" s="227"/>
      <c r="J110" s="226"/>
      <c r="K110" s="226"/>
      <c r="L110" s="226"/>
      <c r="M110" s="220"/>
    </row>
    <row r="111" spans="1:13">
      <c r="A111" s="143" t="s">
        <v>410</v>
      </c>
      <c r="B111" s="143"/>
      <c r="C111" s="145"/>
      <c r="D111" s="146"/>
      <c r="E111" s="287"/>
      <c r="F111" s="145"/>
      <c r="G111" s="162"/>
      <c r="H111" s="162"/>
      <c r="I111" s="163"/>
      <c r="J111" s="162"/>
      <c r="K111" s="162"/>
      <c r="L111" s="162"/>
      <c r="M111" s="146"/>
    </row>
    <row r="112" spans="1:13">
      <c r="A112" s="150" t="s">
        <v>411</v>
      </c>
      <c r="B112" s="151"/>
      <c r="C112" s="155"/>
      <c r="D112" s="150" t="s">
        <v>412</v>
      </c>
      <c r="E112" s="295">
        <f t="shared" si="2"/>
        <v>147.5</v>
      </c>
      <c r="F112" s="220">
        <v>118</v>
      </c>
      <c r="G112" s="226">
        <v>3</v>
      </c>
      <c r="H112" s="226" t="s">
        <v>95</v>
      </c>
      <c r="I112" s="227">
        <v>228</v>
      </c>
      <c r="J112" s="226">
        <v>734</v>
      </c>
      <c r="K112" s="226" t="s">
        <v>96</v>
      </c>
      <c r="L112" s="226" t="s">
        <v>52</v>
      </c>
      <c r="M112" s="220"/>
    </row>
    <row r="113" spans="1:13">
      <c r="A113" s="150" t="s">
        <v>413</v>
      </c>
      <c r="B113" s="151"/>
      <c r="C113" s="155"/>
      <c r="D113" s="150" t="s">
        <v>414</v>
      </c>
      <c r="E113" s="295">
        <f t="shared" si="2"/>
        <v>282.5</v>
      </c>
      <c r="F113" s="220">
        <v>226</v>
      </c>
      <c r="G113" s="226">
        <v>4</v>
      </c>
      <c r="H113" s="226" t="s">
        <v>95</v>
      </c>
      <c r="I113" s="227">
        <v>228</v>
      </c>
      <c r="J113" s="226">
        <v>962</v>
      </c>
      <c r="K113" s="226" t="s">
        <v>96</v>
      </c>
      <c r="L113" s="226" t="s">
        <v>52</v>
      </c>
      <c r="M113" s="220"/>
    </row>
    <row r="114" spans="1:13">
      <c r="A114" s="143" t="s">
        <v>415</v>
      </c>
      <c r="B114" s="143"/>
      <c r="C114" s="145"/>
      <c r="D114" s="146"/>
      <c r="E114" s="287"/>
      <c r="F114" s="145"/>
      <c r="G114" s="162"/>
      <c r="H114" s="162"/>
      <c r="I114" s="163"/>
      <c r="J114" s="162"/>
      <c r="K114" s="162"/>
      <c r="L114" s="162"/>
      <c r="M114" s="146"/>
    </row>
    <row r="115" spans="1:13" ht="29.1">
      <c r="A115" s="150" t="s">
        <v>416</v>
      </c>
      <c r="B115" s="151"/>
      <c r="C115" s="155"/>
      <c r="D115" s="173" t="s">
        <v>417</v>
      </c>
      <c r="E115" s="295">
        <f t="shared" si="2"/>
        <v>286.25</v>
      </c>
      <c r="F115" s="220">
        <v>229</v>
      </c>
      <c r="G115" s="226"/>
      <c r="H115" s="226"/>
      <c r="I115" s="227"/>
      <c r="J115" s="226"/>
      <c r="K115" s="226"/>
      <c r="L115" s="226"/>
      <c r="M115" s="220"/>
    </row>
    <row r="116" spans="1:13">
      <c r="A116" s="143" t="s">
        <v>418</v>
      </c>
      <c r="B116" s="143"/>
      <c r="C116" s="145"/>
      <c r="D116" s="146"/>
      <c r="E116" s="287"/>
      <c r="F116" s="145"/>
      <c r="G116" s="162"/>
      <c r="H116" s="162"/>
      <c r="I116" s="163"/>
      <c r="J116" s="162"/>
      <c r="K116" s="162"/>
      <c r="L116" s="162"/>
      <c r="M116" s="146"/>
    </row>
    <row r="117" spans="1:13" ht="29.1">
      <c r="A117" s="150" t="s">
        <v>419</v>
      </c>
      <c r="B117" s="151"/>
      <c r="C117" s="155"/>
      <c r="D117" s="165" t="s">
        <v>420</v>
      </c>
      <c r="E117" s="295">
        <f t="shared" si="2"/>
        <v>78.75</v>
      </c>
      <c r="F117" s="220">
        <v>63</v>
      </c>
      <c r="G117" s="226">
        <v>1</v>
      </c>
      <c r="H117" s="226" t="s">
        <v>205</v>
      </c>
      <c r="I117" s="227">
        <v>360</v>
      </c>
      <c r="J117" s="226">
        <v>410</v>
      </c>
      <c r="K117" s="226" t="s">
        <v>114</v>
      </c>
      <c r="L117" s="226" t="s">
        <v>52</v>
      </c>
      <c r="M117" s="220"/>
    </row>
    <row r="118" spans="1:13" ht="43.5">
      <c r="A118" s="150" t="s">
        <v>421</v>
      </c>
      <c r="B118" s="151"/>
      <c r="C118" s="155"/>
      <c r="D118" s="165" t="s">
        <v>422</v>
      </c>
      <c r="E118" s="295">
        <f t="shared" si="2"/>
        <v>76.25</v>
      </c>
      <c r="F118" s="220">
        <v>61</v>
      </c>
      <c r="G118" s="226">
        <v>1.5</v>
      </c>
      <c r="H118" s="226" t="s">
        <v>423</v>
      </c>
      <c r="I118" s="227">
        <v>390</v>
      </c>
      <c r="J118" s="226">
        <v>635</v>
      </c>
      <c r="K118" s="226" t="s">
        <v>96</v>
      </c>
      <c r="L118" s="226" t="s">
        <v>52</v>
      </c>
      <c r="M118" s="220"/>
    </row>
    <row r="119" spans="1:13" ht="29.1">
      <c r="A119" s="150" t="s">
        <v>424</v>
      </c>
      <c r="B119" s="151"/>
      <c r="C119" s="155"/>
      <c r="D119" s="165" t="s">
        <v>425</v>
      </c>
      <c r="E119" s="295">
        <f t="shared" si="2"/>
        <v>73.75</v>
      </c>
      <c r="F119" s="220">
        <v>59</v>
      </c>
      <c r="G119" s="226">
        <v>1</v>
      </c>
      <c r="H119" s="226" t="s">
        <v>426</v>
      </c>
      <c r="I119" s="227">
        <v>975</v>
      </c>
      <c r="J119" s="226">
        <v>1025</v>
      </c>
      <c r="K119" s="226" t="s">
        <v>96</v>
      </c>
      <c r="L119" s="226" t="s">
        <v>52</v>
      </c>
      <c r="M119" s="220"/>
    </row>
    <row r="120" spans="1:13" ht="29.1">
      <c r="A120" s="150" t="s">
        <v>427</v>
      </c>
      <c r="B120" s="151"/>
      <c r="C120" s="155"/>
      <c r="D120" s="153" t="s">
        <v>428</v>
      </c>
      <c r="E120" s="295">
        <f t="shared" si="2"/>
        <v>37.5</v>
      </c>
      <c r="F120" s="220">
        <v>30</v>
      </c>
      <c r="G120" s="226">
        <v>2</v>
      </c>
      <c r="H120" s="226" t="s">
        <v>429</v>
      </c>
      <c r="I120" s="227">
        <v>100</v>
      </c>
      <c r="J120" s="226">
        <v>250</v>
      </c>
      <c r="K120" s="226" t="s">
        <v>430</v>
      </c>
      <c r="L120" s="226" t="s">
        <v>52</v>
      </c>
      <c r="M120" s="220"/>
    </row>
    <row r="121" spans="1:13" ht="29.1">
      <c r="A121" s="150" t="s">
        <v>431</v>
      </c>
      <c r="B121" s="151"/>
      <c r="C121" s="155"/>
      <c r="D121" s="153" t="s">
        <v>432</v>
      </c>
      <c r="E121" s="295">
        <f t="shared" si="2"/>
        <v>30</v>
      </c>
      <c r="F121" s="220">
        <v>24</v>
      </c>
      <c r="G121" s="226">
        <v>1</v>
      </c>
      <c r="H121" s="226" t="s">
        <v>433</v>
      </c>
      <c r="I121" s="227">
        <v>140</v>
      </c>
      <c r="J121" s="226">
        <v>190</v>
      </c>
      <c r="K121" s="226" t="s">
        <v>87</v>
      </c>
      <c r="L121" s="226" t="s">
        <v>52</v>
      </c>
      <c r="M121" s="220"/>
    </row>
    <row r="122" spans="1:13" s="101" customFormat="1">
      <c r="A122" s="150" t="s">
        <v>434</v>
      </c>
      <c r="B122" s="151"/>
      <c r="C122" s="155"/>
      <c r="D122" s="150" t="s">
        <v>435</v>
      </c>
      <c r="E122" s="295">
        <f t="shared" si="2"/>
        <v>30</v>
      </c>
      <c r="F122" s="220">
        <v>24</v>
      </c>
      <c r="G122" s="226">
        <v>1</v>
      </c>
      <c r="H122" s="226" t="s">
        <v>436</v>
      </c>
      <c r="I122" s="227">
        <v>120</v>
      </c>
      <c r="J122" s="226">
        <v>170</v>
      </c>
      <c r="K122" s="226" t="s">
        <v>430</v>
      </c>
      <c r="L122" s="226" t="s">
        <v>52</v>
      </c>
      <c r="M122" s="220"/>
    </row>
    <row r="123" spans="1:13" s="101" customFormat="1">
      <c r="A123" s="150" t="s">
        <v>437</v>
      </c>
      <c r="B123" s="151"/>
      <c r="C123" s="155"/>
      <c r="D123" s="150" t="s">
        <v>438</v>
      </c>
      <c r="E123" s="295">
        <f t="shared" si="2"/>
        <v>131.25</v>
      </c>
      <c r="F123" s="220">
        <v>105</v>
      </c>
      <c r="G123" s="226">
        <v>0.5</v>
      </c>
      <c r="H123" s="226" t="s">
        <v>439</v>
      </c>
      <c r="I123" s="227">
        <v>1053</v>
      </c>
      <c r="J123" s="226">
        <v>577</v>
      </c>
      <c r="K123" s="226" t="s">
        <v>96</v>
      </c>
      <c r="L123" s="226" t="s">
        <v>52</v>
      </c>
      <c r="M123" s="220"/>
    </row>
    <row r="124" spans="1:13">
      <c r="A124" s="150" t="s">
        <v>440</v>
      </c>
      <c r="B124" s="151"/>
      <c r="C124" s="155"/>
      <c r="D124" s="150" t="s">
        <v>441</v>
      </c>
      <c r="E124" s="295">
        <f t="shared" si="2"/>
        <v>33.75</v>
      </c>
      <c r="F124" s="220">
        <v>27</v>
      </c>
      <c r="G124" s="226">
        <v>1</v>
      </c>
      <c r="H124" s="226" t="s">
        <v>442</v>
      </c>
      <c r="I124" s="227">
        <v>234</v>
      </c>
      <c r="J124" s="226">
        <v>284</v>
      </c>
      <c r="K124" s="226" t="s">
        <v>96</v>
      </c>
      <c r="L124" s="226" t="s">
        <v>52</v>
      </c>
      <c r="M124" s="220"/>
    </row>
    <row r="125" spans="1:13" ht="15.6">
      <c r="A125" s="225" t="s">
        <v>271</v>
      </c>
      <c r="B125" s="194"/>
      <c r="C125" s="195"/>
      <c r="D125" s="194"/>
      <c r="E125" s="290"/>
      <c r="F125" s="290"/>
      <c r="G125" s="196"/>
      <c r="H125" s="196"/>
      <c r="I125" s="197"/>
      <c r="J125" s="196"/>
      <c r="K125" s="196"/>
      <c r="L125" s="196"/>
      <c r="M125" s="194"/>
    </row>
    <row r="126" spans="1:13">
      <c r="A126" s="143" t="s">
        <v>443</v>
      </c>
      <c r="B126" s="143"/>
      <c r="C126" s="198"/>
      <c r="D126" s="199" t="s">
        <v>444</v>
      </c>
      <c r="E126" s="291"/>
      <c r="F126" s="291"/>
      <c r="G126" s="200"/>
      <c r="H126" s="200"/>
      <c r="I126" s="201"/>
      <c r="J126" s="200"/>
      <c r="K126" s="200"/>
      <c r="L126" s="200"/>
      <c r="M126" s="199"/>
    </row>
    <row r="127" spans="1:13">
      <c r="A127" s="189"/>
      <c r="B127" s="189"/>
      <c r="C127" s="198"/>
      <c r="D127" s="199" t="s">
        <v>445</v>
      </c>
      <c r="E127" s="291"/>
      <c r="F127" s="291"/>
      <c r="G127" s="200"/>
      <c r="H127" s="200"/>
      <c r="I127" s="201"/>
      <c r="J127" s="200"/>
      <c r="K127" s="200"/>
      <c r="L127" s="200"/>
      <c r="M127" s="199"/>
    </row>
    <row r="128" spans="1:13" ht="57.95">
      <c r="A128" s="150" t="s">
        <v>446</v>
      </c>
      <c r="B128" s="151"/>
      <c r="C128" s="155"/>
      <c r="D128" s="153" t="s">
        <v>447</v>
      </c>
      <c r="E128" s="295">
        <f>F128*(E$23+1)</f>
        <v>238.75</v>
      </c>
      <c r="F128" s="220">
        <v>191</v>
      </c>
      <c r="G128" s="226">
        <v>5</v>
      </c>
      <c r="H128" s="226" t="s">
        <v>448</v>
      </c>
      <c r="I128" s="227">
        <v>80</v>
      </c>
      <c r="J128" s="226">
        <v>450</v>
      </c>
      <c r="K128" s="226" t="s">
        <v>449</v>
      </c>
      <c r="L128" s="226" t="s">
        <v>52</v>
      </c>
      <c r="M128" s="220"/>
    </row>
    <row r="129" spans="1:13" ht="26.1">
      <c r="A129" s="143" t="s">
        <v>450</v>
      </c>
      <c r="B129" s="143"/>
      <c r="C129" s="198"/>
      <c r="D129" s="199" t="s">
        <v>451</v>
      </c>
      <c r="E129" s="291"/>
      <c r="F129" s="198"/>
      <c r="G129" s="200"/>
      <c r="H129" s="200"/>
      <c r="I129" s="201"/>
      <c r="J129" s="200"/>
      <c r="K129" s="200"/>
      <c r="L129" s="200"/>
      <c r="M129" s="199"/>
    </row>
    <row r="130" spans="1:13">
      <c r="A130" s="189"/>
      <c r="B130" s="189"/>
      <c r="C130" s="198"/>
      <c r="D130" s="199" t="s">
        <v>452</v>
      </c>
      <c r="E130" s="291"/>
      <c r="F130" s="198"/>
      <c r="G130" s="200"/>
      <c r="H130" s="200"/>
      <c r="I130" s="201"/>
      <c r="J130" s="200"/>
      <c r="K130" s="200"/>
      <c r="L130" s="200"/>
      <c r="M130" s="199"/>
    </row>
    <row r="131" spans="1:13" ht="57.95">
      <c r="A131" s="150" t="s">
        <v>453</v>
      </c>
      <c r="B131" s="151"/>
      <c r="C131" s="155"/>
      <c r="D131" s="153" t="s">
        <v>454</v>
      </c>
      <c r="E131" s="295">
        <f>F131*(E$23+1)</f>
        <v>401.25</v>
      </c>
      <c r="F131" s="220">
        <v>321</v>
      </c>
      <c r="G131" s="226">
        <v>14</v>
      </c>
      <c r="H131" s="226" t="s">
        <v>455</v>
      </c>
      <c r="I131" s="227">
        <v>25</v>
      </c>
      <c r="J131" s="226">
        <v>400</v>
      </c>
      <c r="K131" s="226" t="s">
        <v>114</v>
      </c>
      <c r="L131" s="226" t="s">
        <v>52</v>
      </c>
      <c r="M131" s="220"/>
    </row>
    <row r="132" spans="1:13" ht="57.95">
      <c r="A132" s="150" t="s">
        <v>456</v>
      </c>
      <c r="B132" s="151"/>
      <c r="C132" s="155"/>
      <c r="D132" s="153" t="s">
        <v>457</v>
      </c>
      <c r="E132" s="295">
        <f>F132*(E$23+1)</f>
        <v>395</v>
      </c>
      <c r="F132" s="220">
        <v>316</v>
      </c>
      <c r="G132" s="226">
        <v>14</v>
      </c>
      <c r="H132" s="226" t="s">
        <v>455</v>
      </c>
      <c r="I132" s="227">
        <v>25</v>
      </c>
      <c r="J132" s="226">
        <v>400</v>
      </c>
      <c r="K132" s="226" t="s">
        <v>114</v>
      </c>
      <c r="L132" s="226" t="s">
        <v>52</v>
      </c>
      <c r="M132" s="220"/>
    </row>
    <row r="133" spans="1:13" ht="26.1">
      <c r="A133" s="143" t="s">
        <v>458</v>
      </c>
      <c r="B133" s="143"/>
      <c r="C133" s="198"/>
      <c r="D133" s="199" t="s">
        <v>459</v>
      </c>
      <c r="E133" s="291"/>
      <c r="F133" s="198"/>
      <c r="G133" s="200"/>
      <c r="H133" s="200"/>
      <c r="I133" s="201"/>
      <c r="J133" s="200"/>
      <c r="K133" s="200"/>
      <c r="L133" s="200"/>
      <c r="M133" s="199"/>
    </row>
    <row r="134" spans="1:13">
      <c r="A134" s="189"/>
      <c r="B134" s="189"/>
      <c r="C134" s="198"/>
      <c r="D134" s="199" t="s">
        <v>460</v>
      </c>
      <c r="E134" s="291"/>
      <c r="F134" s="198"/>
      <c r="G134" s="200"/>
      <c r="H134" s="200"/>
      <c r="I134" s="201"/>
      <c r="J134" s="200"/>
      <c r="K134" s="200"/>
      <c r="L134" s="200"/>
      <c r="M134" s="199"/>
    </row>
    <row r="135" spans="1:13" ht="72.599999999999994">
      <c r="A135" s="150" t="s">
        <v>461</v>
      </c>
      <c r="B135" s="151"/>
      <c r="C135" s="155"/>
      <c r="D135" s="165" t="s">
        <v>462</v>
      </c>
      <c r="E135" s="295">
        <f t="shared" ref="E135:E141" si="3">F135*(E$23+1)</f>
        <v>660</v>
      </c>
      <c r="F135" s="220">
        <v>528</v>
      </c>
      <c r="G135" s="226">
        <v>24</v>
      </c>
      <c r="H135" s="226" t="s">
        <v>463</v>
      </c>
      <c r="I135" s="227">
        <v>10</v>
      </c>
      <c r="J135" s="226">
        <v>290</v>
      </c>
      <c r="K135" s="226" t="s">
        <v>114</v>
      </c>
      <c r="L135" s="226" t="s">
        <v>52</v>
      </c>
      <c r="M135" s="220"/>
    </row>
    <row r="136" spans="1:13" ht="72.599999999999994">
      <c r="A136" s="150" t="s">
        <v>464</v>
      </c>
      <c r="B136" s="151"/>
      <c r="C136" s="155"/>
      <c r="D136" s="153" t="s">
        <v>465</v>
      </c>
      <c r="E136" s="295">
        <f t="shared" si="3"/>
        <v>948.75</v>
      </c>
      <c r="F136" s="220">
        <v>759</v>
      </c>
      <c r="G136" s="226">
        <v>24</v>
      </c>
      <c r="H136" s="226" t="s">
        <v>463</v>
      </c>
      <c r="I136" s="227">
        <v>10</v>
      </c>
      <c r="J136" s="226">
        <v>290</v>
      </c>
      <c r="K136" s="226" t="s">
        <v>114</v>
      </c>
      <c r="L136" s="226" t="s">
        <v>52</v>
      </c>
      <c r="M136" s="220"/>
    </row>
    <row r="137" spans="1:13">
      <c r="A137" s="143" t="s">
        <v>466</v>
      </c>
      <c r="B137" s="143"/>
      <c r="C137" s="145"/>
      <c r="D137" s="146"/>
      <c r="E137" s="287"/>
      <c r="F137" s="145"/>
      <c r="G137" s="162"/>
      <c r="H137" s="162"/>
      <c r="I137" s="163"/>
      <c r="J137" s="162"/>
      <c r="K137" s="162"/>
      <c r="L137" s="162"/>
      <c r="M137" s="146"/>
    </row>
    <row r="138" spans="1:13" ht="29.1">
      <c r="A138" s="150" t="s">
        <v>467</v>
      </c>
      <c r="B138" s="151"/>
      <c r="C138" s="155"/>
      <c r="D138" s="153" t="s">
        <v>468</v>
      </c>
      <c r="E138" s="295">
        <f t="shared" si="3"/>
        <v>220</v>
      </c>
      <c r="F138" s="220">
        <v>176</v>
      </c>
      <c r="G138" s="226">
        <v>11</v>
      </c>
      <c r="H138" s="226" t="s">
        <v>469</v>
      </c>
      <c r="I138" s="227">
        <v>40</v>
      </c>
      <c r="J138" s="226">
        <v>490</v>
      </c>
      <c r="K138" s="226" t="s">
        <v>470</v>
      </c>
      <c r="L138" s="226" t="s">
        <v>52</v>
      </c>
      <c r="M138" s="220"/>
    </row>
    <row r="139" spans="1:13">
      <c r="A139" s="414" t="s">
        <v>471</v>
      </c>
      <c r="B139" s="414"/>
      <c r="C139" s="202"/>
      <c r="D139" s="203" t="s">
        <v>472</v>
      </c>
      <c r="E139" s="297"/>
      <c r="F139" s="202"/>
      <c r="G139" s="200"/>
      <c r="H139" s="200"/>
      <c r="I139" s="201"/>
      <c r="J139" s="200"/>
      <c r="K139" s="200"/>
      <c r="L139" s="200"/>
      <c r="M139" s="203"/>
    </row>
    <row r="140" spans="1:13" ht="29.1">
      <c r="A140" s="150" t="s">
        <v>473</v>
      </c>
      <c r="B140" s="151"/>
      <c r="C140" s="152"/>
      <c r="D140" s="153" t="s">
        <v>474</v>
      </c>
      <c r="E140" s="295">
        <f t="shared" si="3"/>
        <v>166.25</v>
      </c>
      <c r="F140" s="220">
        <v>133</v>
      </c>
      <c r="G140" s="226"/>
      <c r="H140" s="226"/>
      <c r="I140" s="227"/>
      <c r="J140" s="226"/>
      <c r="K140" s="226"/>
      <c r="L140" s="226"/>
      <c r="M140" s="220"/>
    </row>
    <row r="141" spans="1:13" ht="29.1">
      <c r="A141" s="150" t="s">
        <v>475</v>
      </c>
      <c r="B141" s="151"/>
      <c r="C141" s="152"/>
      <c r="D141" s="153" t="s">
        <v>476</v>
      </c>
      <c r="E141" s="295">
        <f t="shared" si="3"/>
        <v>160</v>
      </c>
      <c r="F141" s="220">
        <v>128</v>
      </c>
      <c r="G141" s="226"/>
      <c r="H141" s="226"/>
      <c r="I141" s="227"/>
      <c r="J141" s="226"/>
      <c r="K141" s="226"/>
      <c r="L141" s="226"/>
      <c r="M141" s="220"/>
    </row>
    <row r="142" spans="1:13">
      <c r="A142" s="143" t="s">
        <v>477</v>
      </c>
      <c r="B142" s="143"/>
      <c r="C142" s="145"/>
      <c r="D142" s="146"/>
      <c r="E142" s="287"/>
      <c r="F142" s="145"/>
      <c r="G142" s="162"/>
      <c r="H142" s="162"/>
      <c r="I142" s="163"/>
      <c r="J142" s="162"/>
      <c r="K142" s="162"/>
      <c r="L142" s="162"/>
      <c r="M142" s="146"/>
    </row>
    <row r="143" spans="1:13">
      <c r="A143" s="204"/>
      <c r="B143" s="204"/>
      <c r="C143" s="205" t="s">
        <v>472</v>
      </c>
      <c r="D143" s="146"/>
      <c r="E143" s="287"/>
      <c r="F143" s="205" t="s">
        <v>472</v>
      </c>
      <c r="G143" s="162"/>
      <c r="H143" s="162"/>
      <c r="I143" s="163"/>
      <c r="J143" s="162"/>
      <c r="K143" s="162"/>
      <c r="L143" s="162"/>
      <c r="M143" s="146"/>
    </row>
    <row r="144" spans="1:13" ht="29.1">
      <c r="A144" s="150" t="s">
        <v>478</v>
      </c>
      <c r="B144" s="151"/>
      <c r="C144" s="152"/>
      <c r="D144" s="153" t="s">
        <v>479</v>
      </c>
      <c r="E144" s="295">
        <f>F144*(E$23+1)</f>
        <v>400</v>
      </c>
      <c r="F144" s="220">
        <v>320</v>
      </c>
      <c r="G144" s="226"/>
      <c r="H144" s="226"/>
      <c r="I144" s="227"/>
      <c r="J144" s="226"/>
      <c r="K144" s="226"/>
      <c r="L144" s="226"/>
      <c r="M144" s="220"/>
    </row>
    <row r="145" spans="1:13" ht="43.5">
      <c r="A145" s="150" t="s">
        <v>480</v>
      </c>
      <c r="B145" s="151"/>
      <c r="C145" s="152"/>
      <c r="D145" s="153" t="s">
        <v>481</v>
      </c>
      <c r="E145" s="295">
        <f>F145*(E$23+1)</f>
        <v>311.25</v>
      </c>
      <c r="F145" s="220">
        <v>249</v>
      </c>
      <c r="G145" s="226"/>
      <c r="H145" s="226"/>
      <c r="I145" s="227"/>
      <c r="J145" s="226"/>
      <c r="K145" s="226"/>
      <c r="L145" s="226"/>
      <c r="M145" s="220"/>
    </row>
    <row r="146" spans="1:13" ht="29.1">
      <c r="A146" s="150" t="s">
        <v>482</v>
      </c>
      <c r="B146" s="151"/>
      <c r="C146" s="152"/>
      <c r="D146" s="153" t="s">
        <v>483</v>
      </c>
      <c r="E146" s="295">
        <f>F146*(E$23+1)</f>
        <v>335</v>
      </c>
      <c r="F146" s="220">
        <v>268</v>
      </c>
      <c r="G146" s="226"/>
      <c r="H146" s="226"/>
      <c r="I146" s="227"/>
      <c r="J146" s="226"/>
      <c r="K146" s="226"/>
      <c r="L146" s="226"/>
      <c r="M146" s="220"/>
    </row>
    <row r="147" spans="1:13">
      <c r="A147" s="143" t="s">
        <v>484</v>
      </c>
      <c r="B147" s="143"/>
      <c r="C147" s="145"/>
      <c r="D147" s="146"/>
      <c r="E147" s="287"/>
      <c r="F147" s="145"/>
      <c r="G147" s="162"/>
      <c r="H147" s="162"/>
      <c r="I147" s="163"/>
      <c r="J147" s="162"/>
      <c r="K147" s="162"/>
      <c r="L147" s="162"/>
      <c r="M147" s="146"/>
    </row>
    <row r="148" spans="1:13">
      <c r="A148" s="204"/>
      <c r="B148" s="204"/>
      <c r="C148" s="205" t="s">
        <v>472</v>
      </c>
      <c r="D148" s="146"/>
      <c r="E148" s="287"/>
      <c r="F148" s="205" t="s">
        <v>472</v>
      </c>
      <c r="G148" s="162"/>
      <c r="H148" s="162"/>
      <c r="I148" s="163"/>
      <c r="J148" s="162"/>
      <c r="K148" s="162"/>
      <c r="L148" s="162"/>
      <c r="M148" s="146"/>
    </row>
    <row r="149" spans="1:13" ht="43.5">
      <c r="A149" s="206" t="s">
        <v>485</v>
      </c>
      <c r="B149" s="151"/>
      <c r="C149" s="152"/>
      <c r="D149" s="153" t="s">
        <v>486</v>
      </c>
      <c r="E149" s="295">
        <f t="shared" ref="E149:E190" si="4">F149*(E$23+1)</f>
        <v>665</v>
      </c>
      <c r="F149" s="220">
        <v>532</v>
      </c>
      <c r="G149" s="226"/>
      <c r="H149" s="226"/>
      <c r="I149" s="227"/>
      <c r="J149" s="226"/>
      <c r="K149" s="226"/>
      <c r="L149" s="226"/>
      <c r="M149" s="220"/>
    </row>
    <row r="150" spans="1:13" ht="29.1">
      <c r="A150" s="150" t="s">
        <v>487</v>
      </c>
      <c r="B150" s="151"/>
      <c r="C150" s="152"/>
      <c r="D150" s="153" t="s">
        <v>488</v>
      </c>
      <c r="E150" s="295">
        <f t="shared" si="4"/>
        <v>608.75</v>
      </c>
      <c r="F150" s="220">
        <v>487</v>
      </c>
      <c r="G150" s="226"/>
      <c r="H150" s="226"/>
      <c r="I150" s="227"/>
      <c r="J150" s="226"/>
      <c r="K150" s="226"/>
      <c r="L150" s="226"/>
      <c r="M150" s="220"/>
    </row>
    <row r="151" spans="1:13" ht="29.1">
      <c r="A151" s="206" t="s">
        <v>489</v>
      </c>
      <c r="B151" s="151"/>
      <c r="C151" s="152"/>
      <c r="D151" s="153" t="s">
        <v>490</v>
      </c>
      <c r="E151" s="295">
        <f t="shared" si="4"/>
        <v>645</v>
      </c>
      <c r="F151" s="220">
        <v>516</v>
      </c>
      <c r="G151" s="226"/>
      <c r="H151" s="226"/>
      <c r="I151" s="227"/>
      <c r="J151" s="226"/>
      <c r="K151" s="226"/>
      <c r="L151" s="226"/>
      <c r="M151" s="220"/>
    </row>
    <row r="152" spans="1:13" ht="29.1">
      <c r="A152" s="206" t="s">
        <v>491</v>
      </c>
      <c r="B152" s="151"/>
      <c r="C152" s="152"/>
      <c r="D152" s="153" t="s">
        <v>492</v>
      </c>
      <c r="E152" s="295">
        <f t="shared" si="4"/>
        <v>630</v>
      </c>
      <c r="F152" s="220">
        <v>504</v>
      </c>
      <c r="G152" s="226"/>
      <c r="H152" s="226"/>
      <c r="I152" s="227"/>
      <c r="J152" s="226"/>
      <c r="K152" s="226"/>
      <c r="L152" s="226"/>
      <c r="M152" s="220"/>
    </row>
    <row r="153" spans="1:13">
      <c r="A153" s="143" t="s">
        <v>493</v>
      </c>
      <c r="B153" s="143"/>
      <c r="C153" s="145"/>
      <c r="D153" s="146"/>
      <c r="E153" s="287"/>
      <c r="F153" s="145"/>
      <c r="G153" s="162"/>
      <c r="H153" s="162"/>
      <c r="I153" s="163"/>
      <c r="J153" s="162"/>
      <c r="K153" s="162"/>
      <c r="L153" s="162"/>
      <c r="M153" s="146"/>
    </row>
    <row r="154" spans="1:13">
      <c r="A154" s="150" t="s">
        <v>494</v>
      </c>
      <c r="B154" s="151"/>
      <c r="C154" s="155"/>
      <c r="D154" s="150" t="s">
        <v>495</v>
      </c>
      <c r="E154" s="295">
        <f t="shared" si="4"/>
        <v>65</v>
      </c>
      <c r="F154" s="220">
        <v>52</v>
      </c>
      <c r="G154" s="226"/>
      <c r="H154" s="226"/>
      <c r="I154" s="227"/>
      <c r="J154" s="226"/>
      <c r="K154" s="226"/>
      <c r="L154" s="226"/>
      <c r="M154" s="220"/>
    </row>
    <row r="155" spans="1:13">
      <c r="A155" s="150" t="s">
        <v>496</v>
      </c>
      <c r="B155" s="151"/>
      <c r="C155" s="155"/>
      <c r="D155" s="150" t="s">
        <v>497</v>
      </c>
      <c r="E155" s="295">
        <f t="shared" si="4"/>
        <v>53.75</v>
      </c>
      <c r="F155" s="220">
        <v>43</v>
      </c>
      <c r="G155" s="226"/>
      <c r="H155" s="226"/>
      <c r="I155" s="227"/>
      <c r="J155" s="226"/>
      <c r="K155" s="226"/>
      <c r="L155" s="226"/>
      <c r="M155" s="220"/>
    </row>
    <row r="156" spans="1:13">
      <c r="A156" s="143" t="s">
        <v>498</v>
      </c>
      <c r="B156" s="143"/>
      <c r="C156" s="145"/>
      <c r="D156" s="146"/>
      <c r="E156" s="287"/>
      <c r="F156" s="145"/>
      <c r="G156" s="162"/>
      <c r="H156" s="162"/>
      <c r="I156" s="163"/>
      <c r="J156" s="162"/>
      <c r="K156" s="162"/>
      <c r="L156" s="162"/>
      <c r="M156" s="146"/>
    </row>
    <row r="157" spans="1:13">
      <c r="A157" s="150" t="s">
        <v>499</v>
      </c>
      <c r="B157" s="151"/>
      <c r="C157" s="155"/>
      <c r="D157" s="150" t="s">
        <v>500</v>
      </c>
      <c r="E157" s="295">
        <f t="shared" si="4"/>
        <v>173.75</v>
      </c>
      <c r="F157" s="220">
        <v>139</v>
      </c>
      <c r="G157" s="226"/>
      <c r="H157" s="226"/>
      <c r="I157" s="227"/>
      <c r="J157" s="226"/>
      <c r="K157" s="226"/>
      <c r="L157" s="226"/>
      <c r="M157" s="220"/>
    </row>
    <row r="158" spans="1:13">
      <c r="A158" s="150" t="s">
        <v>501</v>
      </c>
      <c r="B158" s="151"/>
      <c r="C158" s="155"/>
      <c r="D158" s="150" t="s">
        <v>502</v>
      </c>
      <c r="E158" s="295">
        <f t="shared" si="4"/>
        <v>175</v>
      </c>
      <c r="F158" s="220">
        <v>140</v>
      </c>
      <c r="G158" s="226"/>
      <c r="H158" s="226"/>
      <c r="I158" s="227"/>
      <c r="J158" s="226"/>
      <c r="K158" s="226"/>
      <c r="L158" s="226"/>
      <c r="M158" s="220"/>
    </row>
    <row r="159" spans="1:13">
      <c r="A159" s="150" t="s">
        <v>503</v>
      </c>
      <c r="B159" s="151"/>
      <c r="C159" s="155"/>
      <c r="D159" s="150" t="s">
        <v>504</v>
      </c>
      <c r="E159" s="295">
        <f t="shared" si="4"/>
        <v>126.25</v>
      </c>
      <c r="F159" s="220">
        <v>101</v>
      </c>
      <c r="G159" s="226"/>
      <c r="H159" s="226"/>
      <c r="I159" s="227"/>
      <c r="J159" s="226"/>
      <c r="K159" s="226"/>
      <c r="L159" s="226"/>
      <c r="M159" s="220"/>
    </row>
    <row r="160" spans="1:13" ht="14.45" customHeight="1">
      <c r="A160" s="143" t="s">
        <v>505</v>
      </c>
      <c r="B160" s="143"/>
      <c r="C160" s="145"/>
      <c r="D160" s="146"/>
      <c r="E160" s="287"/>
      <c r="F160" s="145"/>
      <c r="G160" s="162"/>
      <c r="H160" s="162"/>
      <c r="I160" s="163"/>
      <c r="J160" s="162"/>
      <c r="K160" s="162"/>
      <c r="L160" s="162"/>
      <c r="M160" s="146"/>
    </row>
    <row r="161" spans="1:13" ht="29.1">
      <c r="A161" s="150" t="s">
        <v>506</v>
      </c>
      <c r="B161" s="151"/>
      <c r="C161" s="155"/>
      <c r="D161" s="153" t="s">
        <v>507</v>
      </c>
      <c r="E161" s="295">
        <f t="shared" si="4"/>
        <v>31.25</v>
      </c>
      <c r="F161" s="220">
        <v>25</v>
      </c>
      <c r="G161" s="226"/>
      <c r="H161" s="226"/>
      <c r="I161" s="227"/>
      <c r="J161" s="226"/>
      <c r="K161" s="226"/>
      <c r="L161" s="226"/>
      <c r="M161" s="220"/>
    </row>
    <row r="162" spans="1:13" ht="29.1">
      <c r="A162" s="150" t="s">
        <v>508</v>
      </c>
      <c r="B162" s="151"/>
      <c r="C162" s="155"/>
      <c r="D162" s="153" t="s">
        <v>509</v>
      </c>
      <c r="E162" s="295">
        <f t="shared" si="4"/>
        <v>86.25</v>
      </c>
      <c r="F162" s="220">
        <v>69</v>
      </c>
      <c r="G162" s="226"/>
      <c r="H162" s="226"/>
      <c r="I162" s="227"/>
      <c r="J162" s="226"/>
      <c r="K162" s="226"/>
      <c r="L162" s="226"/>
      <c r="M162" s="220"/>
    </row>
    <row r="163" spans="1:13" ht="29.1">
      <c r="A163" s="150" t="s">
        <v>510</v>
      </c>
      <c r="B163" s="151"/>
      <c r="C163" s="155"/>
      <c r="D163" s="153" t="s">
        <v>511</v>
      </c>
      <c r="E163" s="295">
        <f t="shared" si="4"/>
        <v>63.75</v>
      </c>
      <c r="F163" s="220">
        <v>51</v>
      </c>
      <c r="G163" s="226"/>
      <c r="H163" s="226"/>
      <c r="I163" s="227"/>
      <c r="J163" s="226"/>
      <c r="K163" s="226"/>
      <c r="L163" s="226"/>
      <c r="M163" s="220"/>
    </row>
    <row r="164" spans="1:13" ht="29.1">
      <c r="A164" s="150" t="s">
        <v>512</v>
      </c>
      <c r="B164" s="151"/>
      <c r="C164" s="155"/>
      <c r="D164" s="153" t="s">
        <v>513</v>
      </c>
      <c r="E164" s="295">
        <f t="shared" si="4"/>
        <v>108.75</v>
      </c>
      <c r="F164" s="220">
        <v>87</v>
      </c>
      <c r="G164" s="226"/>
      <c r="H164" s="226"/>
      <c r="I164" s="227"/>
      <c r="J164" s="226"/>
      <c r="K164" s="226"/>
      <c r="L164" s="226"/>
      <c r="M164" s="220"/>
    </row>
    <row r="165" spans="1:13" ht="29.1">
      <c r="A165" s="150" t="s">
        <v>514</v>
      </c>
      <c r="B165" s="151"/>
      <c r="C165" s="155"/>
      <c r="D165" s="153" t="s">
        <v>515</v>
      </c>
      <c r="E165" s="295">
        <f t="shared" si="4"/>
        <v>108.75</v>
      </c>
      <c r="F165" s="220">
        <v>87</v>
      </c>
      <c r="G165" s="226"/>
      <c r="H165" s="226"/>
      <c r="I165" s="227"/>
      <c r="J165" s="226"/>
      <c r="K165" s="226"/>
      <c r="L165" s="226"/>
      <c r="M165" s="220"/>
    </row>
    <row r="166" spans="1:13" ht="29.1">
      <c r="A166" s="150" t="s">
        <v>516</v>
      </c>
      <c r="B166" s="151"/>
      <c r="C166" s="155"/>
      <c r="D166" s="153" t="s">
        <v>517</v>
      </c>
      <c r="E166" s="295">
        <f t="shared" si="4"/>
        <v>83.75</v>
      </c>
      <c r="F166" s="220">
        <v>67</v>
      </c>
      <c r="G166" s="226"/>
      <c r="H166" s="226"/>
      <c r="I166" s="227"/>
      <c r="J166" s="226"/>
      <c r="K166" s="226"/>
      <c r="L166" s="226"/>
      <c r="M166" s="220"/>
    </row>
    <row r="167" spans="1:13" ht="29.1">
      <c r="A167" s="150" t="s">
        <v>518</v>
      </c>
      <c r="B167" s="151"/>
      <c r="C167" s="155"/>
      <c r="D167" s="153" t="s">
        <v>519</v>
      </c>
      <c r="E167" s="295">
        <f t="shared" si="4"/>
        <v>132.5</v>
      </c>
      <c r="F167" s="220">
        <v>106</v>
      </c>
      <c r="G167" s="226"/>
      <c r="H167" s="226"/>
      <c r="I167" s="227"/>
      <c r="J167" s="226"/>
      <c r="K167" s="226"/>
      <c r="L167" s="226"/>
      <c r="M167" s="220"/>
    </row>
    <row r="168" spans="1:13" ht="29.1">
      <c r="A168" s="150" t="s">
        <v>520</v>
      </c>
      <c r="B168" s="151"/>
      <c r="C168" s="155"/>
      <c r="D168" s="153" t="s">
        <v>521</v>
      </c>
      <c r="E168" s="295">
        <f t="shared" si="4"/>
        <v>80</v>
      </c>
      <c r="F168" s="220">
        <v>64</v>
      </c>
      <c r="G168" s="226"/>
      <c r="H168" s="226"/>
      <c r="I168" s="227"/>
      <c r="J168" s="226"/>
      <c r="K168" s="226"/>
      <c r="L168" s="226"/>
      <c r="M168" s="220"/>
    </row>
    <row r="169" spans="1:13">
      <c r="A169" s="143" t="s">
        <v>522</v>
      </c>
      <c r="B169" s="143"/>
      <c r="C169" s="145"/>
      <c r="D169" s="146"/>
      <c r="E169" s="287"/>
      <c r="F169" s="145"/>
      <c r="G169" s="162"/>
      <c r="H169" s="162"/>
      <c r="I169" s="163"/>
      <c r="J169" s="162"/>
      <c r="K169" s="162"/>
      <c r="L169" s="162"/>
      <c r="M169" s="146"/>
    </row>
    <row r="170" spans="1:13">
      <c r="A170" s="150" t="s">
        <v>523</v>
      </c>
      <c r="B170" s="151"/>
      <c r="C170" s="155"/>
      <c r="D170" s="153" t="s">
        <v>524</v>
      </c>
      <c r="E170" s="295">
        <f t="shared" si="4"/>
        <v>191.25</v>
      </c>
      <c r="F170" s="220">
        <v>153</v>
      </c>
      <c r="G170" s="226"/>
      <c r="H170" s="226"/>
      <c r="I170" s="227"/>
      <c r="J170" s="226"/>
      <c r="K170" s="226"/>
      <c r="L170" s="226"/>
      <c r="M170" s="220"/>
    </row>
    <row r="171" spans="1:13" ht="29.1">
      <c r="A171" s="150" t="s">
        <v>525</v>
      </c>
      <c r="B171" s="151"/>
      <c r="C171" s="155"/>
      <c r="D171" s="153" t="s">
        <v>526</v>
      </c>
      <c r="E171" s="295">
        <f t="shared" si="4"/>
        <v>31.25</v>
      </c>
      <c r="F171" s="220">
        <v>25</v>
      </c>
      <c r="G171" s="226"/>
      <c r="H171" s="226"/>
      <c r="I171" s="227"/>
      <c r="J171" s="226"/>
      <c r="K171" s="226"/>
      <c r="L171" s="226"/>
      <c r="M171" s="220"/>
    </row>
    <row r="172" spans="1:13" ht="29.1">
      <c r="A172" s="150" t="s">
        <v>527</v>
      </c>
      <c r="B172" s="151"/>
      <c r="C172" s="155"/>
      <c r="D172" s="153" t="s">
        <v>528</v>
      </c>
      <c r="E172" s="295">
        <f t="shared" si="4"/>
        <v>38.75</v>
      </c>
      <c r="F172" s="220">
        <v>31</v>
      </c>
      <c r="G172" s="226"/>
      <c r="H172" s="226"/>
      <c r="I172" s="227"/>
      <c r="J172" s="226"/>
      <c r="K172" s="226"/>
      <c r="L172" s="226"/>
      <c r="M172" s="220"/>
    </row>
    <row r="173" spans="1:13" ht="29.1">
      <c r="A173" s="150" t="s">
        <v>529</v>
      </c>
      <c r="B173" s="151"/>
      <c r="C173" s="155"/>
      <c r="D173" s="153" t="s">
        <v>530</v>
      </c>
      <c r="E173" s="295">
        <f t="shared" si="4"/>
        <v>51.25</v>
      </c>
      <c r="F173" s="220">
        <v>41</v>
      </c>
      <c r="G173" s="226"/>
      <c r="H173" s="226"/>
      <c r="I173" s="227"/>
      <c r="J173" s="226"/>
      <c r="K173" s="226"/>
      <c r="L173" s="226"/>
      <c r="M173" s="220"/>
    </row>
    <row r="174" spans="1:13" ht="29.1">
      <c r="A174" s="150" t="s">
        <v>531</v>
      </c>
      <c r="B174" s="151"/>
      <c r="C174" s="155"/>
      <c r="D174" s="153" t="s">
        <v>532</v>
      </c>
      <c r="E174" s="295">
        <f t="shared" si="4"/>
        <v>30</v>
      </c>
      <c r="F174" s="220">
        <v>24</v>
      </c>
      <c r="G174" s="226"/>
      <c r="H174" s="226"/>
      <c r="I174" s="227"/>
      <c r="J174" s="226"/>
      <c r="K174" s="226"/>
      <c r="L174" s="226"/>
      <c r="M174" s="220"/>
    </row>
    <row r="175" spans="1:13">
      <c r="A175" s="143" t="s">
        <v>533</v>
      </c>
      <c r="B175" s="143"/>
      <c r="C175" s="145"/>
      <c r="D175" s="146"/>
      <c r="E175" s="287"/>
      <c r="F175" s="145"/>
      <c r="G175" s="162"/>
      <c r="H175" s="162"/>
      <c r="I175" s="163"/>
      <c r="J175" s="162"/>
      <c r="K175" s="162"/>
      <c r="L175" s="162"/>
      <c r="M175" s="146"/>
    </row>
    <row r="176" spans="1:13" ht="43.5">
      <c r="A176" s="150" t="s">
        <v>534</v>
      </c>
      <c r="B176" s="151"/>
      <c r="C176" s="155"/>
      <c r="D176" s="153" t="s">
        <v>535</v>
      </c>
      <c r="E176" s="295">
        <f t="shared" si="4"/>
        <v>73.75</v>
      </c>
      <c r="F176" s="220">
        <v>59</v>
      </c>
      <c r="G176" s="226"/>
      <c r="H176" s="226"/>
      <c r="I176" s="227"/>
      <c r="J176" s="226"/>
      <c r="K176" s="226"/>
      <c r="L176" s="226"/>
      <c r="M176" s="220"/>
    </row>
    <row r="177" spans="1:13">
      <c r="A177" s="150" t="s">
        <v>536</v>
      </c>
      <c r="B177" s="151"/>
      <c r="C177" s="155"/>
      <c r="D177" s="153" t="s">
        <v>537</v>
      </c>
      <c r="E177" s="295">
        <f t="shared" si="4"/>
        <v>62.5</v>
      </c>
      <c r="F177" s="220">
        <v>50</v>
      </c>
      <c r="G177" s="226"/>
      <c r="H177" s="226"/>
      <c r="I177" s="227"/>
      <c r="J177" s="226"/>
      <c r="K177" s="226"/>
      <c r="L177" s="226"/>
      <c r="M177" s="220"/>
    </row>
    <row r="178" spans="1:13">
      <c r="A178" s="143" t="s">
        <v>538</v>
      </c>
      <c r="B178" s="143"/>
      <c r="C178" s="145"/>
      <c r="D178" s="146"/>
      <c r="E178" s="287"/>
      <c r="F178" s="145"/>
      <c r="G178" s="162"/>
      <c r="H178" s="162"/>
      <c r="I178" s="163"/>
      <c r="J178" s="162"/>
      <c r="K178" s="162"/>
      <c r="L178" s="162"/>
      <c r="M178" s="146"/>
    </row>
    <row r="179" spans="1:13" ht="29.1">
      <c r="A179" s="150" t="s">
        <v>539</v>
      </c>
      <c r="B179" s="151"/>
      <c r="C179" s="155"/>
      <c r="D179" s="153" t="s">
        <v>540</v>
      </c>
      <c r="E179" s="295">
        <f t="shared" si="4"/>
        <v>533.75</v>
      </c>
      <c r="F179" s="220">
        <v>427</v>
      </c>
      <c r="G179" s="226"/>
      <c r="H179" s="226"/>
      <c r="I179" s="227"/>
      <c r="J179" s="226"/>
      <c r="K179" s="226"/>
      <c r="L179" s="226"/>
      <c r="M179" s="220"/>
    </row>
    <row r="180" spans="1:13">
      <c r="A180" s="150" t="s">
        <v>541</v>
      </c>
      <c r="B180" s="151"/>
      <c r="C180" s="155"/>
      <c r="D180" s="150" t="s">
        <v>542</v>
      </c>
      <c r="E180" s="295">
        <f t="shared" si="4"/>
        <v>857.5</v>
      </c>
      <c r="F180" s="220">
        <v>686</v>
      </c>
      <c r="G180" s="226"/>
      <c r="H180" s="226"/>
      <c r="I180" s="227"/>
      <c r="J180" s="226"/>
      <c r="K180" s="226"/>
      <c r="L180" s="226"/>
      <c r="M180" s="220"/>
    </row>
    <row r="181" spans="1:13" ht="29.1">
      <c r="A181" s="150" t="s">
        <v>543</v>
      </c>
      <c r="B181" s="151"/>
      <c r="C181" s="155"/>
      <c r="D181" s="153" t="s">
        <v>544</v>
      </c>
      <c r="E181" s="295">
        <f t="shared" si="4"/>
        <v>892.5</v>
      </c>
      <c r="F181" s="220">
        <v>714</v>
      </c>
      <c r="G181" s="226"/>
      <c r="H181" s="226"/>
      <c r="I181" s="227"/>
      <c r="J181" s="226"/>
      <c r="K181" s="226"/>
      <c r="L181" s="226"/>
      <c r="M181" s="220"/>
    </row>
    <row r="182" spans="1:13">
      <c r="A182" s="143" t="s">
        <v>545</v>
      </c>
      <c r="B182" s="143"/>
      <c r="C182" s="145"/>
      <c r="D182" s="146"/>
      <c r="E182" s="287"/>
      <c r="F182" s="145"/>
      <c r="G182" s="162"/>
      <c r="H182" s="162"/>
      <c r="I182" s="163"/>
      <c r="J182" s="162"/>
      <c r="K182" s="162"/>
      <c r="L182" s="162"/>
      <c r="M182" s="146"/>
    </row>
    <row r="183" spans="1:13">
      <c r="A183" s="150" t="s">
        <v>546</v>
      </c>
      <c r="B183" s="151"/>
      <c r="C183" s="155"/>
      <c r="D183" s="150" t="s">
        <v>547</v>
      </c>
      <c r="E183" s="295">
        <f t="shared" si="4"/>
        <v>56.25</v>
      </c>
      <c r="F183" s="220">
        <v>45</v>
      </c>
      <c r="G183" s="226"/>
      <c r="H183" s="226"/>
      <c r="I183" s="227"/>
      <c r="J183" s="226"/>
      <c r="K183" s="226"/>
      <c r="L183" s="226"/>
      <c r="M183" s="220"/>
    </row>
    <row r="184" spans="1:13">
      <c r="A184" s="143" t="s">
        <v>548</v>
      </c>
      <c r="B184" s="143"/>
      <c r="C184" s="145"/>
      <c r="D184" s="146"/>
      <c r="E184" s="287"/>
      <c r="F184" s="145"/>
      <c r="G184" s="162"/>
      <c r="H184" s="162"/>
      <c r="I184" s="163"/>
      <c r="J184" s="162"/>
      <c r="K184" s="162"/>
      <c r="L184" s="162"/>
      <c r="M184" s="146"/>
    </row>
    <row r="185" spans="1:13">
      <c r="A185" s="150" t="s">
        <v>549</v>
      </c>
      <c r="B185" s="151"/>
      <c r="C185" s="155"/>
      <c r="D185" s="150" t="s">
        <v>550</v>
      </c>
      <c r="E185" s="295">
        <f t="shared" si="4"/>
        <v>16.25</v>
      </c>
      <c r="F185" s="220">
        <v>13</v>
      </c>
      <c r="G185" s="226"/>
      <c r="H185" s="226"/>
      <c r="I185" s="227"/>
      <c r="J185" s="226"/>
      <c r="K185" s="226"/>
      <c r="L185" s="226"/>
      <c r="M185" s="220"/>
    </row>
    <row r="186" spans="1:13">
      <c r="A186" s="150" t="s">
        <v>551</v>
      </c>
      <c r="B186" s="151"/>
      <c r="C186" s="155"/>
      <c r="D186" s="150" t="s">
        <v>552</v>
      </c>
      <c r="E186" s="295">
        <f t="shared" si="4"/>
        <v>21.25</v>
      </c>
      <c r="F186" s="220">
        <v>17</v>
      </c>
      <c r="G186" s="226"/>
      <c r="H186" s="226"/>
      <c r="I186" s="227"/>
      <c r="J186" s="226"/>
      <c r="K186" s="226"/>
      <c r="L186" s="226"/>
      <c r="M186" s="220"/>
    </row>
    <row r="187" spans="1:13">
      <c r="A187" s="150" t="s">
        <v>553</v>
      </c>
      <c r="B187" s="151"/>
      <c r="C187" s="155"/>
      <c r="D187" s="150" t="s">
        <v>554</v>
      </c>
      <c r="E187" s="295">
        <f t="shared" si="4"/>
        <v>21.25</v>
      </c>
      <c r="F187" s="220">
        <v>17</v>
      </c>
      <c r="G187" s="226"/>
      <c r="H187" s="226"/>
      <c r="I187" s="227"/>
      <c r="J187" s="226"/>
      <c r="K187" s="226"/>
      <c r="L187" s="226"/>
      <c r="M187" s="220"/>
    </row>
    <row r="188" spans="1:13">
      <c r="A188" s="150" t="s">
        <v>555</v>
      </c>
      <c r="B188" s="151"/>
      <c r="C188" s="155"/>
      <c r="D188" s="150" t="s">
        <v>556</v>
      </c>
      <c r="E188" s="295">
        <f t="shared" si="4"/>
        <v>21.25</v>
      </c>
      <c r="F188" s="220">
        <v>17</v>
      </c>
      <c r="G188" s="226"/>
      <c r="H188" s="226"/>
      <c r="I188" s="227"/>
      <c r="J188" s="226"/>
      <c r="K188" s="226"/>
      <c r="L188" s="226"/>
      <c r="M188" s="220"/>
    </row>
    <row r="189" spans="1:13">
      <c r="A189" s="150" t="s">
        <v>557</v>
      </c>
      <c r="B189" s="151"/>
      <c r="C189" s="155"/>
      <c r="D189" s="150" t="s">
        <v>558</v>
      </c>
      <c r="E189" s="295">
        <f t="shared" si="4"/>
        <v>21.25</v>
      </c>
      <c r="F189" s="220">
        <v>17</v>
      </c>
      <c r="G189" s="226"/>
      <c r="H189" s="226"/>
      <c r="I189" s="227"/>
      <c r="J189" s="226"/>
      <c r="K189" s="226"/>
      <c r="L189" s="226"/>
      <c r="M189" s="220"/>
    </row>
    <row r="190" spans="1:13">
      <c r="A190" s="150" t="s">
        <v>559</v>
      </c>
      <c r="B190" s="151"/>
      <c r="C190" s="155"/>
      <c r="D190" s="150" t="s">
        <v>560</v>
      </c>
      <c r="E190" s="295">
        <f t="shared" si="4"/>
        <v>21.25</v>
      </c>
      <c r="F190" s="220">
        <v>17</v>
      </c>
      <c r="G190" s="226"/>
      <c r="H190" s="226"/>
      <c r="I190" s="227"/>
      <c r="J190" s="226"/>
      <c r="K190" s="226"/>
      <c r="L190" s="226"/>
      <c r="M190" s="220"/>
    </row>
    <row r="191" spans="1:13">
      <c r="A191" s="301" t="s">
        <v>561</v>
      </c>
      <c r="B191" s="177"/>
      <c r="C191" s="157"/>
      <c r="D191" s="158"/>
      <c r="E191" s="286"/>
      <c r="F191" s="157"/>
      <c r="G191" s="160"/>
      <c r="H191" s="160"/>
      <c r="I191" s="161"/>
      <c r="J191" s="160"/>
      <c r="K191" s="160"/>
      <c r="L191" s="160"/>
      <c r="M191" s="158"/>
    </row>
    <row r="192" spans="1:13">
      <c r="A192" s="143" t="s">
        <v>562</v>
      </c>
      <c r="B192" s="143"/>
      <c r="C192" s="145"/>
      <c r="D192" s="146"/>
      <c r="E192" s="287"/>
      <c r="F192" s="145"/>
      <c r="G192" s="162"/>
      <c r="H192" s="162"/>
      <c r="I192" s="163"/>
      <c r="J192" s="162"/>
      <c r="K192" s="162"/>
      <c r="L192" s="162"/>
      <c r="M192" s="146"/>
    </row>
    <row r="193" spans="1:13" ht="57.95">
      <c r="A193" s="175" t="s">
        <v>563</v>
      </c>
      <c r="B193" s="151"/>
      <c r="C193" s="176"/>
      <c r="D193" s="173" t="s">
        <v>564</v>
      </c>
      <c r="E193" s="295">
        <f t="shared" ref="E193:E212" si="5">F193*(E$23+1)</f>
        <v>216.25</v>
      </c>
      <c r="F193" s="220">
        <v>173</v>
      </c>
      <c r="G193" s="226"/>
      <c r="H193" s="226"/>
      <c r="I193" s="227"/>
      <c r="J193" s="226"/>
      <c r="K193" s="226"/>
      <c r="L193" s="226"/>
      <c r="M193" s="220"/>
    </row>
    <row r="194" spans="1:13" ht="29.1">
      <c r="A194" s="150" t="s">
        <v>565</v>
      </c>
      <c r="B194" s="151"/>
      <c r="C194" s="155"/>
      <c r="D194" s="153" t="s">
        <v>566</v>
      </c>
      <c r="E194" s="295">
        <f t="shared" si="5"/>
        <v>296.25</v>
      </c>
      <c r="F194" s="220">
        <v>237</v>
      </c>
      <c r="G194" s="226"/>
      <c r="H194" s="226"/>
      <c r="I194" s="227"/>
      <c r="J194" s="226"/>
      <c r="K194" s="226"/>
      <c r="L194" s="226"/>
      <c r="M194" s="220"/>
    </row>
    <row r="195" spans="1:13" ht="29.1">
      <c r="A195" s="150" t="s">
        <v>567</v>
      </c>
      <c r="B195" s="151"/>
      <c r="C195" s="155"/>
      <c r="D195" s="153" t="s">
        <v>568</v>
      </c>
      <c r="E195" s="295">
        <f t="shared" si="5"/>
        <v>306.25</v>
      </c>
      <c r="F195" s="220">
        <v>245</v>
      </c>
      <c r="G195" s="226"/>
      <c r="H195" s="226"/>
      <c r="I195" s="227"/>
      <c r="J195" s="226"/>
      <c r="K195" s="226"/>
      <c r="L195" s="226"/>
      <c r="M195" s="220"/>
    </row>
    <row r="196" spans="1:13">
      <c r="A196" s="150" t="s">
        <v>569</v>
      </c>
      <c r="B196" s="151"/>
      <c r="C196" s="155"/>
      <c r="D196" s="150" t="s">
        <v>570</v>
      </c>
      <c r="E196" s="295">
        <f t="shared" si="5"/>
        <v>11.25</v>
      </c>
      <c r="F196" s="220">
        <v>9</v>
      </c>
      <c r="G196" s="226"/>
      <c r="H196" s="226"/>
      <c r="I196" s="227"/>
      <c r="J196" s="226"/>
      <c r="K196" s="226"/>
      <c r="L196" s="226"/>
      <c r="M196" s="220"/>
    </row>
    <row r="197" spans="1:13">
      <c r="A197" s="143" t="s">
        <v>272</v>
      </c>
      <c r="B197" s="143"/>
      <c r="C197" s="145"/>
      <c r="D197" s="146"/>
      <c r="E197" s="287"/>
      <c r="F197" s="145"/>
      <c r="G197" s="162"/>
      <c r="H197" s="162"/>
      <c r="I197" s="163"/>
      <c r="J197" s="162"/>
      <c r="K197" s="162"/>
      <c r="L197" s="162"/>
      <c r="M197" s="146"/>
    </row>
    <row r="198" spans="1:13" ht="29.1">
      <c r="A198" s="153" t="s">
        <v>571</v>
      </c>
      <c r="B198" s="151"/>
      <c r="C198" s="155"/>
      <c r="D198" s="173" t="s">
        <v>572</v>
      </c>
      <c r="E198" s="295">
        <f t="shared" si="5"/>
        <v>503.75</v>
      </c>
      <c r="F198" s="220">
        <v>403</v>
      </c>
      <c r="G198" s="226"/>
      <c r="H198" s="226"/>
      <c r="I198" s="227"/>
      <c r="J198" s="226"/>
      <c r="K198" s="226"/>
      <c r="L198" s="226"/>
      <c r="M198" s="220"/>
    </row>
    <row r="199" spans="1:13" ht="29.1">
      <c r="A199" s="150" t="s">
        <v>573</v>
      </c>
      <c r="B199" s="151"/>
      <c r="C199" s="155"/>
      <c r="D199" s="153" t="s">
        <v>574</v>
      </c>
      <c r="E199" s="295">
        <f t="shared" si="5"/>
        <v>386.25</v>
      </c>
      <c r="F199" s="220">
        <v>309</v>
      </c>
      <c r="G199" s="226"/>
      <c r="H199" s="226"/>
      <c r="I199" s="227"/>
      <c r="J199" s="226"/>
      <c r="K199" s="226"/>
      <c r="L199" s="226"/>
      <c r="M199" s="220"/>
    </row>
    <row r="200" spans="1:13">
      <c r="A200" s="150" t="s">
        <v>575</v>
      </c>
      <c r="B200" s="151"/>
      <c r="C200" s="155"/>
      <c r="D200" s="153" t="s">
        <v>576</v>
      </c>
      <c r="E200" s="295">
        <f t="shared" si="5"/>
        <v>60</v>
      </c>
      <c r="F200" s="220">
        <v>48</v>
      </c>
      <c r="G200" s="226"/>
      <c r="H200" s="226"/>
      <c r="I200" s="227"/>
      <c r="J200" s="226"/>
      <c r="K200" s="226"/>
      <c r="L200" s="226"/>
      <c r="M200" s="220"/>
    </row>
    <row r="201" spans="1:13">
      <c r="A201" s="150" t="s">
        <v>213</v>
      </c>
      <c r="B201" s="151"/>
      <c r="C201" s="155"/>
      <c r="D201" s="153" t="s">
        <v>577</v>
      </c>
      <c r="E201" s="295">
        <f t="shared" si="5"/>
        <v>22.5</v>
      </c>
      <c r="F201" s="220">
        <v>18</v>
      </c>
      <c r="G201" s="226"/>
      <c r="H201" s="226"/>
      <c r="I201" s="227"/>
      <c r="J201" s="226"/>
      <c r="K201" s="226"/>
      <c r="L201" s="226"/>
      <c r="M201" s="220"/>
    </row>
    <row r="202" spans="1:13">
      <c r="A202" s="150" t="s">
        <v>578</v>
      </c>
      <c r="B202" s="151"/>
      <c r="C202" s="155"/>
      <c r="D202" s="153" t="s">
        <v>579</v>
      </c>
      <c r="E202" s="295">
        <f t="shared" si="5"/>
        <v>8.75</v>
      </c>
      <c r="F202" s="220">
        <v>7</v>
      </c>
      <c r="G202" s="226"/>
      <c r="H202" s="226"/>
      <c r="I202" s="227"/>
      <c r="J202" s="226"/>
      <c r="K202" s="226"/>
      <c r="L202" s="226"/>
      <c r="M202" s="220"/>
    </row>
    <row r="203" spans="1:13">
      <c r="A203" s="143" t="s">
        <v>580</v>
      </c>
      <c r="B203" s="143"/>
      <c r="C203" s="145"/>
      <c r="D203" s="146"/>
      <c r="E203" s="287"/>
      <c r="F203" s="145"/>
      <c r="G203" s="162"/>
      <c r="H203" s="162"/>
      <c r="I203" s="163"/>
      <c r="J203" s="162"/>
      <c r="K203" s="162"/>
      <c r="L203" s="162"/>
      <c r="M203" s="146"/>
    </row>
    <row r="204" spans="1:13" ht="57.95">
      <c r="A204" s="150" t="s">
        <v>581</v>
      </c>
      <c r="B204" s="151"/>
      <c r="C204" s="155"/>
      <c r="D204" s="153" t="s">
        <v>582</v>
      </c>
      <c r="E204" s="295">
        <f t="shared" si="5"/>
        <v>258.75</v>
      </c>
      <c r="F204" s="220">
        <v>207</v>
      </c>
      <c r="G204" s="226">
        <v>6</v>
      </c>
      <c r="H204" s="226" t="s">
        <v>583</v>
      </c>
      <c r="I204" s="227">
        <v>120</v>
      </c>
      <c r="J204" s="226">
        <v>770</v>
      </c>
      <c r="K204" s="226" t="s">
        <v>584</v>
      </c>
      <c r="L204" s="226" t="s">
        <v>52</v>
      </c>
      <c r="M204" s="220"/>
    </row>
    <row r="205" spans="1:13" ht="57.95">
      <c r="A205" s="150" t="s">
        <v>585</v>
      </c>
      <c r="B205" s="151"/>
      <c r="C205" s="155"/>
      <c r="D205" s="153" t="s">
        <v>586</v>
      </c>
      <c r="E205" s="295">
        <f t="shared" si="5"/>
        <v>311.25</v>
      </c>
      <c r="F205" s="220">
        <v>249</v>
      </c>
      <c r="G205" s="226">
        <v>6</v>
      </c>
      <c r="H205" s="226" t="s">
        <v>587</v>
      </c>
      <c r="I205" s="227">
        <v>90</v>
      </c>
      <c r="J205" s="226">
        <v>680</v>
      </c>
      <c r="K205" s="226" t="s">
        <v>584</v>
      </c>
      <c r="L205" s="226" t="s">
        <v>52</v>
      </c>
      <c r="M205" s="220"/>
    </row>
    <row r="206" spans="1:13">
      <c r="A206" s="143" t="s">
        <v>588</v>
      </c>
      <c r="B206" s="143"/>
      <c r="C206" s="145"/>
      <c r="D206" s="146"/>
      <c r="E206" s="287"/>
      <c r="F206" s="145"/>
      <c r="G206" s="162"/>
      <c r="H206" s="162"/>
      <c r="I206" s="163"/>
      <c r="J206" s="162"/>
      <c r="K206" s="162"/>
      <c r="L206" s="162"/>
      <c r="M206" s="146"/>
    </row>
    <row r="207" spans="1:13">
      <c r="A207" s="150" t="s">
        <v>589</v>
      </c>
      <c r="B207" s="151"/>
      <c r="C207" s="155"/>
      <c r="D207" s="150" t="s">
        <v>590</v>
      </c>
      <c r="E207" s="295">
        <f t="shared" si="5"/>
        <v>42.5</v>
      </c>
      <c r="F207" s="220">
        <v>34</v>
      </c>
      <c r="G207" s="226"/>
      <c r="H207" s="226"/>
      <c r="I207" s="227"/>
      <c r="J207" s="226"/>
      <c r="K207" s="226"/>
      <c r="L207" s="226"/>
      <c r="M207" s="220"/>
    </row>
    <row r="208" spans="1:13">
      <c r="A208" s="150" t="s">
        <v>591</v>
      </c>
      <c r="B208" s="151"/>
      <c r="C208" s="155"/>
      <c r="D208" s="150" t="s">
        <v>592</v>
      </c>
      <c r="E208" s="295">
        <f t="shared" si="5"/>
        <v>25</v>
      </c>
      <c r="F208" s="220">
        <v>20</v>
      </c>
      <c r="G208" s="226"/>
      <c r="H208" s="226"/>
      <c r="I208" s="227"/>
      <c r="J208" s="226"/>
      <c r="K208" s="226"/>
      <c r="L208" s="226"/>
      <c r="M208" s="220"/>
    </row>
    <row r="209" spans="1:13">
      <c r="A209" s="150" t="s">
        <v>593</v>
      </c>
      <c r="B209" s="151"/>
      <c r="C209" s="155"/>
      <c r="D209" s="150" t="s">
        <v>594</v>
      </c>
      <c r="E209" s="295">
        <f t="shared" si="5"/>
        <v>27.5</v>
      </c>
      <c r="F209" s="220">
        <v>22</v>
      </c>
      <c r="G209" s="226"/>
      <c r="H209" s="226"/>
      <c r="I209" s="227"/>
      <c r="J209" s="226"/>
      <c r="K209" s="226"/>
      <c r="L209" s="226"/>
      <c r="M209" s="220"/>
    </row>
    <row r="210" spans="1:13">
      <c r="A210" s="150" t="s">
        <v>595</v>
      </c>
      <c r="B210" s="151"/>
      <c r="C210" s="116"/>
      <c r="D210" s="150" t="s">
        <v>596</v>
      </c>
      <c r="E210" s="295">
        <f t="shared" si="5"/>
        <v>93.75</v>
      </c>
      <c r="F210" s="220">
        <v>75</v>
      </c>
      <c r="G210" s="226"/>
      <c r="H210" s="226"/>
      <c r="I210" s="227"/>
      <c r="J210" s="226"/>
      <c r="K210" s="226"/>
      <c r="L210" s="226"/>
      <c r="M210" s="220"/>
    </row>
    <row r="211" spans="1:13">
      <c r="A211" s="150" t="s">
        <v>597</v>
      </c>
      <c r="B211" s="151"/>
      <c r="C211" s="155"/>
      <c r="D211" s="150" t="s">
        <v>598</v>
      </c>
      <c r="E211" s="295">
        <f t="shared" si="5"/>
        <v>36.25</v>
      </c>
      <c r="F211" s="220">
        <v>29</v>
      </c>
      <c r="G211" s="226"/>
      <c r="H211" s="226"/>
      <c r="I211" s="227"/>
      <c r="J211" s="226"/>
      <c r="K211" s="226"/>
      <c r="L211" s="226"/>
      <c r="M211" s="220"/>
    </row>
    <row r="212" spans="1:13">
      <c r="A212" s="150" t="s">
        <v>599</v>
      </c>
      <c r="B212" s="151"/>
      <c r="C212" s="155"/>
      <c r="D212" s="150" t="s">
        <v>600</v>
      </c>
      <c r="E212" s="295">
        <f t="shared" si="5"/>
        <v>28.75</v>
      </c>
      <c r="F212" s="220">
        <v>23</v>
      </c>
      <c r="G212" s="226"/>
      <c r="H212" s="226"/>
      <c r="I212" s="227"/>
      <c r="J212" s="226"/>
      <c r="K212" s="226"/>
      <c r="L212" s="226"/>
      <c r="M212" s="220"/>
    </row>
    <row r="213" spans="1:13" ht="15.6">
      <c r="A213" s="224" t="s">
        <v>273</v>
      </c>
      <c r="B213" s="156"/>
      <c r="C213" s="157"/>
      <c r="D213" s="158"/>
      <c r="E213" s="286"/>
      <c r="F213" s="157"/>
      <c r="G213" s="160"/>
      <c r="H213" s="160"/>
      <c r="I213" s="161"/>
      <c r="J213" s="160"/>
      <c r="K213" s="160"/>
      <c r="L213" s="160"/>
      <c r="M213" s="158"/>
    </row>
    <row r="214" spans="1:13">
      <c r="A214" s="143" t="s">
        <v>601</v>
      </c>
      <c r="B214" s="143"/>
      <c r="C214" s="145"/>
      <c r="D214" s="146"/>
      <c r="E214" s="287"/>
      <c r="F214" s="145"/>
      <c r="G214" s="162"/>
      <c r="H214" s="162"/>
      <c r="I214" s="163"/>
      <c r="J214" s="162"/>
      <c r="K214" s="162"/>
      <c r="L214" s="162"/>
      <c r="M214" s="146"/>
    </row>
    <row r="215" spans="1:13">
      <c r="A215" s="150" t="s">
        <v>602</v>
      </c>
      <c r="B215" s="151"/>
      <c r="C215" s="152"/>
      <c r="D215" s="150" t="s">
        <v>603</v>
      </c>
      <c r="E215" s="295">
        <f t="shared" ref="E215:E278" si="6">F215*(E$23+1)</f>
        <v>26.25</v>
      </c>
      <c r="F215" s="220">
        <v>21</v>
      </c>
      <c r="G215" s="226"/>
      <c r="H215" s="226"/>
      <c r="I215" s="227"/>
      <c r="J215" s="226"/>
      <c r="K215" s="226"/>
      <c r="L215" s="226"/>
      <c r="M215" s="220"/>
    </row>
    <row r="216" spans="1:13">
      <c r="A216" s="150" t="s">
        <v>604</v>
      </c>
      <c r="B216" s="151"/>
      <c r="C216" s="152"/>
      <c r="D216" s="150" t="s">
        <v>605</v>
      </c>
      <c r="E216" s="295">
        <f t="shared" si="6"/>
        <v>18.75</v>
      </c>
      <c r="F216" s="220">
        <v>15</v>
      </c>
      <c r="G216" s="226"/>
      <c r="H216" s="226"/>
      <c r="I216" s="227"/>
      <c r="J216" s="226"/>
      <c r="K216" s="226"/>
      <c r="L216" s="226"/>
      <c r="M216" s="220"/>
    </row>
    <row r="217" spans="1:13">
      <c r="A217" s="150" t="s">
        <v>606</v>
      </c>
      <c r="B217" s="151"/>
      <c r="C217" s="152"/>
      <c r="D217" s="150" t="s">
        <v>607</v>
      </c>
      <c r="E217" s="295">
        <f t="shared" si="6"/>
        <v>18.75</v>
      </c>
      <c r="F217" s="220">
        <v>15</v>
      </c>
      <c r="G217" s="226"/>
      <c r="H217" s="226"/>
      <c r="I217" s="227"/>
      <c r="J217" s="226"/>
      <c r="K217" s="226"/>
      <c r="L217" s="226"/>
      <c r="M217" s="220"/>
    </row>
    <row r="218" spans="1:13">
      <c r="A218" s="150" t="s">
        <v>608</v>
      </c>
      <c r="B218" s="151"/>
      <c r="C218" s="152"/>
      <c r="D218" s="150" t="s">
        <v>609</v>
      </c>
      <c r="E218" s="295">
        <f t="shared" si="6"/>
        <v>30</v>
      </c>
      <c r="F218" s="220">
        <v>24</v>
      </c>
      <c r="G218" s="226"/>
      <c r="H218" s="226"/>
      <c r="I218" s="227"/>
      <c r="J218" s="226"/>
      <c r="K218" s="226"/>
      <c r="L218" s="226"/>
      <c r="M218" s="220"/>
    </row>
    <row r="219" spans="1:13">
      <c r="A219" s="150" t="s">
        <v>610</v>
      </c>
      <c r="B219" s="151"/>
      <c r="C219" s="152"/>
      <c r="D219" s="150" t="s">
        <v>611</v>
      </c>
      <c r="E219" s="295">
        <f t="shared" si="6"/>
        <v>30</v>
      </c>
      <c r="F219" s="220">
        <v>24</v>
      </c>
      <c r="G219" s="226"/>
      <c r="H219" s="226"/>
      <c r="I219" s="227"/>
      <c r="J219" s="226"/>
      <c r="K219" s="226"/>
      <c r="L219" s="226"/>
      <c r="M219" s="220"/>
    </row>
    <row r="220" spans="1:13">
      <c r="A220" s="150" t="s">
        <v>612</v>
      </c>
      <c r="B220" s="151"/>
      <c r="C220" s="152"/>
      <c r="D220" s="150" t="s">
        <v>613</v>
      </c>
      <c r="E220" s="295">
        <f t="shared" si="6"/>
        <v>27.5</v>
      </c>
      <c r="F220" s="220">
        <v>22</v>
      </c>
      <c r="G220" s="226"/>
      <c r="H220" s="226"/>
      <c r="I220" s="227"/>
      <c r="J220" s="226"/>
      <c r="K220" s="226"/>
      <c r="L220" s="226"/>
      <c r="M220" s="220"/>
    </row>
    <row r="221" spans="1:13">
      <c r="A221" s="150" t="s">
        <v>614</v>
      </c>
      <c r="B221" s="151"/>
      <c r="C221" s="152"/>
      <c r="D221" s="150" t="s">
        <v>615</v>
      </c>
      <c r="E221" s="295">
        <f t="shared" si="6"/>
        <v>21.25</v>
      </c>
      <c r="F221" s="220">
        <v>17</v>
      </c>
      <c r="G221" s="226"/>
      <c r="H221" s="226"/>
      <c r="I221" s="227"/>
      <c r="J221" s="226"/>
      <c r="K221" s="226"/>
      <c r="L221" s="226"/>
      <c r="M221" s="220"/>
    </row>
    <row r="222" spans="1:13">
      <c r="A222" s="150" t="s">
        <v>616</v>
      </c>
      <c r="B222" s="151"/>
      <c r="C222" s="152"/>
      <c r="D222" s="150" t="s">
        <v>617</v>
      </c>
      <c r="E222" s="295">
        <f t="shared" si="6"/>
        <v>21.25</v>
      </c>
      <c r="F222" s="220">
        <v>17</v>
      </c>
      <c r="G222" s="226"/>
      <c r="H222" s="226"/>
      <c r="I222" s="227"/>
      <c r="J222" s="226"/>
      <c r="K222" s="226"/>
      <c r="L222" s="226"/>
      <c r="M222" s="220"/>
    </row>
    <row r="223" spans="1:13">
      <c r="A223" s="150" t="s">
        <v>618</v>
      </c>
      <c r="B223" s="151"/>
      <c r="C223" s="152"/>
      <c r="D223" s="150" t="s">
        <v>619</v>
      </c>
      <c r="E223" s="295">
        <f t="shared" si="6"/>
        <v>21.25</v>
      </c>
      <c r="F223" s="220">
        <v>17</v>
      </c>
      <c r="G223" s="226"/>
      <c r="H223" s="226"/>
      <c r="I223" s="227"/>
      <c r="J223" s="226"/>
      <c r="K223" s="226"/>
      <c r="L223" s="226"/>
      <c r="M223" s="220"/>
    </row>
    <row r="224" spans="1:13">
      <c r="A224" s="150" t="s">
        <v>620</v>
      </c>
      <c r="B224" s="151"/>
      <c r="C224" s="152"/>
      <c r="D224" s="150" t="s">
        <v>621</v>
      </c>
      <c r="E224" s="295">
        <f t="shared" si="6"/>
        <v>22.5</v>
      </c>
      <c r="F224" s="220">
        <v>18</v>
      </c>
      <c r="G224" s="226"/>
      <c r="H224" s="226"/>
      <c r="I224" s="227"/>
      <c r="J224" s="226"/>
      <c r="K224" s="226"/>
      <c r="L224" s="226"/>
      <c r="M224" s="220"/>
    </row>
    <row r="225" spans="1:13">
      <c r="A225" s="150" t="s">
        <v>622</v>
      </c>
      <c r="B225" s="151"/>
      <c r="C225" s="152"/>
      <c r="D225" s="150" t="s">
        <v>623</v>
      </c>
      <c r="E225" s="295">
        <f t="shared" si="6"/>
        <v>22.5</v>
      </c>
      <c r="F225" s="220">
        <v>18</v>
      </c>
      <c r="G225" s="226"/>
      <c r="H225" s="226"/>
      <c r="I225" s="227"/>
      <c r="J225" s="226"/>
      <c r="K225" s="226"/>
      <c r="L225" s="226"/>
      <c r="M225" s="220"/>
    </row>
    <row r="226" spans="1:13">
      <c r="A226" s="150" t="s">
        <v>624</v>
      </c>
      <c r="B226" s="151"/>
      <c r="C226" s="152"/>
      <c r="D226" s="150" t="s">
        <v>625</v>
      </c>
      <c r="E226" s="295">
        <f t="shared" si="6"/>
        <v>22.5</v>
      </c>
      <c r="F226" s="220">
        <v>18</v>
      </c>
      <c r="G226" s="226"/>
      <c r="H226" s="226"/>
      <c r="I226" s="227"/>
      <c r="J226" s="226"/>
      <c r="K226" s="226"/>
      <c r="L226" s="226"/>
      <c r="M226" s="220"/>
    </row>
    <row r="227" spans="1:13">
      <c r="A227" s="150" t="s">
        <v>626</v>
      </c>
      <c r="B227" s="151"/>
      <c r="C227" s="152"/>
      <c r="D227" s="150" t="s">
        <v>627</v>
      </c>
      <c r="E227" s="295">
        <f t="shared" si="6"/>
        <v>22.5</v>
      </c>
      <c r="F227" s="220">
        <v>18</v>
      </c>
      <c r="G227" s="226"/>
      <c r="H227" s="226"/>
      <c r="I227" s="227"/>
      <c r="J227" s="226"/>
      <c r="K227" s="226"/>
      <c r="L227" s="226"/>
      <c r="M227" s="220"/>
    </row>
    <row r="228" spans="1:13">
      <c r="A228" s="150" t="s">
        <v>628</v>
      </c>
      <c r="B228" s="151"/>
      <c r="C228" s="152"/>
      <c r="D228" s="150" t="s">
        <v>629</v>
      </c>
      <c r="E228" s="295">
        <f t="shared" si="6"/>
        <v>23.75</v>
      </c>
      <c r="F228" s="220">
        <v>19</v>
      </c>
      <c r="G228" s="226"/>
      <c r="H228" s="226"/>
      <c r="I228" s="227"/>
      <c r="J228" s="226"/>
      <c r="K228" s="226"/>
      <c r="L228" s="226"/>
      <c r="M228" s="220"/>
    </row>
    <row r="229" spans="1:13">
      <c r="A229" s="143" t="s">
        <v>630</v>
      </c>
      <c r="B229" s="143"/>
      <c r="C229" s="145"/>
      <c r="D229" s="146"/>
      <c r="E229" s="287"/>
      <c r="F229" s="145"/>
      <c r="G229" s="162"/>
      <c r="H229" s="162"/>
      <c r="I229" s="163"/>
      <c r="J229" s="162"/>
      <c r="K229" s="162"/>
      <c r="L229" s="162"/>
      <c r="M229" s="146"/>
    </row>
    <row r="230" spans="1:13">
      <c r="A230" s="150" t="s">
        <v>631</v>
      </c>
      <c r="B230" s="151"/>
      <c r="C230" s="152"/>
      <c r="D230" s="150" t="s">
        <v>632</v>
      </c>
      <c r="E230" s="295">
        <f t="shared" si="6"/>
        <v>22.5</v>
      </c>
      <c r="F230" s="220">
        <v>18</v>
      </c>
      <c r="G230" s="226"/>
      <c r="H230" s="226"/>
      <c r="I230" s="227"/>
      <c r="J230" s="226"/>
      <c r="K230" s="226"/>
      <c r="L230" s="226"/>
      <c r="M230" s="220"/>
    </row>
    <row r="231" spans="1:13">
      <c r="A231" s="150" t="s">
        <v>633</v>
      </c>
      <c r="B231" s="151"/>
      <c r="C231" s="152"/>
      <c r="D231" s="150" t="s">
        <v>634</v>
      </c>
      <c r="E231" s="295">
        <f t="shared" si="6"/>
        <v>41.25</v>
      </c>
      <c r="F231" s="220">
        <v>33</v>
      </c>
      <c r="G231" s="226"/>
      <c r="H231" s="226"/>
      <c r="I231" s="227"/>
      <c r="J231" s="226"/>
      <c r="K231" s="226"/>
      <c r="L231" s="226"/>
      <c r="M231" s="220"/>
    </row>
    <row r="232" spans="1:13">
      <c r="A232" s="150" t="s">
        <v>635</v>
      </c>
      <c r="B232" s="151"/>
      <c r="C232" s="152"/>
      <c r="D232" s="150" t="s">
        <v>636</v>
      </c>
      <c r="E232" s="295">
        <f t="shared" si="6"/>
        <v>22.5</v>
      </c>
      <c r="F232" s="220">
        <v>18</v>
      </c>
      <c r="G232" s="226"/>
      <c r="H232" s="226"/>
      <c r="I232" s="227"/>
      <c r="J232" s="226"/>
      <c r="K232" s="226"/>
      <c r="L232" s="226"/>
      <c r="M232" s="220"/>
    </row>
    <row r="233" spans="1:13">
      <c r="A233" s="150" t="s">
        <v>637</v>
      </c>
      <c r="B233" s="151"/>
      <c r="C233" s="152"/>
      <c r="D233" s="150" t="s">
        <v>638</v>
      </c>
      <c r="E233" s="295">
        <f t="shared" si="6"/>
        <v>41.25</v>
      </c>
      <c r="F233" s="220">
        <v>33</v>
      </c>
      <c r="G233" s="226"/>
      <c r="H233" s="226"/>
      <c r="I233" s="227"/>
      <c r="J233" s="226"/>
      <c r="K233" s="226"/>
      <c r="L233" s="226"/>
      <c r="M233" s="220"/>
    </row>
    <row r="234" spans="1:13">
      <c r="A234" s="150" t="s">
        <v>639</v>
      </c>
      <c r="B234" s="151"/>
      <c r="C234" s="152"/>
      <c r="D234" s="150" t="s">
        <v>640</v>
      </c>
      <c r="E234" s="295">
        <f t="shared" si="6"/>
        <v>41.25</v>
      </c>
      <c r="F234" s="220">
        <v>33</v>
      </c>
      <c r="G234" s="226"/>
      <c r="H234" s="226"/>
      <c r="I234" s="227"/>
      <c r="J234" s="226"/>
      <c r="K234" s="226"/>
      <c r="L234" s="226"/>
      <c r="M234" s="220"/>
    </row>
    <row r="235" spans="1:13">
      <c r="A235" s="150" t="s">
        <v>641</v>
      </c>
      <c r="B235" s="151"/>
      <c r="C235" s="152"/>
      <c r="D235" s="150" t="s">
        <v>642</v>
      </c>
      <c r="E235" s="295">
        <f t="shared" si="6"/>
        <v>22.5</v>
      </c>
      <c r="F235" s="220">
        <v>18</v>
      </c>
      <c r="G235" s="226"/>
      <c r="H235" s="226"/>
      <c r="I235" s="227"/>
      <c r="J235" s="226"/>
      <c r="K235" s="226"/>
      <c r="L235" s="226"/>
      <c r="M235" s="220"/>
    </row>
    <row r="236" spans="1:13">
      <c r="A236" s="150" t="s">
        <v>643</v>
      </c>
      <c r="B236" s="151"/>
      <c r="C236" s="152"/>
      <c r="D236" s="150" t="s">
        <v>644</v>
      </c>
      <c r="E236" s="295">
        <f t="shared" si="6"/>
        <v>21.25</v>
      </c>
      <c r="F236" s="220">
        <v>17</v>
      </c>
      <c r="G236" s="226"/>
      <c r="H236" s="226"/>
      <c r="I236" s="227"/>
      <c r="J236" s="226"/>
      <c r="K236" s="226"/>
      <c r="L236" s="226"/>
      <c r="M236" s="220"/>
    </row>
    <row r="237" spans="1:13">
      <c r="A237" s="150" t="s">
        <v>645</v>
      </c>
      <c r="B237" s="151"/>
      <c r="C237" s="152"/>
      <c r="D237" s="150" t="s">
        <v>646</v>
      </c>
      <c r="E237" s="295">
        <f t="shared" si="6"/>
        <v>22.5</v>
      </c>
      <c r="F237" s="220">
        <v>18</v>
      </c>
      <c r="G237" s="226"/>
      <c r="H237" s="226"/>
      <c r="I237" s="227"/>
      <c r="J237" s="226"/>
      <c r="K237" s="226"/>
      <c r="L237" s="226"/>
      <c r="M237" s="220"/>
    </row>
    <row r="238" spans="1:13">
      <c r="A238" s="150" t="s">
        <v>647</v>
      </c>
      <c r="B238" s="151"/>
      <c r="C238" s="152"/>
      <c r="D238" s="150" t="s">
        <v>648</v>
      </c>
      <c r="E238" s="295">
        <f t="shared" si="6"/>
        <v>41.25</v>
      </c>
      <c r="F238" s="220">
        <v>33</v>
      </c>
      <c r="G238" s="226"/>
      <c r="H238" s="226"/>
      <c r="I238" s="227"/>
      <c r="J238" s="226"/>
      <c r="K238" s="226"/>
      <c r="L238" s="226"/>
      <c r="M238" s="220"/>
    </row>
    <row r="239" spans="1:13">
      <c r="A239" s="150" t="s">
        <v>649</v>
      </c>
      <c r="B239" s="151"/>
      <c r="C239" s="152"/>
      <c r="D239" s="150" t="s">
        <v>650</v>
      </c>
      <c r="E239" s="295">
        <f t="shared" si="6"/>
        <v>56.25</v>
      </c>
      <c r="F239" s="220">
        <v>45</v>
      </c>
      <c r="G239" s="226"/>
      <c r="H239" s="226"/>
      <c r="I239" s="227"/>
      <c r="J239" s="226"/>
      <c r="K239" s="226"/>
      <c r="L239" s="226"/>
      <c r="M239" s="220"/>
    </row>
    <row r="240" spans="1:13">
      <c r="A240" s="150" t="s">
        <v>651</v>
      </c>
      <c r="B240" s="151"/>
      <c r="C240" s="152"/>
      <c r="D240" s="150" t="s">
        <v>652</v>
      </c>
      <c r="E240" s="295">
        <f t="shared" si="6"/>
        <v>21.25</v>
      </c>
      <c r="F240" s="220">
        <v>17</v>
      </c>
      <c r="G240" s="226"/>
      <c r="H240" s="226"/>
      <c r="I240" s="227"/>
      <c r="J240" s="226"/>
      <c r="K240" s="226"/>
      <c r="L240" s="226"/>
      <c r="M240" s="220"/>
    </row>
    <row r="241" spans="1:13">
      <c r="A241" s="150" t="s">
        <v>653</v>
      </c>
      <c r="B241" s="151"/>
      <c r="C241" s="152"/>
      <c r="D241" s="150" t="s">
        <v>654</v>
      </c>
      <c r="E241" s="295">
        <f t="shared" si="6"/>
        <v>42.5</v>
      </c>
      <c r="F241" s="220">
        <v>34</v>
      </c>
      <c r="G241" s="226"/>
      <c r="H241" s="226"/>
      <c r="I241" s="227"/>
      <c r="J241" s="226"/>
      <c r="K241" s="226"/>
      <c r="L241" s="226"/>
      <c r="M241" s="220"/>
    </row>
    <row r="242" spans="1:13">
      <c r="A242" s="150" t="s">
        <v>655</v>
      </c>
      <c r="B242" s="151"/>
      <c r="C242" s="152"/>
      <c r="D242" s="150" t="s">
        <v>656</v>
      </c>
      <c r="E242" s="295">
        <f t="shared" si="6"/>
        <v>56.25</v>
      </c>
      <c r="F242" s="220">
        <v>45</v>
      </c>
      <c r="G242" s="226"/>
      <c r="H242" s="226"/>
      <c r="I242" s="227"/>
      <c r="J242" s="226"/>
      <c r="K242" s="226"/>
      <c r="L242" s="226"/>
      <c r="M242" s="220"/>
    </row>
    <row r="243" spans="1:13">
      <c r="A243" s="150" t="s">
        <v>657</v>
      </c>
      <c r="B243" s="151"/>
      <c r="C243" s="152"/>
      <c r="D243" s="150" t="s">
        <v>658</v>
      </c>
      <c r="E243" s="295">
        <f t="shared" si="6"/>
        <v>26.25</v>
      </c>
      <c r="F243" s="220">
        <v>21</v>
      </c>
      <c r="G243" s="226"/>
      <c r="H243" s="226"/>
      <c r="I243" s="227"/>
      <c r="J243" s="226"/>
      <c r="K243" s="226"/>
      <c r="L243" s="226"/>
      <c r="M243" s="220"/>
    </row>
    <row r="244" spans="1:13">
      <c r="A244" s="150" t="s">
        <v>151</v>
      </c>
      <c r="B244" s="151"/>
      <c r="C244" s="152"/>
      <c r="D244" s="150" t="s">
        <v>659</v>
      </c>
      <c r="E244" s="295">
        <f t="shared" si="6"/>
        <v>43.75</v>
      </c>
      <c r="F244" s="220">
        <v>35</v>
      </c>
      <c r="G244" s="226"/>
      <c r="H244" s="226"/>
      <c r="I244" s="227"/>
      <c r="J244" s="226"/>
      <c r="K244" s="226"/>
      <c r="L244" s="226"/>
      <c r="M244" s="220"/>
    </row>
    <row r="245" spans="1:13">
      <c r="A245" s="143" t="s">
        <v>660</v>
      </c>
      <c r="B245" s="144"/>
      <c r="C245" s="145"/>
      <c r="D245" s="146"/>
      <c r="E245" s="287"/>
      <c r="F245" s="145"/>
      <c r="G245" s="162"/>
      <c r="H245" s="162"/>
      <c r="I245" s="163"/>
      <c r="J245" s="162"/>
      <c r="K245" s="162"/>
      <c r="L245" s="162"/>
      <c r="M245" s="146"/>
    </row>
    <row r="246" spans="1:13">
      <c r="A246" s="150" t="s">
        <v>661</v>
      </c>
      <c r="B246" s="151"/>
      <c r="C246" s="152"/>
      <c r="D246" s="150" t="s">
        <v>662</v>
      </c>
      <c r="E246" s="295">
        <f t="shared" si="6"/>
        <v>18.75</v>
      </c>
      <c r="F246" s="220">
        <v>15</v>
      </c>
      <c r="G246" s="226"/>
      <c r="H246" s="226"/>
      <c r="I246" s="227"/>
      <c r="J246" s="226"/>
      <c r="K246" s="226"/>
      <c r="L246" s="226"/>
      <c r="M246" s="220"/>
    </row>
    <row r="247" spans="1:13">
      <c r="A247" s="150" t="s">
        <v>663</v>
      </c>
      <c r="B247" s="151"/>
      <c r="C247" s="152"/>
      <c r="D247" s="150" t="s">
        <v>664</v>
      </c>
      <c r="E247" s="295">
        <f t="shared" si="6"/>
        <v>18.75</v>
      </c>
      <c r="F247" s="220">
        <v>15</v>
      </c>
      <c r="G247" s="226"/>
      <c r="H247" s="226"/>
      <c r="I247" s="227"/>
      <c r="J247" s="226"/>
      <c r="K247" s="226"/>
      <c r="L247" s="226"/>
      <c r="M247" s="220"/>
    </row>
    <row r="248" spans="1:13">
      <c r="A248" s="150" t="s">
        <v>665</v>
      </c>
      <c r="B248" s="151"/>
      <c r="C248" s="152"/>
      <c r="D248" s="150" t="s">
        <v>666</v>
      </c>
      <c r="E248" s="295">
        <f t="shared" si="6"/>
        <v>18.75</v>
      </c>
      <c r="F248" s="220">
        <v>15</v>
      </c>
      <c r="G248" s="226"/>
      <c r="H248" s="226"/>
      <c r="I248" s="227"/>
      <c r="J248" s="226"/>
      <c r="K248" s="226"/>
      <c r="L248" s="226"/>
      <c r="M248" s="220"/>
    </row>
    <row r="249" spans="1:13">
      <c r="A249" s="150" t="s">
        <v>667</v>
      </c>
      <c r="B249" s="151"/>
      <c r="C249" s="152"/>
      <c r="D249" s="150" t="s">
        <v>668</v>
      </c>
      <c r="E249" s="295">
        <f t="shared" si="6"/>
        <v>18.75</v>
      </c>
      <c r="F249" s="220">
        <v>15</v>
      </c>
      <c r="G249" s="226"/>
      <c r="H249" s="226"/>
      <c r="I249" s="227"/>
      <c r="J249" s="226"/>
      <c r="K249" s="226"/>
      <c r="L249" s="226"/>
      <c r="M249" s="220"/>
    </row>
    <row r="250" spans="1:13">
      <c r="A250" s="150" t="s">
        <v>669</v>
      </c>
      <c r="B250" s="151"/>
      <c r="C250" s="152"/>
      <c r="D250" s="150" t="s">
        <v>670</v>
      </c>
      <c r="E250" s="295">
        <f t="shared" si="6"/>
        <v>18.75</v>
      </c>
      <c r="F250" s="220">
        <v>15</v>
      </c>
      <c r="G250" s="226"/>
      <c r="H250" s="226"/>
      <c r="I250" s="227"/>
      <c r="J250" s="226"/>
      <c r="K250" s="226"/>
      <c r="L250" s="226"/>
      <c r="M250" s="220"/>
    </row>
    <row r="251" spans="1:13">
      <c r="A251" s="150" t="s">
        <v>671</v>
      </c>
      <c r="B251" s="151"/>
      <c r="C251" s="152"/>
      <c r="D251" s="150" t="s">
        <v>672</v>
      </c>
      <c r="E251" s="295">
        <f t="shared" si="6"/>
        <v>18.75</v>
      </c>
      <c r="F251" s="220">
        <v>15</v>
      </c>
      <c r="G251" s="226"/>
      <c r="H251" s="226"/>
      <c r="I251" s="227"/>
      <c r="J251" s="226"/>
      <c r="K251" s="226"/>
      <c r="L251" s="226"/>
      <c r="M251" s="220"/>
    </row>
    <row r="252" spans="1:13">
      <c r="A252" s="150" t="s">
        <v>673</v>
      </c>
      <c r="B252" s="151"/>
      <c r="C252" s="152"/>
      <c r="D252" s="150" t="s">
        <v>674</v>
      </c>
      <c r="E252" s="295">
        <f t="shared" si="6"/>
        <v>23.75</v>
      </c>
      <c r="F252" s="220">
        <v>19</v>
      </c>
      <c r="G252" s="226"/>
      <c r="H252" s="226"/>
      <c r="I252" s="227"/>
      <c r="J252" s="226"/>
      <c r="K252" s="226"/>
      <c r="L252" s="226"/>
      <c r="M252" s="220"/>
    </row>
    <row r="253" spans="1:13" ht="29.1">
      <c r="A253" s="150" t="s">
        <v>319</v>
      </c>
      <c r="B253" s="151"/>
      <c r="C253" s="152"/>
      <c r="D253" s="153" t="s">
        <v>320</v>
      </c>
      <c r="E253" s="295">
        <f t="shared" si="6"/>
        <v>52.5</v>
      </c>
      <c r="F253" s="220">
        <v>42</v>
      </c>
      <c r="H253" s="126"/>
      <c r="I253" s="127"/>
      <c r="L253" s="126"/>
    </row>
    <row r="254" spans="1:13">
      <c r="A254" s="150" t="s">
        <v>675</v>
      </c>
      <c r="B254" s="151"/>
      <c r="C254" s="152"/>
      <c r="D254" s="150" t="s">
        <v>676</v>
      </c>
      <c r="E254" s="295">
        <f t="shared" si="6"/>
        <v>18.75</v>
      </c>
      <c r="F254" s="220">
        <v>15</v>
      </c>
      <c r="G254" s="226"/>
      <c r="H254" s="226"/>
      <c r="I254" s="227"/>
      <c r="J254" s="226"/>
      <c r="K254" s="226"/>
      <c r="L254" s="226"/>
      <c r="M254" s="220"/>
    </row>
    <row r="255" spans="1:13">
      <c r="A255" s="150" t="s">
        <v>677</v>
      </c>
      <c r="B255" s="151"/>
      <c r="C255" s="152"/>
      <c r="D255" s="150" t="s">
        <v>678</v>
      </c>
      <c r="E255" s="295">
        <f t="shared" si="6"/>
        <v>55</v>
      </c>
      <c r="F255" s="220">
        <v>44</v>
      </c>
      <c r="G255" s="226"/>
      <c r="H255" s="226"/>
      <c r="I255" s="227"/>
      <c r="J255" s="226"/>
      <c r="K255" s="226"/>
      <c r="L255" s="226"/>
      <c r="M255" s="220"/>
    </row>
    <row r="256" spans="1:13">
      <c r="A256" s="150" t="s">
        <v>679</v>
      </c>
      <c r="B256" s="151"/>
      <c r="C256" s="152"/>
      <c r="D256" s="150" t="s">
        <v>680</v>
      </c>
      <c r="E256" s="295">
        <f t="shared" si="6"/>
        <v>65</v>
      </c>
      <c r="F256" s="220">
        <v>52</v>
      </c>
      <c r="G256" s="226"/>
      <c r="H256" s="226"/>
      <c r="I256" s="227"/>
      <c r="J256" s="226"/>
      <c r="K256" s="226"/>
      <c r="L256" s="226"/>
      <c r="M256" s="220"/>
    </row>
    <row r="257" spans="1:13">
      <c r="A257" s="150" t="s">
        <v>681</v>
      </c>
      <c r="B257" s="151"/>
      <c r="C257" s="152"/>
      <c r="D257" s="150" t="s">
        <v>682</v>
      </c>
      <c r="E257" s="295">
        <f t="shared" si="6"/>
        <v>18.75</v>
      </c>
      <c r="F257" s="220">
        <v>15</v>
      </c>
      <c r="G257" s="226"/>
      <c r="H257" s="226"/>
      <c r="I257" s="227"/>
      <c r="J257" s="226"/>
      <c r="K257" s="226"/>
      <c r="L257" s="226"/>
      <c r="M257" s="220"/>
    </row>
    <row r="258" spans="1:13">
      <c r="A258" s="150" t="s">
        <v>321</v>
      </c>
      <c r="B258" s="151"/>
      <c r="C258" s="152"/>
      <c r="D258" s="153" t="s">
        <v>322</v>
      </c>
      <c r="E258" s="295">
        <f t="shared" si="6"/>
        <v>42.5</v>
      </c>
      <c r="F258" s="220">
        <v>34</v>
      </c>
      <c r="G258" s="226"/>
      <c r="H258" s="226"/>
      <c r="I258" s="227"/>
      <c r="J258" s="226"/>
      <c r="K258" s="226"/>
      <c r="L258" s="226"/>
      <c r="M258" s="220"/>
    </row>
    <row r="259" spans="1:13">
      <c r="A259" s="150" t="s">
        <v>683</v>
      </c>
      <c r="B259" s="151"/>
      <c r="C259" s="152"/>
      <c r="D259" s="150" t="s">
        <v>684</v>
      </c>
      <c r="E259" s="295">
        <f t="shared" si="6"/>
        <v>18.75</v>
      </c>
      <c r="F259" s="220">
        <v>15</v>
      </c>
      <c r="G259" s="226"/>
      <c r="H259" s="226"/>
      <c r="I259" s="227"/>
      <c r="J259" s="226"/>
      <c r="K259" s="226"/>
      <c r="L259" s="226"/>
      <c r="M259" s="220"/>
    </row>
    <row r="260" spans="1:13">
      <c r="A260" s="150" t="s">
        <v>685</v>
      </c>
      <c r="B260" s="151"/>
      <c r="C260" s="152"/>
      <c r="D260" s="150" t="s">
        <v>686</v>
      </c>
      <c r="E260" s="295">
        <f t="shared" si="6"/>
        <v>46.25</v>
      </c>
      <c r="F260" s="220">
        <v>37</v>
      </c>
      <c r="G260" s="226"/>
      <c r="H260" s="226"/>
      <c r="I260" s="227"/>
      <c r="J260" s="226"/>
      <c r="K260" s="226"/>
      <c r="L260" s="226"/>
      <c r="M260" s="220"/>
    </row>
    <row r="261" spans="1:13">
      <c r="A261" s="150" t="s">
        <v>687</v>
      </c>
      <c r="B261" s="151"/>
      <c r="C261" s="152"/>
      <c r="D261" s="150" t="s">
        <v>688</v>
      </c>
      <c r="E261" s="295">
        <f t="shared" si="6"/>
        <v>75</v>
      </c>
      <c r="F261" s="220">
        <v>60</v>
      </c>
      <c r="G261" s="226"/>
      <c r="H261" s="226"/>
      <c r="I261" s="227"/>
      <c r="J261" s="226"/>
      <c r="K261" s="226"/>
      <c r="L261" s="226"/>
      <c r="M261" s="220"/>
    </row>
    <row r="262" spans="1:13">
      <c r="A262" s="150" t="s">
        <v>689</v>
      </c>
      <c r="B262" s="151"/>
      <c r="C262" s="152"/>
      <c r="D262" s="150" t="s">
        <v>690</v>
      </c>
      <c r="E262" s="295">
        <f t="shared" si="6"/>
        <v>17.5</v>
      </c>
      <c r="F262" s="220">
        <v>14</v>
      </c>
      <c r="G262" s="226"/>
      <c r="H262" s="226"/>
      <c r="I262" s="227"/>
      <c r="J262" s="226"/>
      <c r="K262" s="226"/>
      <c r="L262" s="226"/>
      <c r="M262" s="220"/>
    </row>
    <row r="263" spans="1:13">
      <c r="A263" s="150" t="s">
        <v>691</v>
      </c>
      <c r="B263" s="151"/>
      <c r="C263" s="152"/>
      <c r="D263" s="150" t="s">
        <v>692</v>
      </c>
      <c r="E263" s="295">
        <f t="shared" si="6"/>
        <v>55</v>
      </c>
      <c r="F263" s="220">
        <v>44</v>
      </c>
      <c r="G263" s="226"/>
      <c r="H263" s="226"/>
      <c r="I263" s="227"/>
      <c r="J263" s="226"/>
      <c r="K263" s="226"/>
      <c r="L263" s="226"/>
      <c r="M263" s="220"/>
    </row>
    <row r="264" spans="1:13">
      <c r="A264" s="150" t="s">
        <v>693</v>
      </c>
      <c r="B264" s="151"/>
      <c r="C264" s="152"/>
      <c r="D264" s="150" t="s">
        <v>694</v>
      </c>
      <c r="E264" s="295">
        <f t="shared" si="6"/>
        <v>75</v>
      </c>
      <c r="F264" s="220">
        <v>60</v>
      </c>
      <c r="G264" s="226"/>
      <c r="H264" s="226"/>
      <c r="I264" s="227"/>
      <c r="J264" s="226"/>
      <c r="K264" s="226"/>
      <c r="L264" s="226"/>
      <c r="M264" s="220"/>
    </row>
    <row r="265" spans="1:13">
      <c r="A265" s="150" t="s">
        <v>695</v>
      </c>
      <c r="B265" s="151"/>
      <c r="C265" s="152"/>
      <c r="D265" s="150" t="s">
        <v>696</v>
      </c>
      <c r="E265" s="295">
        <f t="shared" si="6"/>
        <v>48.75</v>
      </c>
      <c r="F265" s="220">
        <v>39</v>
      </c>
      <c r="G265" s="226"/>
      <c r="H265" s="226"/>
      <c r="I265" s="227"/>
      <c r="J265" s="226"/>
      <c r="K265" s="226"/>
      <c r="L265" s="226"/>
      <c r="M265" s="220"/>
    </row>
    <row r="266" spans="1:13">
      <c r="A266" s="150" t="s">
        <v>697</v>
      </c>
      <c r="B266" s="151"/>
      <c r="C266" s="152"/>
      <c r="D266" s="150" t="s">
        <v>698</v>
      </c>
      <c r="E266" s="295">
        <f t="shared" si="6"/>
        <v>55</v>
      </c>
      <c r="F266" s="220">
        <v>44</v>
      </c>
      <c r="G266" s="226"/>
      <c r="H266" s="226"/>
      <c r="I266" s="227"/>
      <c r="J266" s="226"/>
      <c r="K266" s="226"/>
      <c r="L266" s="226"/>
      <c r="M266" s="220"/>
    </row>
    <row r="267" spans="1:13">
      <c r="A267" s="150" t="s">
        <v>699</v>
      </c>
      <c r="B267" s="151"/>
      <c r="C267" s="152"/>
      <c r="D267" s="150" t="s">
        <v>700</v>
      </c>
      <c r="E267" s="295">
        <f t="shared" si="6"/>
        <v>48.75</v>
      </c>
      <c r="F267" s="220">
        <v>39</v>
      </c>
      <c r="G267" s="226"/>
      <c r="H267" s="226"/>
      <c r="I267" s="227"/>
      <c r="J267" s="226"/>
      <c r="K267" s="226"/>
      <c r="L267" s="226"/>
      <c r="M267" s="220"/>
    </row>
    <row r="268" spans="1:13">
      <c r="A268" s="150" t="s">
        <v>701</v>
      </c>
      <c r="B268" s="151"/>
      <c r="C268" s="152"/>
      <c r="D268" s="150" t="s">
        <v>702</v>
      </c>
      <c r="E268" s="295">
        <f t="shared" si="6"/>
        <v>55</v>
      </c>
      <c r="F268" s="220">
        <v>44</v>
      </c>
      <c r="G268" s="226"/>
      <c r="H268" s="226"/>
      <c r="I268" s="227"/>
      <c r="J268" s="226"/>
      <c r="K268" s="226"/>
      <c r="L268" s="226"/>
      <c r="M268" s="220"/>
    </row>
    <row r="269" spans="1:13">
      <c r="A269" s="150" t="s">
        <v>703</v>
      </c>
      <c r="B269" s="151"/>
      <c r="C269" s="152"/>
      <c r="D269" s="150" t="s">
        <v>704</v>
      </c>
      <c r="E269" s="295">
        <f t="shared" si="6"/>
        <v>100</v>
      </c>
      <c r="F269" s="220">
        <v>80</v>
      </c>
      <c r="G269" s="226"/>
      <c r="H269" s="226"/>
      <c r="I269" s="227"/>
      <c r="J269" s="226"/>
      <c r="K269" s="226"/>
      <c r="L269" s="226"/>
      <c r="M269" s="220"/>
    </row>
    <row r="270" spans="1:13">
      <c r="A270" s="150" t="s">
        <v>153</v>
      </c>
      <c r="B270" s="151"/>
      <c r="C270" s="152"/>
      <c r="D270" s="150" t="s">
        <v>705</v>
      </c>
      <c r="E270" s="295">
        <f t="shared" si="6"/>
        <v>103.75</v>
      </c>
      <c r="F270" s="220">
        <v>83</v>
      </c>
      <c r="G270" s="226"/>
      <c r="H270" s="226"/>
      <c r="I270" s="227"/>
      <c r="J270" s="226"/>
      <c r="K270" s="226"/>
      <c r="L270" s="226"/>
      <c r="M270" s="220"/>
    </row>
    <row r="271" spans="1:13">
      <c r="A271" s="143" t="s">
        <v>706</v>
      </c>
      <c r="B271" s="144"/>
      <c r="C271" s="145"/>
      <c r="D271" s="146"/>
      <c r="E271" s="287"/>
      <c r="F271" s="145"/>
      <c r="G271" s="162"/>
      <c r="H271" s="162"/>
      <c r="I271" s="163"/>
      <c r="J271" s="162"/>
      <c r="K271" s="162"/>
      <c r="L271" s="162"/>
      <c r="M271" s="146"/>
    </row>
    <row r="272" spans="1:13">
      <c r="A272" s="150" t="s">
        <v>707</v>
      </c>
      <c r="B272" s="151"/>
      <c r="C272" s="152"/>
      <c r="D272" s="150" t="s">
        <v>708</v>
      </c>
      <c r="E272" s="295">
        <f t="shared" si="6"/>
        <v>71.25</v>
      </c>
      <c r="F272" s="220">
        <v>57</v>
      </c>
      <c r="G272" s="226"/>
      <c r="H272" s="226"/>
      <c r="I272" s="227"/>
      <c r="J272" s="226"/>
      <c r="K272" s="226"/>
      <c r="L272" s="226"/>
      <c r="M272" s="220"/>
    </row>
    <row r="273" spans="1:13">
      <c r="A273" s="150" t="s">
        <v>709</v>
      </c>
      <c r="B273" s="151"/>
      <c r="C273" s="152"/>
      <c r="D273" s="150" t="s">
        <v>710</v>
      </c>
      <c r="E273" s="295">
        <f t="shared" si="6"/>
        <v>130</v>
      </c>
      <c r="F273" s="220">
        <v>104</v>
      </c>
      <c r="G273" s="226"/>
      <c r="H273" s="226"/>
      <c r="I273" s="227"/>
      <c r="J273" s="226"/>
      <c r="K273" s="226"/>
      <c r="L273" s="226"/>
      <c r="M273" s="220"/>
    </row>
    <row r="274" spans="1:13">
      <c r="A274" s="150" t="s">
        <v>711</v>
      </c>
      <c r="B274" s="151"/>
      <c r="C274" s="152"/>
      <c r="D274" s="150" t="s">
        <v>710</v>
      </c>
      <c r="E274" s="295">
        <f t="shared" si="6"/>
        <v>222.5</v>
      </c>
      <c r="F274" s="220">
        <v>178</v>
      </c>
      <c r="G274" s="226"/>
      <c r="H274" s="226"/>
      <c r="I274" s="227"/>
      <c r="J274" s="226"/>
      <c r="K274" s="226"/>
      <c r="L274" s="226"/>
      <c r="M274" s="220"/>
    </row>
    <row r="275" spans="1:13">
      <c r="A275" s="143" t="s">
        <v>712</v>
      </c>
      <c r="B275" s="144"/>
      <c r="C275" s="145"/>
      <c r="D275" s="146"/>
      <c r="E275" s="287"/>
      <c r="F275" s="145"/>
      <c r="G275" s="162"/>
      <c r="H275" s="162"/>
      <c r="I275" s="163"/>
      <c r="J275" s="162"/>
      <c r="K275" s="162"/>
      <c r="L275" s="162"/>
      <c r="M275" s="146"/>
    </row>
    <row r="276" spans="1:13">
      <c r="A276" s="150" t="s">
        <v>713</v>
      </c>
      <c r="B276" s="151"/>
      <c r="C276" s="152"/>
      <c r="D276" s="150" t="s">
        <v>714</v>
      </c>
      <c r="E276" s="295">
        <f t="shared" si="6"/>
        <v>85</v>
      </c>
      <c r="F276" s="220">
        <v>68</v>
      </c>
      <c r="G276" s="226"/>
      <c r="H276" s="226"/>
      <c r="I276" s="227"/>
      <c r="J276" s="226"/>
      <c r="K276" s="226"/>
      <c r="L276" s="226"/>
      <c r="M276" s="220"/>
    </row>
    <row r="277" spans="1:13">
      <c r="A277" s="150" t="s">
        <v>715</v>
      </c>
      <c r="B277" s="151"/>
      <c r="C277" s="152"/>
      <c r="D277" s="150" t="s">
        <v>716</v>
      </c>
      <c r="E277" s="295">
        <f t="shared" si="6"/>
        <v>106.25</v>
      </c>
      <c r="F277" s="220">
        <v>85</v>
      </c>
      <c r="G277" s="226"/>
      <c r="H277" s="226"/>
      <c r="I277" s="227"/>
      <c r="J277" s="226"/>
      <c r="K277" s="226"/>
      <c r="L277" s="226"/>
      <c r="M277" s="220"/>
    </row>
    <row r="278" spans="1:13">
      <c r="A278" s="150" t="s">
        <v>717</v>
      </c>
      <c r="B278" s="151"/>
      <c r="C278" s="152"/>
      <c r="D278" s="150" t="s">
        <v>718</v>
      </c>
      <c r="E278" s="295">
        <f t="shared" si="6"/>
        <v>151.25</v>
      </c>
      <c r="F278" s="220">
        <v>121</v>
      </c>
      <c r="G278" s="226"/>
      <c r="H278" s="226"/>
      <c r="I278" s="227"/>
      <c r="J278" s="226"/>
      <c r="K278" s="226"/>
      <c r="L278" s="226"/>
      <c r="M278" s="220"/>
    </row>
    <row r="279" spans="1:13" ht="15.6">
      <c r="A279" s="221" t="s">
        <v>97</v>
      </c>
      <c r="B279" s="156"/>
      <c r="C279" s="157"/>
      <c r="D279" s="158"/>
      <c r="E279" s="286"/>
      <c r="F279" s="157"/>
      <c r="G279" s="160"/>
      <c r="H279" s="160"/>
      <c r="I279" s="161"/>
      <c r="J279" s="160"/>
      <c r="K279" s="160"/>
      <c r="L279" s="160"/>
      <c r="M279" s="158"/>
    </row>
    <row r="280" spans="1:13">
      <c r="A280" s="143" t="s">
        <v>98</v>
      </c>
      <c r="B280" s="144"/>
      <c r="C280" s="145"/>
      <c r="D280" s="146"/>
      <c r="E280" s="287"/>
      <c r="F280" s="145"/>
      <c r="G280" s="162"/>
      <c r="H280" s="162"/>
      <c r="I280" s="163"/>
      <c r="J280" s="162"/>
      <c r="K280" s="162"/>
      <c r="L280" s="162"/>
      <c r="M280" s="146"/>
    </row>
    <row r="281" spans="1:13" ht="30.6" customHeight="1">
      <c r="A281" s="366" t="s">
        <v>99</v>
      </c>
      <c r="B281" s="367"/>
      <c r="C281" s="379"/>
      <c r="D281" s="374" t="s">
        <v>101</v>
      </c>
      <c r="E281" s="388">
        <f t="shared" ref="E281:E286" si="7">F281*(E$23+1)</f>
        <v>66.25</v>
      </c>
      <c r="F281" s="371">
        <v>53</v>
      </c>
      <c r="G281" s="372"/>
      <c r="H281" s="372"/>
      <c r="I281" s="373">
        <v>16</v>
      </c>
      <c r="J281" s="372">
        <v>38</v>
      </c>
      <c r="K281" s="372" t="s">
        <v>102</v>
      </c>
      <c r="L281" s="372" t="s">
        <v>103</v>
      </c>
      <c r="M281" s="387" t="s">
        <v>201</v>
      </c>
    </row>
    <row r="282" spans="1:13">
      <c r="A282" s="150" t="s">
        <v>206</v>
      </c>
      <c r="B282" s="151"/>
      <c r="C282" s="152"/>
      <c r="D282" s="215" t="s">
        <v>207</v>
      </c>
      <c r="E282" s="295">
        <f>F282*(E$23+1)</f>
        <v>166.25</v>
      </c>
      <c r="F282" s="220">
        <v>133</v>
      </c>
      <c r="G282" s="226"/>
      <c r="H282" s="226"/>
      <c r="I282" s="227">
        <v>1</v>
      </c>
      <c r="J282" s="226">
        <v>2</v>
      </c>
      <c r="K282" s="226" t="s">
        <v>205</v>
      </c>
      <c r="L282" s="226" t="s">
        <v>103</v>
      </c>
      <c r="M282" s="220"/>
    </row>
    <row r="283" spans="1:13">
      <c r="A283" s="150" t="s">
        <v>202</v>
      </c>
      <c r="B283" s="151"/>
      <c r="C283" s="152"/>
      <c r="D283" s="215" t="s">
        <v>204</v>
      </c>
      <c r="E283" s="295">
        <f t="shared" si="7"/>
        <v>187.5</v>
      </c>
      <c r="F283" s="220">
        <v>150</v>
      </c>
      <c r="G283" s="226"/>
      <c r="H283" s="226"/>
      <c r="I283" s="227">
        <v>1</v>
      </c>
      <c r="J283" s="226">
        <v>2</v>
      </c>
      <c r="K283" s="226" t="s">
        <v>205</v>
      </c>
      <c r="L283" s="226" t="s">
        <v>103</v>
      </c>
      <c r="M283" s="220"/>
    </row>
    <row r="284" spans="1:13">
      <c r="A284" s="150" t="s">
        <v>208</v>
      </c>
      <c r="B284" s="151"/>
      <c r="C284" s="152"/>
      <c r="D284" s="215" t="s">
        <v>209</v>
      </c>
      <c r="E284" s="295">
        <f t="shared" si="7"/>
        <v>6.25</v>
      </c>
      <c r="F284" s="220">
        <v>5</v>
      </c>
      <c r="G284" s="226"/>
      <c r="H284" s="226"/>
      <c r="I284" s="227">
        <v>1</v>
      </c>
      <c r="J284" s="226">
        <v>14</v>
      </c>
      <c r="K284" s="226" t="s">
        <v>210</v>
      </c>
      <c r="L284" s="226" t="s">
        <v>103</v>
      </c>
      <c r="M284" s="220"/>
    </row>
    <row r="285" spans="1:13">
      <c r="A285" s="150" t="s">
        <v>211</v>
      </c>
      <c r="B285" s="151"/>
      <c r="C285" s="152"/>
      <c r="D285" s="192" t="s">
        <v>212</v>
      </c>
      <c r="E285" s="295">
        <f t="shared" si="7"/>
        <v>18.75</v>
      </c>
      <c r="F285" s="220">
        <v>15</v>
      </c>
      <c r="G285" s="226"/>
      <c r="H285" s="226"/>
      <c r="I285" s="227"/>
      <c r="J285" s="226"/>
      <c r="K285" s="226"/>
      <c r="L285" s="226"/>
      <c r="M285" s="220"/>
    </row>
    <row r="286" spans="1:13">
      <c r="A286" s="150" t="s">
        <v>213</v>
      </c>
      <c r="B286" s="151"/>
      <c r="C286" s="152"/>
      <c r="D286" t="s">
        <v>214</v>
      </c>
      <c r="E286" s="295">
        <f t="shared" si="7"/>
        <v>22.5</v>
      </c>
      <c r="F286" s="220">
        <v>18</v>
      </c>
      <c r="G286" s="226"/>
      <c r="H286" s="226"/>
      <c r="I286" s="227"/>
      <c r="J286" s="226"/>
      <c r="K286" s="226"/>
      <c r="L286" s="226"/>
      <c r="M286" s="220"/>
    </row>
    <row r="287" spans="1:13" ht="15.6">
      <c r="A287" s="221" t="s">
        <v>274</v>
      </c>
      <c r="B287" s="156"/>
      <c r="C287" s="157"/>
      <c r="D287" s="158"/>
      <c r="E287" s="286"/>
      <c r="F287" s="157"/>
      <c r="G287" s="160"/>
      <c r="H287" s="160"/>
      <c r="I287" s="161"/>
      <c r="J287" s="160"/>
      <c r="K287" s="160"/>
      <c r="L287" s="160"/>
      <c r="M287" s="158"/>
    </row>
    <row r="288" spans="1:13">
      <c r="A288" s="143" t="s">
        <v>719</v>
      </c>
      <c r="B288" s="144"/>
      <c r="C288" s="145"/>
      <c r="D288" s="146"/>
      <c r="E288" s="287"/>
      <c r="F288" s="145"/>
      <c r="G288" s="162"/>
      <c r="H288" s="162"/>
      <c r="I288" s="163"/>
      <c r="J288" s="162"/>
      <c r="K288" s="162"/>
      <c r="L288" s="162"/>
      <c r="M288" s="146"/>
    </row>
    <row r="289" spans="1:13" ht="29.1">
      <c r="A289" s="150" t="s">
        <v>720</v>
      </c>
      <c r="B289" s="276" t="s">
        <v>721</v>
      </c>
      <c r="C289" s="155"/>
      <c r="D289" s="153" t="s">
        <v>722</v>
      </c>
      <c r="E289" s="295">
        <f t="shared" ref="E289:E350" si="8">F289*(E$23+1)</f>
        <v>138.75</v>
      </c>
      <c r="F289" s="220">
        <v>111</v>
      </c>
      <c r="G289" s="226"/>
      <c r="H289" s="226"/>
      <c r="I289" s="227"/>
      <c r="J289" s="226"/>
      <c r="K289" s="226"/>
      <c r="L289" s="226"/>
      <c r="M289" s="220"/>
    </row>
    <row r="290" spans="1:13">
      <c r="A290" s="150" t="s">
        <v>723</v>
      </c>
      <c r="B290" s="151"/>
      <c r="C290" s="155"/>
      <c r="D290" s="150" t="s">
        <v>724</v>
      </c>
      <c r="E290" s="295">
        <f t="shared" si="8"/>
        <v>80</v>
      </c>
      <c r="F290" s="220">
        <v>64</v>
      </c>
      <c r="G290" s="226"/>
      <c r="H290" s="226"/>
      <c r="I290" s="227"/>
      <c r="J290" s="226"/>
      <c r="K290" s="226"/>
      <c r="L290" s="226"/>
      <c r="M290" s="220"/>
    </row>
    <row r="291" spans="1:13">
      <c r="A291" s="150" t="s">
        <v>725</v>
      </c>
      <c r="B291" s="151"/>
      <c r="C291" s="155"/>
      <c r="D291" s="150" t="s">
        <v>726</v>
      </c>
      <c r="E291" s="295">
        <f t="shared" si="8"/>
        <v>120</v>
      </c>
      <c r="F291" s="220">
        <v>96</v>
      </c>
      <c r="G291" s="226"/>
      <c r="H291" s="226"/>
      <c r="I291" s="227"/>
      <c r="J291" s="226"/>
      <c r="K291" s="226"/>
      <c r="L291" s="226"/>
      <c r="M291" s="220"/>
    </row>
    <row r="292" spans="1:13" ht="29.1">
      <c r="A292" s="150" t="s">
        <v>727</v>
      </c>
      <c r="B292" s="151"/>
      <c r="C292" s="155"/>
      <c r="D292" s="153" t="s">
        <v>728</v>
      </c>
      <c r="E292" s="295">
        <f t="shared" si="8"/>
        <v>60</v>
      </c>
      <c r="F292" s="220">
        <v>48</v>
      </c>
      <c r="G292" s="226"/>
      <c r="H292" s="226"/>
      <c r="I292" s="227"/>
      <c r="J292" s="226"/>
      <c r="K292" s="226"/>
      <c r="L292" s="226"/>
      <c r="M292" s="220"/>
    </row>
    <row r="293" spans="1:13">
      <c r="A293" s="150" t="s">
        <v>729</v>
      </c>
      <c r="B293" s="151"/>
      <c r="C293" s="155"/>
      <c r="D293" s="150" t="s">
        <v>730</v>
      </c>
      <c r="E293" s="295">
        <f t="shared" si="8"/>
        <v>37.5</v>
      </c>
      <c r="F293" s="220">
        <v>30</v>
      </c>
      <c r="G293" s="226"/>
      <c r="H293" s="226"/>
      <c r="I293" s="227"/>
      <c r="J293" s="226"/>
      <c r="K293" s="226"/>
      <c r="L293" s="226"/>
      <c r="M293" s="220"/>
    </row>
    <row r="294" spans="1:13">
      <c r="A294" s="143" t="s">
        <v>731</v>
      </c>
      <c r="B294" s="144"/>
      <c r="C294" s="145"/>
      <c r="D294" s="146"/>
      <c r="E294" s="287"/>
      <c r="F294" s="145"/>
      <c r="G294" s="162"/>
      <c r="H294" s="162"/>
      <c r="I294" s="163"/>
      <c r="J294" s="162"/>
      <c r="K294" s="162"/>
      <c r="L294" s="162"/>
      <c r="M294" s="146"/>
    </row>
    <row r="295" spans="1:13">
      <c r="A295" s="150" t="s">
        <v>732</v>
      </c>
      <c r="B295" s="151"/>
      <c r="C295" s="155"/>
      <c r="D295" s="150" t="s">
        <v>733</v>
      </c>
      <c r="E295" s="295">
        <f t="shared" si="8"/>
        <v>8.75</v>
      </c>
      <c r="F295" s="220">
        <v>7</v>
      </c>
      <c r="G295" s="226"/>
      <c r="H295" s="226"/>
      <c r="I295" s="227"/>
      <c r="J295" s="226"/>
      <c r="K295" s="226"/>
      <c r="L295" s="226"/>
      <c r="M295" s="220"/>
    </row>
    <row r="296" spans="1:13">
      <c r="A296" s="143" t="s">
        <v>734</v>
      </c>
      <c r="B296" s="144"/>
      <c r="C296" s="145"/>
      <c r="D296" s="146"/>
      <c r="E296" s="287"/>
      <c r="F296" s="145"/>
      <c r="G296" s="162"/>
      <c r="H296" s="162"/>
      <c r="I296" s="163"/>
      <c r="J296" s="162"/>
      <c r="K296" s="162"/>
      <c r="L296" s="162"/>
      <c r="M296" s="146"/>
    </row>
    <row r="297" spans="1:13">
      <c r="A297" s="150" t="s">
        <v>735</v>
      </c>
      <c r="B297" s="151"/>
      <c r="C297" s="155"/>
      <c r="D297" s="150" t="s">
        <v>736</v>
      </c>
      <c r="E297" s="295">
        <f t="shared" si="8"/>
        <v>8.75</v>
      </c>
      <c r="F297" s="220">
        <v>7</v>
      </c>
      <c r="G297" s="226"/>
      <c r="H297" s="226"/>
      <c r="I297" s="227"/>
      <c r="J297" s="226"/>
      <c r="K297" s="226"/>
      <c r="L297" s="226"/>
      <c r="M297" s="220"/>
    </row>
    <row r="298" spans="1:13">
      <c r="A298" s="150" t="s">
        <v>737</v>
      </c>
      <c r="B298" s="151"/>
      <c r="C298" s="155"/>
      <c r="D298" s="150" t="s">
        <v>738</v>
      </c>
      <c r="E298" s="295">
        <f t="shared" si="8"/>
        <v>11.25</v>
      </c>
      <c r="F298" s="220">
        <v>9</v>
      </c>
      <c r="G298" s="226"/>
      <c r="H298" s="226"/>
      <c r="I298" s="227"/>
      <c r="J298" s="226"/>
      <c r="K298" s="226"/>
      <c r="L298" s="226"/>
      <c r="M298" s="220"/>
    </row>
    <row r="299" spans="1:13">
      <c r="A299" s="150" t="s">
        <v>739</v>
      </c>
      <c r="B299" s="151"/>
      <c r="C299" s="155"/>
      <c r="D299" s="150" t="s">
        <v>740</v>
      </c>
      <c r="E299" s="295">
        <f t="shared" si="8"/>
        <v>15</v>
      </c>
      <c r="F299" s="220">
        <v>12</v>
      </c>
      <c r="G299" s="226"/>
      <c r="H299" s="226"/>
      <c r="I299" s="227"/>
      <c r="J299" s="226"/>
      <c r="K299" s="226"/>
      <c r="L299" s="226"/>
      <c r="M299" s="220"/>
    </row>
    <row r="300" spans="1:13">
      <c r="A300" s="150" t="s">
        <v>741</v>
      </c>
      <c r="B300" s="151"/>
      <c r="C300" s="155"/>
      <c r="D300" s="150" t="s">
        <v>742</v>
      </c>
      <c r="E300" s="295">
        <f t="shared" si="8"/>
        <v>47.5</v>
      </c>
      <c r="F300" s="220">
        <v>38</v>
      </c>
      <c r="G300" s="226"/>
      <c r="H300" s="226"/>
      <c r="I300" s="227"/>
      <c r="J300" s="226"/>
      <c r="K300" s="226"/>
      <c r="L300" s="226"/>
      <c r="M300" s="220"/>
    </row>
    <row r="301" spans="1:13">
      <c r="A301" s="143" t="s">
        <v>743</v>
      </c>
      <c r="B301" s="144"/>
      <c r="C301" s="145"/>
      <c r="D301" s="146"/>
      <c r="E301" s="287"/>
      <c r="F301" s="145"/>
      <c r="G301" s="162"/>
      <c r="H301" s="162"/>
      <c r="I301" s="163"/>
      <c r="J301" s="162"/>
      <c r="K301" s="162"/>
      <c r="L301" s="162"/>
      <c r="M301" s="146"/>
    </row>
    <row r="302" spans="1:13">
      <c r="A302" s="150" t="s">
        <v>744</v>
      </c>
      <c r="B302" s="151"/>
      <c r="C302" s="155"/>
      <c r="D302" s="150" t="s">
        <v>745</v>
      </c>
      <c r="E302" s="295">
        <f t="shared" si="8"/>
        <v>71.25</v>
      </c>
      <c r="F302" s="220">
        <v>57</v>
      </c>
      <c r="G302" s="226"/>
      <c r="H302" s="226"/>
      <c r="I302" s="227"/>
      <c r="J302" s="226"/>
      <c r="K302" s="226"/>
      <c r="L302" s="226"/>
      <c r="M302" s="220"/>
    </row>
    <row r="303" spans="1:13">
      <c r="A303" s="150" t="s">
        <v>746</v>
      </c>
      <c r="B303" s="151"/>
      <c r="C303" s="155"/>
      <c r="D303" s="150" t="s">
        <v>747</v>
      </c>
      <c r="E303" s="295">
        <f t="shared" si="8"/>
        <v>93.75</v>
      </c>
      <c r="F303" s="220">
        <v>75</v>
      </c>
      <c r="G303" s="226"/>
      <c r="H303" s="226"/>
      <c r="I303" s="227"/>
      <c r="J303" s="226"/>
      <c r="K303" s="226"/>
      <c r="L303" s="226"/>
      <c r="M303" s="220"/>
    </row>
    <row r="304" spans="1:13">
      <c r="A304" s="143" t="s">
        <v>748</v>
      </c>
      <c r="B304" s="144"/>
      <c r="C304" s="145"/>
      <c r="D304" s="146"/>
      <c r="E304" s="287"/>
      <c r="F304" s="145"/>
      <c r="G304" s="162"/>
      <c r="H304" s="162"/>
      <c r="I304" s="163"/>
      <c r="J304" s="162"/>
      <c r="K304" s="162"/>
      <c r="L304" s="162"/>
      <c r="M304" s="146"/>
    </row>
    <row r="305" spans="1:13">
      <c r="A305" s="150" t="s">
        <v>749</v>
      </c>
      <c r="B305" s="151"/>
      <c r="C305" s="182"/>
      <c r="D305" s="150" t="s">
        <v>750</v>
      </c>
      <c r="E305" s="295">
        <f t="shared" si="8"/>
        <v>456.25</v>
      </c>
      <c r="F305" s="220">
        <v>365</v>
      </c>
      <c r="G305" s="226"/>
      <c r="H305" s="226"/>
      <c r="I305" s="227"/>
      <c r="J305" s="226"/>
      <c r="K305" s="226"/>
      <c r="L305" s="226"/>
      <c r="M305" s="220"/>
    </row>
    <row r="306" spans="1:13">
      <c r="A306" s="150" t="s">
        <v>751</v>
      </c>
      <c r="B306" s="151"/>
      <c r="C306" s="182"/>
      <c r="D306" s="150" t="s">
        <v>752</v>
      </c>
      <c r="E306" s="295">
        <f t="shared" si="8"/>
        <v>2525</v>
      </c>
      <c r="F306" s="220">
        <v>2020</v>
      </c>
      <c r="G306" s="226"/>
      <c r="H306" s="226"/>
      <c r="I306" s="227"/>
      <c r="J306" s="226"/>
      <c r="K306" s="226"/>
      <c r="L306" s="226"/>
      <c r="M306" s="220"/>
    </row>
    <row r="307" spans="1:13">
      <c r="A307" s="150" t="s">
        <v>753</v>
      </c>
      <c r="B307" s="151"/>
      <c r="C307" s="182"/>
      <c r="D307" s="150" t="s">
        <v>754</v>
      </c>
      <c r="E307" s="295">
        <f t="shared" si="8"/>
        <v>2116.25</v>
      </c>
      <c r="F307" s="220">
        <v>1693</v>
      </c>
      <c r="G307" s="226"/>
      <c r="H307" s="226"/>
      <c r="I307" s="227"/>
      <c r="J307" s="226"/>
      <c r="K307" s="226"/>
      <c r="L307" s="226"/>
      <c r="M307" s="220"/>
    </row>
    <row r="308" spans="1:13">
      <c r="A308" s="150" t="s">
        <v>755</v>
      </c>
      <c r="B308" s="151"/>
      <c r="C308" s="182"/>
      <c r="D308" s="150" t="s">
        <v>756</v>
      </c>
      <c r="E308" s="295">
        <f t="shared" si="8"/>
        <v>177.5</v>
      </c>
      <c r="F308" s="220">
        <v>142</v>
      </c>
      <c r="G308" s="226"/>
      <c r="H308" s="226"/>
      <c r="I308" s="227"/>
      <c r="J308" s="226"/>
      <c r="K308" s="226"/>
      <c r="L308" s="226"/>
      <c r="M308" s="220"/>
    </row>
    <row r="309" spans="1:13">
      <c r="A309" s="150" t="s">
        <v>757</v>
      </c>
      <c r="B309" s="151"/>
      <c r="C309" s="182"/>
      <c r="D309" s="150" t="s">
        <v>758</v>
      </c>
      <c r="E309" s="295">
        <f t="shared" si="8"/>
        <v>246.25</v>
      </c>
      <c r="F309" s="220">
        <v>197</v>
      </c>
      <c r="G309" s="226"/>
      <c r="H309" s="226"/>
      <c r="I309" s="227"/>
      <c r="J309" s="226"/>
      <c r="K309" s="226"/>
      <c r="L309" s="226"/>
      <c r="M309" s="220"/>
    </row>
    <row r="310" spans="1:13">
      <c r="A310" s="164" t="s">
        <v>759</v>
      </c>
      <c r="B310" s="146"/>
      <c r="C310" s="145"/>
      <c r="D310" s="199"/>
      <c r="E310" s="291"/>
      <c r="F310" s="291"/>
      <c r="G310" s="200"/>
      <c r="H310" s="200"/>
      <c r="I310" s="201"/>
      <c r="J310" s="200"/>
      <c r="K310" s="200"/>
      <c r="L310" s="200"/>
      <c r="M310" s="199"/>
    </row>
    <row r="311" spans="1:13" ht="43.5">
      <c r="A311" s="165" t="s">
        <v>760</v>
      </c>
      <c r="B311" s="151"/>
      <c r="C311" s="155"/>
      <c r="D311" s="165" t="s">
        <v>761</v>
      </c>
      <c r="E311" s="295">
        <f t="shared" si="8"/>
        <v>1748.75</v>
      </c>
      <c r="F311" s="298">
        <v>1399</v>
      </c>
      <c r="G311" s="229"/>
      <c r="H311" s="229"/>
      <c r="I311" s="230"/>
      <c r="J311" s="229"/>
      <c r="K311" s="229"/>
      <c r="L311" s="229"/>
      <c r="M311" s="231"/>
    </row>
    <row r="312" spans="1:13" ht="43.5">
      <c r="A312" s="165" t="s">
        <v>762</v>
      </c>
      <c r="B312" s="151"/>
      <c r="C312" s="155"/>
      <c r="D312" s="165" t="s">
        <v>763</v>
      </c>
      <c r="E312" s="295">
        <f t="shared" si="8"/>
        <v>1123.75</v>
      </c>
      <c r="F312" s="298">
        <v>899</v>
      </c>
      <c r="G312" s="229"/>
      <c r="H312" s="229"/>
      <c r="I312" s="230"/>
      <c r="J312" s="229"/>
      <c r="K312" s="229"/>
      <c r="L312" s="229"/>
      <c r="M312" s="231"/>
    </row>
    <row r="313" spans="1:13" ht="43.5">
      <c r="A313" s="165" t="s">
        <v>764</v>
      </c>
      <c r="B313" s="151"/>
      <c r="C313" s="155"/>
      <c r="D313" s="165" t="s">
        <v>765</v>
      </c>
      <c r="E313" s="295">
        <f t="shared" si="8"/>
        <v>312.5</v>
      </c>
      <c r="F313" s="298">
        <v>250</v>
      </c>
      <c r="G313" s="229"/>
      <c r="H313" s="229"/>
      <c r="I313" s="230"/>
      <c r="J313" s="229"/>
      <c r="K313" s="229"/>
      <c r="L313" s="229"/>
      <c r="M313" s="231"/>
    </row>
    <row r="314" spans="1:13">
      <c r="A314" s="143" t="s">
        <v>766</v>
      </c>
      <c r="B314" s="144"/>
      <c r="C314" s="145"/>
      <c r="D314" s="146"/>
      <c r="E314" s="287"/>
      <c r="F314" s="287"/>
      <c r="G314" s="162"/>
      <c r="H314" s="162"/>
      <c r="I314" s="163"/>
      <c r="J314" s="162"/>
      <c r="K314" s="162"/>
      <c r="L314" s="162"/>
      <c r="M314" s="146"/>
    </row>
    <row r="315" spans="1:13">
      <c r="A315" s="150" t="s">
        <v>767</v>
      </c>
      <c r="B315" s="151"/>
      <c r="C315" s="155"/>
      <c r="D315" s="150" t="s">
        <v>768</v>
      </c>
      <c r="E315" s="295">
        <f t="shared" si="8"/>
        <v>227.5</v>
      </c>
      <c r="F315" s="220">
        <v>182</v>
      </c>
      <c r="G315" s="207"/>
      <c r="H315" s="207"/>
      <c r="I315" s="208"/>
      <c r="J315" s="207"/>
      <c r="K315" s="207"/>
      <c r="L315" s="207"/>
      <c r="M315" s="191"/>
    </row>
    <row r="316" spans="1:13">
      <c r="A316" s="150" t="s">
        <v>769</v>
      </c>
      <c r="B316" s="151"/>
      <c r="C316" s="155"/>
      <c r="D316" s="150" t="s">
        <v>770</v>
      </c>
      <c r="E316" s="295">
        <f t="shared" si="8"/>
        <v>495</v>
      </c>
      <c r="F316" s="220">
        <v>396</v>
      </c>
      <c r="G316" s="207"/>
      <c r="H316" s="207"/>
      <c r="I316" s="208"/>
      <c r="J316" s="207"/>
      <c r="K316" s="207"/>
      <c r="L316" s="207"/>
      <c r="M316" s="191"/>
    </row>
    <row r="317" spans="1:13">
      <c r="A317" s="150" t="s">
        <v>771</v>
      </c>
      <c r="B317" s="151"/>
      <c r="C317" s="155"/>
      <c r="D317" s="150" t="s">
        <v>772</v>
      </c>
      <c r="E317" s="295">
        <f t="shared" si="8"/>
        <v>343.75</v>
      </c>
      <c r="F317" s="220">
        <v>275</v>
      </c>
      <c r="G317" s="207"/>
      <c r="H317" s="207"/>
      <c r="I317" s="208"/>
      <c r="J317" s="207"/>
      <c r="K317" s="207"/>
      <c r="L317" s="207"/>
      <c r="M317" s="191"/>
    </row>
    <row r="318" spans="1:13">
      <c r="A318" s="150" t="s">
        <v>773</v>
      </c>
      <c r="B318" s="151"/>
      <c r="C318" s="155"/>
      <c r="D318" s="150" t="s">
        <v>774</v>
      </c>
      <c r="E318" s="295">
        <f t="shared" si="8"/>
        <v>28.75</v>
      </c>
      <c r="F318" s="220">
        <v>23</v>
      </c>
      <c r="G318" s="226"/>
      <c r="H318" s="226"/>
      <c r="I318" s="227"/>
      <c r="J318" s="226"/>
      <c r="K318" s="226"/>
      <c r="L318" s="226"/>
      <c r="M318" s="220"/>
    </row>
    <row r="319" spans="1:13">
      <c r="A319" s="150" t="s">
        <v>775</v>
      </c>
      <c r="B319" s="151"/>
      <c r="C319" s="155"/>
      <c r="D319" s="150" t="s">
        <v>776</v>
      </c>
      <c r="E319" s="295">
        <f t="shared" si="8"/>
        <v>33.75</v>
      </c>
      <c r="F319" s="220">
        <v>27</v>
      </c>
      <c r="G319" s="226"/>
      <c r="H319" s="226"/>
      <c r="I319" s="227"/>
      <c r="J319" s="226"/>
      <c r="K319" s="226"/>
      <c r="L319" s="226"/>
      <c r="M319" s="220"/>
    </row>
    <row r="320" spans="1:13">
      <c r="A320" s="150" t="s">
        <v>777</v>
      </c>
      <c r="B320" s="151"/>
      <c r="C320" s="155"/>
      <c r="D320" s="150" t="s">
        <v>778</v>
      </c>
      <c r="E320" s="295">
        <f t="shared" si="8"/>
        <v>40</v>
      </c>
      <c r="F320" s="220">
        <v>32</v>
      </c>
      <c r="G320" s="226"/>
      <c r="H320" s="226"/>
      <c r="I320" s="227"/>
      <c r="J320" s="226"/>
      <c r="K320" s="226"/>
      <c r="L320" s="226"/>
      <c r="M320" s="220"/>
    </row>
    <row r="321" spans="1:13">
      <c r="A321" s="150" t="s">
        <v>779</v>
      </c>
      <c r="B321" s="151"/>
      <c r="C321" s="155"/>
      <c r="D321" s="150" t="s">
        <v>780</v>
      </c>
      <c r="E321" s="295">
        <f t="shared" si="8"/>
        <v>162.5</v>
      </c>
      <c r="F321" s="220">
        <v>130</v>
      </c>
      <c r="G321" s="226"/>
      <c r="H321" s="226"/>
      <c r="I321" s="227"/>
      <c r="J321" s="226"/>
      <c r="K321" s="226"/>
      <c r="L321" s="226"/>
      <c r="M321" s="220"/>
    </row>
    <row r="322" spans="1:13">
      <c r="A322" s="150" t="s">
        <v>781</v>
      </c>
      <c r="B322" s="151"/>
      <c r="C322" s="155"/>
      <c r="D322" s="150" t="s">
        <v>782</v>
      </c>
      <c r="E322" s="295">
        <f t="shared" si="8"/>
        <v>422.5</v>
      </c>
      <c r="F322" s="220">
        <v>338</v>
      </c>
      <c r="G322" s="226"/>
      <c r="H322" s="226"/>
      <c r="I322" s="227"/>
      <c r="J322" s="226"/>
      <c r="K322" s="226"/>
      <c r="L322" s="226"/>
      <c r="M322" s="220"/>
    </row>
    <row r="323" spans="1:13">
      <c r="A323" s="150" t="s">
        <v>783</v>
      </c>
      <c r="B323" s="151"/>
      <c r="C323" s="155"/>
      <c r="D323" s="150" t="s">
        <v>784</v>
      </c>
      <c r="E323" s="295">
        <f t="shared" si="8"/>
        <v>140</v>
      </c>
      <c r="F323" s="220">
        <v>112</v>
      </c>
      <c r="G323" s="226"/>
      <c r="H323" s="226"/>
      <c r="I323" s="227"/>
      <c r="J323" s="226"/>
      <c r="K323" s="226"/>
      <c r="L323" s="226"/>
      <c r="M323" s="220"/>
    </row>
    <row r="324" spans="1:13">
      <c r="A324" s="150" t="s">
        <v>785</v>
      </c>
      <c r="B324" s="151"/>
      <c r="C324" s="155"/>
      <c r="D324" s="150" t="s">
        <v>786</v>
      </c>
      <c r="E324" s="295">
        <f t="shared" si="8"/>
        <v>140</v>
      </c>
      <c r="F324" s="220">
        <v>112</v>
      </c>
      <c r="G324" s="226"/>
      <c r="H324" s="226"/>
      <c r="I324" s="227"/>
      <c r="J324" s="226"/>
      <c r="K324" s="226"/>
      <c r="L324" s="226"/>
      <c r="M324" s="220"/>
    </row>
    <row r="325" spans="1:13">
      <c r="A325" s="150" t="s">
        <v>787</v>
      </c>
      <c r="B325" s="151"/>
      <c r="C325" s="155"/>
      <c r="D325" s="150" t="s">
        <v>788</v>
      </c>
      <c r="E325" s="295">
        <f t="shared" si="8"/>
        <v>20</v>
      </c>
      <c r="F325" s="220">
        <v>16</v>
      </c>
      <c r="G325" s="226"/>
      <c r="H325" s="226"/>
      <c r="I325" s="227"/>
      <c r="J325" s="226"/>
      <c r="K325" s="226"/>
      <c r="L325" s="226"/>
      <c r="M325" s="220"/>
    </row>
    <row r="326" spans="1:13">
      <c r="A326" s="192" t="s">
        <v>789</v>
      </c>
      <c r="B326" s="151"/>
      <c r="C326" s="155"/>
      <c r="D326" s="192" t="s">
        <v>790</v>
      </c>
      <c r="E326" s="295">
        <f t="shared" si="8"/>
        <v>20</v>
      </c>
      <c r="F326" s="220">
        <v>16</v>
      </c>
      <c r="G326" s="226"/>
      <c r="H326" s="226"/>
      <c r="I326" s="227"/>
      <c r="J326" s="226"/>
      <c r="K326" s="226"/>
      <c r="L326" s="226"/>
      <c r="M326" s="220"/>
    </row>
    <row r="327" spans="1:13">
      <c r="A327" s="192" t="s">
        <v>791</v>
      </c>
      <c r="B327" s="151"/>
      <c r="C327" s="155"/>
      <c r="D327" s="192" t="s">
        <v>792</v>
      </c>
      <c r="E327" s="295">
        <f t="shared" si="8"/>
        <v>87.5</v>
      </c>
      <c r="F327" s="220">
        <v>70</v>
      </c>
      <c r="G327" s="226"/>
      <c r="H327" s="226"/>
      <c r="I327" s="227"/>
      <c r="J327" s="226"/>
      <c r="K327" s="226"/>
      <c r="L327" s="226"/>
      <c r="M327" s="220"/>
    </row>
    <row r="328" spans="1:13">
      <c r="A328" s="192" t="s">
        <v>793</v>
      </c>
      <c r="B328" s="151"/>
      <c r="C328" s="155"/>
      <c r="D328" s="192" t="s">
        <v>794</v>
      </c>
      <c r="E328" s="295">
        <f t="shared" si="8"/>
        <v>1005</v>
      </c>
      <c r="F328" s="220">
        <v>804</v>
      </c>
      <c r="G328" s="226"/>
      <c r="H328" s="226"/>
      <c r="I328" s="227"/>
      <c r="J328" s="226"/>
      <c r="K328" s="226"/>
      <c r="L328" s="226"/>
      <c r="M328" s="220"/>
    </row>
    <row r="329" spans="1:13">
      <c r="A329" s="150" t="s">
        <v>795</v>
      </c>
      <c r="B329" s="151"/>
      <c r="C329" s="155"/>
      <c r="D329" s="150" t="s">
        <v>796</v>
      </c>
      <c r="E329" s="295">
        <f t="shared" si="8"/>
        <v>260</v>
      </c>
      <c r="F329" s="220">
        <v>208</v>
      </c>
      <c r="G329" s="226"/>
      <c r="H329" s="226"/>
      <c r="I329" s="227"/>
      <c r="J329" s="226"/>
      <c r="K329" s="226"/>
      <c r="L329" s="226"/>
      <c r="M329" s="220"/>
    </row>
    <row r="330" spans="1:13">
      <c r="A330" s="150" t="s">
        <v>797</v>
      </c>
      <c r="B330" s="151"/>
      <c r="C330" s="209"/>
      <c r="D330" s="150" t="s">
        <v>798</v>
      </c>
      <c r="E330" s="295">
        <f t="shared" si="8"/>
        <v>260</v>
      </c>
      <c r="F330" s="220">
        <v>208</v>
      </c>
      <c r="G330" s="226"/>
      <c r="H330" s="226"/>
      <c r="I330" s="227"/>
      <c r="J330" s="226"/>
      <c r="K330" s="226"/>
      <c r="L330" s="226"/>
      <c r="M330" s="220"/>
    </row>
    <row r="331" spans="1:13">
      <c r="A331" s="150" t="s">
        <v>799</v>
      </c>
      <c r="B331" s="151"/>
      <c r="C331" s="209"/>
      <c r="D331" s="150" t="s">
        <v>800</v>
      </c>
      <c r="E331" s="295">
        <f t="shared" si="8"/>
        <v>260</v>
      </c>
      <c r="F331" s="220">
        <v>208</v>
      </c>
      <c r="G331" s="226"/>
      <c r="H331" s="226"/>
      <c r="I331" s="227"/>
      <c r="J331" s="226"/>
      <c r="K331" s="226"/>
      <c r="L331" s="226"/>
      <c r="M331" s="220"/>
    </row>
    <row r="332" spans="1:13">
      <c r="A332" s="150" t="s">
        <v>801</v>
      </c>
      <c r="B332" s="151"/>
      <c r="C332" s="209"/>
      <c r="D332" s="150" t="s">
        <v>802</v>
      </c>
      <c r="E332" s="295">
        <f t="shared" si="8"/>
        <v>260</v>
      </c>
      <c r="F332" s="220">
        <v>208</v>
      </c>
      <c r="G332" s="226"/>
      <c r="H332" s="226"/>
      <c r="I332" s="227"/>
      <c r="J332" s="226"/>
      <c r="K332" s="226"/>
      <c r="L332" s="226"/>
      <c r="M332" s="220"/>
    </row>
    <row r="333" spans="1:13">
      <c r="A333" s="150" t="s">
        <v>803</v>
      </c>
      <c r="B333" s="151"/>
      <c r="C333" s="209"/>
      <c r="D333" s="150" t="s">
        <v>804</v>
      </c>
      <c r="E333" s="295">
        <f t="shared" si="8"/>
        <v>262.5</v>
      </c>
      <c r="F333" s="220">
        <v>210</v>
      </c>
      <c r="G333" s="226"/>
      <c r="H333" s="226"/>
      <c r="I333" s="227"/>
      <c r="J333" s="226"/>
      <c r="K333" s="226"/>
      <c r="L333" s="226"/>
      <c r="M333" s="220"/>
    </row>
    <row r="334" spans="1:13">
      <c r="A334" s="150" t="s">
        <v>805</v>
      </c>
      <c r="B334" s="151"/>
      <c r="C334" s="209"/>
      <c r="D334" s="150" t="s">
        <v>806</v>
      </c>
      <c r="E334" s="295">
        <f t="shared" si="8"/>
        <v>262.5</v>
      </c>
      <c r="F334" s="220">
        <v>210</v>
      </c>
      <c r="G334" s="226"/>
      <c r="H334" s="226"/>
      <c r="I334" s="227"/>
      <c r="J334" s="226"/>
      <c r="K334" s="226"/>
      <c r="L334" s="226"/>
      <c r="M334" s="220"/>
    </row>
    <row r="335" spans="1:13">
      <c r="A335" s="150" t="s">
        <v>807</v>
      </c>
      <c r="B335" s="151"/>
      <c r="C335" s="209"/>
      <c r="D335" s="150" t="s">
        <v>808</v>
      </c>
      <c r="E335" s="295">
        <f t="shared" si="8"/>
        <v>266.25</v>
      </c>
      <c r="F335" s="220">
        <v>213</v>
      </c>
      <c r="G335" s="226"/>
      <c r="H335" s="226"/>
      <c r="I335" s="227"/>
      <c r="J335" s="226"/>
      <c r="K335" s="226"/>
      <c r="L335" s="226"/>
      <c r="M335" s="220"/>
    </row>
    <row r="336" spans="1:13">
      <c r="A336" s="150" t="s">
        <v>809</v>
      </c>
      <c r="B336" s="151"/>
      <c r="C336" s="209"/>
      <c r="D336" s="150" t="s">
        <v>810</v>
      </c>
      <c r="E336" s="295">
        <f t="shared" si="8"/>
        <v>273.75</v>
      </c>
      <c r="F336" s="220">
        <v>219</v>
      </c>
      <c r="G336" s="226"/>
      <c r="H336" s="226"/>
      <c r="I336" s="227"/>
      <c r="J336" s="226"/>
      <c r="K336" s="226"/>
      <c r="L336" s="226"/>
      <c r="M336" s="220"/>
    </row>
    <row r="337" spans="1:13">
      <c r="A337" s="150" t="s">
        <v>811</v>
      </c>
      <c r="B337" s="151"/>
      <c r="C337" s="209"/>
      <c r="D337" s="150" t="s">
        <v>812</v>
      </c>
      <c r="E337" s="295">
        <f t="shared" si="8"/>
        <v>611.25</v>
      </c>
      <c r="F337" s="220">
        <v>489</v>
      </c>
      <c r="G337" s="226"/>
      <c r="H337" s="226"/>
      <c r="I337" s="227"/>
      <c r="J337" s="226"/>
      <c r="K337" s="226"/>
      <c r="L337" s="226"/>
      <c r="M337" s="220"/>
    </row>
    <row r="338" spans="1:13">
      <c r="A338" s="150" t="s">
        <v>813</v>
      </c>
      <c r="B338" s="151"/>
      <c r="C338" s="209"/>
      <c r="D338" s="150" t="s">
        <v>814</v>
      </c>
      <c r="E338" s="295">
        <f t="shared" si="8"/>
        <v>630</v>
      </c>
      <c r="F338" s="220">
        <v>504</v>
      </c>
      <c r="G338" s="226"/>
      <c r="H338" s="226"/>
      <c r="I338" s="227"/>
      <c r="J338" s="226"/>
      <c r="K338" s="226"/>
      <c r="L338" s="226"/>
      <c r="M338" s="220"/>
    </row>
    <row r="339" spans="1:13">
      <c r="A339" s="150" t="s">
        <v>815</v>
      </c>
      <c r="B339" s="151"/>
      <c r="C339" s="209"/>
      <c r="D339" s="150" t="s">
        <v>816</v>
      </c>
      <c r="E339" s="295">
        <f t="shared" si="8"/>
        <v>628.75</v>
      </c>
      <c r="F339" s="220">
        <v>503</v>
      </c>
      <c r="G339" s="226"/>
      <c r="H339" s="226"/>
      <c r="I339" s="227"/>
      <c r="J339" s="226"/>
      <c r="K339" s="226"/>
      <c r="L339" s="226"/>
      <c r="M339" s="220"/>
    </row>
    <row r="340" spans="1:13">
      <c r="A340" s="150" t="s">
        <v>817</v>
      </c>
      <c r="B340" s="151"/>
      <c r="C340" s="155"/>
      <c r="D340" s="150" t="s">
        <v>818</v>
      </c>
      <c r="E340" s="295">
        <f t="shared" si="8"/>
        <v>2195</v>
      </c>
      <c r="F340" s="220">
        <v>1756</v>
      </c>
      <c r="G340" s="226"/>
      <c r="H340" s="226"/>
      <c r="I340" s="227"/>
      <c r="J340" s="226"/>
      <c r="K340" s="226"/>
      <c r="L340" s="226"/>
      <c r="M340" s="220"/>
    </row>
    <row r="341" spans="1:13">
      <c r="A341" s="150" t="s">
        <v>819</v>
      </c>
      <c r="B341" s="151"/>
      <c r="C341" s="155"/>
      <c r="D341" s="150" t="s">
        <v>820</v>
      </c>
      <c r="E341" s="295">
        <f t="shared" si="8"/>
        <v>1801.25</v>
      </c>
      <c r="F341" s="220">
        <v>1441</v>
      </c>
      <c r="G341" s="226"/>
      <c r="H341" s="226"/>
      <c r="I341" s="227"/>
      <c r="J341" s="226"/>
      <c r="K341" s="226"/>
      <c r="L341" s="226"/>
      <c r="M341" s="220"/>
    </row>
    <row r="342" spans="1:13">
      <c r="A342" s="150" t="s">
        <v>821</v>
      </c>
      <c r="B342" s="151"/>
      <c r="C342" s="155"/>
      <c r="D342" s="150" t="s">
        <v>822</v>
      </c>
      <c r="E342" s="295">
        <f t="shared" si="8"/>
        <v>2088.75</v>
      </c>
      <c r="F342" s="220">
        <v>1671</v>
      </c>
      <c r="G342" s="226"/>
      <c r="H342" s="226"/>
      <c r="I342" s="227"/>
      <c r="J342" s="226"/>
      <c r="K342" s="226"/>
      <c r="L342" s="226"/>
      <c r="M342" s="220"/>
    </row>
    <row r="343" spans="1:13">
      <c r="A343" s="150" t="s">
        <v>823</v>
      </c>
      <c r="B343" s="151"/>
      <c r="C343" s="155"/>
      <c r="D343" s="150" t="s">
        <v>824</v>
      </c>
      <c r="E343" s="295">
        <f t="shared" si="8"/>
        <v>1757.5</v>
      </c>
      <c r="F343" s="220">
        <v>1406</v>
      </c>
      <c r="G343" s="226"/>
      <c r="H343" s="226"/>
      <c r="I343" s="227"/>
      <c r="J343" s="226"/>
      <c r="K343" s="226"/>
      <c r="L343" s="226"/>
      <c r="M343" s="220"/>
    </row>
    <row r="344" spans="1:13">
      <c r="A344" s="150" t="s">
        <v>825</v>
      </c>
      <c r="B344" s="151"/>
      <c r="C344" s="155"/>
      <c r="D344" s="150" t="s">
        <v>826</v>
      </c>
      <c r="E344" s="295">
        <f t="shared" si="8"/>
        <v>168.75</v>
      </c>
      <c r="F344" s="220">
        <v>135</v>
      </c>
      <c r="G344" s="226"/>
      <c r="H344" s="226"/>
      <c r="I344" s="227"/>
      <c r="J344" s="226"/>
      <c r="K344" s="226"/>
      <c r="L344" s="226"/>
      <c r="M344" s="220"/>
    </row>
    <row r="345" spans="1:13">
      <c r="A345" s="150" t="s">
        <v>827</v>
      </c>
      <c r="B345" s="151"/>
      <c r="C345" s="155"/>
      <c r="D345" s="150" t="s">
        <v>828</v>
      </c>
      <c r="E345" s="295">
        <f t="shared" si="8"/>
        <v>26.25</v>
      </c>
      <c r="F345" s="220">
        <v>21</v>
      </c>
      <c r="G345" s="226"/>
      <c r="H345" s="226"/>
      <c r="I345" s="227"/>
      <c r="J345" s="226"/>
      <c r="K345" s="226"/>
      <c r="L345" s="226"/>
      <c r="M345" s="220"/>
    </row>
    <row r="346" spans="1:13">
      <c r="A346" s="150" t="s">
        <v>829</v>
      </c>
      <c r="B346" s="151"/>
      <c r="C346" s="155"/>
      <c r="D346" s="150" t="s">
        <v>830</v>
      </c>
      <c r="E346" s="295">
        <f t="shared" si="8"/>
        <v>23.75</v>
      </c>
      <c r="F346" s="220">
        <v>19</v>
      </c>
      <c r="G346" s="226"/>
      <c r="H346" s="226"/>
      <c r="I346" s="227"/>
      <c r="J346" s="226"/>
      <c r="K346" s="226"/>
      <c r="L346" s="226"/>
      <c r="M346" s="220"/>
    </row>
    <row r="347" spans="1:13">
      <c r="A347" s="150" t="s">
        <v>831</v>
      </c>
      <c r="B347" s="151"/>
      <c r="C347" s="155"/>
      <c r="D347" s="150" t="s">
        <v>832</v>
      </c>
      <c r="E347" s="295">
        <f t="shared" si="8"/>
        <v>257.5</v>
      </c>
      <c r="F347" s="220">
        <v>206</v>
      </c>
      <c r="G347" s="226"/>
      <c r="H347" s="226"/>
      <c r="I347" s="227"/>
      <c r="J347" s="226"/>
      <c r="K347" s="226"/>
      <c r="L347" s="226"/>
      <c r="M347" s="220"/>
    </row>
    <row r="348" spans="1:13">
      <c r="A348" s="150" t="s">
        <v>833</v>
      </c>
      <c r="B348" s="151"/>
      <c r="C348" s="155"/>
      <c r="D348" s="150" t="s">
        <v>834</v>
      </c>
      <c r="E348" s="295">
        <f t="shared" si="8"/>
        <v>323.75</v>
      </c>
      <c r="F348" s="220">
        <v>259</v>
      </c>
      <c r="G348" s="226"/>
      <c r="H348" s="226"/>
      <c r="I348" s="227"/>
      <c r="J348" s="226"/>
      <c r="K348" s="226"/>
      <c r="L348" s="226"/>
      <c r="M348" s="220"/>
    </row>
    <row r="349" spans="1:13">
      <c r="A349" s="150" t="s">
        <v>835</v>
      </c>
      <c r="B349" s="151"/>
      <c r="C349" s="155"/>
      <c r="D349" s="150" t="s">
        <v>836</v>
      </c>
      <c r="E349" s="295">
        <f t="shared" si="8"/>
        <v>96.25</v>
      </c>
      <c r="F349" s="220">
        <v>77</v>
      </c>
      <c r="G349" s="226"/>
      <c r="H349" s="226"/>
      <c r="I349" s="227"/>
      <c r="J349" s="226"/>
      <c r="K349" s="226"/>
      <c r="L349" s="226"/>
      <c r="M349" s="220"/>
    </row>
    <row r="350" spans="1:13">
      <c r="A350" s="150" t="s">
        <v>837</v>
      </c>
      <c r="B350" s="151"/>
      <c r="C350" s="155"/>
      <c r="D350" s="150" t="s">
        <v>838</v>
      </c>
      <c r="E350" s="295">
        <f t="shared" si="8"/>
        <v>1025</v>
      </c>
      <c r="F350" s="220">
        <v>820</v>
      </c>
      <c r="G350" s="226"/>
      <c r="H350" s="226"/>
      <c r="I350" s="227"/>
      <c r="J350" s="226"/>
      <c r="K350" s="226"/>
      <c r="L350" s="226"/>
      <c r="M350" s="220"/>
    </row>
    <row r="351" spans="1:13">
      <c r="A351" s="150" t="s">
        <v>839</v>
      </c>
      <c r="B351" s="151"/>
      <c r="C351" s="152"/>
      <c r="D351" s="150" t="s">
        <v>840</v>
      </c>
      <c r="E351" s="295">
        <f>F351*(E$23+1)</f>
        <v>96.25</v>
      </c>
      <c r="F351" s="220">
        <v>77</v>
      </c>
      <c r="G351" s="226"/>
      <c r="H351" s="226"/>
      <c r="I351" s="227"/>
      <c r="J351" s="226"/>
      <c r="K351" s="226"/>
      <c r="L351" s="226"/>
      <c r="M351" s="220"/>
    </row>
    <row r="352" spans="1:13">
      <c r="A352" s="150" t="s">
        <v>841</v>
      </c>
      <c r="B352" s="151"/>
      <c r="C352" s="152"/>
      <c r="D352" s="150" t="s">
        <v>842</v>
      </c>
      <c r="E352" s="295">
        <f>F352*(E$23+1)</f>
        <v>76.25</v>
      </c>
      <c r="F352" s="220">
        <v>61</v>
      </c>
      <c r="G352" s="226"/>
      <c r="H352" s="226"/>
      <c r="I352" s="227"/>
      <c r="J352" s="226"/>
      <c r="K352" s="226"/>
      <c r="L352" s="226"/>
      <c r="M352" s="220"/>
    </row>
    <row r="354" spans="1:11">
      <c r="A354" t="s">
        <v>843</v>
      </c>
      <c r="B354" s="210"/>
      <c r="C354" s="210"/>
      <c r="D354" s="211"/>
      <c r="E354" s="292"/>
      <c r="F354" s="292"/>
      <c r="G354"/>
      <c r="H354"/>
      <c r="I354"/>
      <c r="J354"/>
      <c r="K354"/>
    </row>
  </sheetData>
  <sheetProtection formatCells="0" formatColumns="0" formatRows="0" insertColumns="0" insertRows="0" deleteColumns="0" deleteRows="0" sort="0" autoFilter="0"/>
  <protectedRanges>
    <protectedRange sqref="D4:D7 E6:F7" name="Range1"/>
    <protectedRange sqref="E4:F5" name="Range1_2"/>
    <protectedRange sqref="A5:B7" name="Range1_1_2"/>
  </protectedRanges>
  <autoFilter ref="A24:E352" xr:uid="{00000000-0009-0000-0000-000002000000}"/>
  <mergeCells count="3">
    <mergeCell ref="A2:B4"/>
    <mergeCell ref="D5:D7"/>
    <mergeCell ref="A139:B139"/>
  </mergeCells>
  <conditionalFormatting sqref="A27">
    <cfRule type="expression" dxfId="541" priority="2237">
      <formula>ISNA(XEW1048356)</formula>
    </cfRule>
  </conditionalFormatting>
  <conditionalFormatting sqref="A78:A79 C78:D79 A80:D81">
    <cfRule type="expression" dxfId="540" priority="4777">
      <formula>ISNA(XEX67)</formula>
    </cfRule>
  </conditionalFormatting>
  <conditionalFormatting sqref="A89 C89:D89">
    <cfRule type="expression" dxfId="539" priority="2216">
      <formula>ISNA(XEX71)</formula>
    </cfRule>
  </conditionalFormatting>
  <conditionalFormatting sqref="A124 C124:D124">
    <cfRule type="expression" dxfId="538" priority="2330">
      <formula>ISNA(XEW25)</formula>
    </cfRule>
  </conditionalFormatting>
  <conditionalFormatting sqref="A151:A152 C151:D152 A153:D153 A154 C154:D154">
    <cfRule type="expression" dxfId="537" priority="5415">
      <formula>ISNA(#REF!)</formula>
    </cfRule>
  </conditionalFormatting>
  <conditionalFormatting sqref="A164:A165 C164:D165 A214:D217 A218:A228 C218:D228 A229:D229 A230:A244 C230:D244 A245:D252">
    <cfRule type="expression" dxfId="536" priority="6308">
      <formula>ISNA(XEX105)</formula>
    </cfRule>
  </conditionalFormatting>
  <conditionalFormatting sqref="A188:A190 C188:D190 A191:D192 A193:A196 C193:D196 A197:D197 A253 C253:D253">
    <cfRule type="expression" dxfId="535" priority="2162">
      <formula>ISNA(XEX125)</formula>
    </cfRule>
  </conditionalFormatting>
  <conditionalFormatting sqref="A198:A201">
    <cfRule type="expression" dxfId="534" priority="6838">
      <formula>ISNA(XEX141)</formula>
    </cfRule>
  </conditionalFormatting>
  <conditionalFormatting sqref="A202 C202:D202 A203:D203 A204:A205 C204:D205 A206:D209 A210 C210:D210 A211:D211 A212 C212:D212">
    <cfRule type="expression" dxfId="533" priority="6313">
      <formula>ISNA(XEX144)</formula>
    </cfRule>
  </conditionalFormatting>
  <conditionalFormatting sqref="A256">
    <cfRule type="expression" dxfId="532" priority="6747">
      <formula>ISNA(XEX196)</formula>
    </cfRule>
  </conditionalFormatting>
  <conditionalFormatting sqref="A311:A312 C311:D312">
    <cfRule type="expression" dxfId="531" priority="2197">
      <formula>ISNA(XEX242)</formula>
    </cfRule>
  </conditionalFormatting>
  <conditionalFormatting sqref="A325:A328">
    <cfRule type="expression" dxfId="530" priority="1009">
      <formula>ISNA(XEX259)</formula>
    </cfRule>
  </conditionalFormatting>
  <conditionalFormatting sqref="A329:A339">
    <cfRule type="expression" dxfId="529" priority="1010">
      <formula>ISNA(XEX261)</formula>
    </cfRule>
  </conditionalFormatting>
  <conditionalFormatting sqref="A340:A347">
    <cfRule type="expression" dxfId="528" priority="1017">
      <formula>ISNA(XEX273)</formula>
    </cfRule>
  </conditionalFormatting>
  <conditionalFormatting sqref="A93:B99">
    <cfRule type="expression" dxfId="527" priority="1312">
      <formula>IF(ISBLANK(search_box2),0,SEARCH(search_box2,$A93&amp;$B93&amp;$C93&amp;$D93))</formula>
    </cfRule>
  </conditionalFormatting>
  <conditionalFormatting sqref="A19:C19">
    <cfRule type="expression" dxfId="526" priority="2309">
      <formula>ISNA(XEW1048372)</formula>
    </cfRule>
  </conditionalFormatting>
  <conditionalFormatting sqref="A23:D24 F23">
    <cfRule type="expression" dxfId="525" priority="7730">
      <formula>ISNA(XEW1048365)</formula>
    </cfRule>
  </conditionalFormatting>
  <conditionalFormatting sqref="A24:D38">
    <cfRule type="expression" dxfId="524" priority="1725">
      <formula>IF(ISBLANK(search_box2),0,SEARCH(search_box2,$A24&amp;$B24&amp;$C24&amp;$D24))</formula>
    </cfRule>
  </conditionalFormatting>
  <conditionalFormatting sqref="A25:D26 B27 A28 C28:D28">
    <cfRule type="expression" dxfId="523" priority="2175">
      <formula>ISNA(XEW1048353)</formula>
    </cfRule>
  </conditionalFormatting>
  <conditionalFormatting sqref="A25:D27 A28 C28:D28 E198:E202 A36:D38 A39:A40 C39:D40 E315:E352 H27:M28 H36:M40 A70:D70 A90:D92 F90:F92 A93:A94 C93:D94 F125:F127 A125:D129">
    <cfRule type="expression" dxfId="522" priority="3972">
      <formula>IF(ISBLANK(search_box),0,SEARCH(search_box2,#REF!&amp;#REF!&amp;#REF!&amp;#REF!))</formula>
    </cfRule>
  </conditionalFormatting>
  <conditionalFormatting sqref="A49:D52">
    <cfRule type="expression" dxfId="521" priority="1329">
      <formula>ISNA(XEW1048442)</formula>
    </cfRule>
  </conditionalFormatting>
  <conditionalFormatting sqref="A54:D54 A55:A56 C55:D56">
    <cfRule type="expression" dxfId="520" priority="2221">
      <formula>ISNA(XEW10)</formula>
    </cfRule>
  </conditionalFormatting>
  <conditionalFormatting sqref="A55:D89">
    <cfRule type="expression" dxfId="519" priority="1315">
      <formula>IF(ISBLANK(search_box2),0,SEARCH(search_box2,$A55&amp;$B55&amp;$C55&amp;$D55))</formula>
    </cfRule>
  </conditionalFormatting>
  <conditionalFormatting sqref="A61:D62">
    <cfRule type="expression" dxfId="518" priority="4663">
      <formula>ISNA(XEW13)</formula>
    </cfRule>
  </conditionalFormatting>
  <conditionalFormatting sqref="A66:D66">
    <cfRule type="expression" dxfId="517" priority="3974">
      <formula>ISNA(XEW15)</formula>
    </cfRule>
  </conditionalFormatting>
  <conditionalFormatting sqref="A69:D69">
    <cfRule type="expression" dxfId="516" priority="2236">
      <formula>ISNA(XEW16)</formula>
    </cfRule>
  </conditionalFormatting>
  <conditionalFormatting sqref="A70:D70 F70">
    <cfRule type="expression" dxfId="515" priority="7835">
      <formula>ISNA(XEW48)</formula>
    </cfRule>
  </conditionalFormatting>
  <conditionalFormatting sqref="A74:D75">
    <cfRule type="expression" dxfId="514" priority="6361">
      <formula>ISNA(XEW61)</formula>
    </cfRule>
  </conditionalFormatting>
  <conditionalFormatting sqref="A76:D76 A77 C77:D77">
    <cfRule type="expression" dxfId="513" priority="2212">
      <formula>ISNA(XEX63)</formula>
    </cfRule>
  </conditionalFormatting>
  <conditionalFormatting sqref="A100:D197">
    <cfRule type="expression" dxfId="512" priority="1231">
      <formula>IF(ISBLANK(search_box2),0,SEARCH(search_box2,$A100&amp;$B100&amp;$C100&amp;$D100))</formula>
    </cfRule>
  </conditionalFormatting>
  <conditionalFormatting sqref="A114:D116 A117:A123 C117:D123">
    <cfRule type="expression" dxfId="511" priority="6417">
      <formula>ISNA(XEX90)</formula>
    </cfRule>
  </conditionalFormatting>
  <conditionalFormatting sqref="A125:D126 F125:F126 N125:XFD201">
    <cfRule type="expression" dxfId="510" priority="5424">
      <formula>ISNA(#REF!)</formula>
    </cfRule>
  </conditionalFormatting>
  <conditionalFormatting sqref="A156:D156 A157:A159 C157:D159">
    <cfRule type="expression" dxfId="509" priority="5421">
      <formula>ISNA(#REF!)</formula>
    </cfRule>
  </conditionalFormatting>
  <conditionalFormatting sqref="A160:D160 A161:A163 C161:D163">
    <cfRule type="expression" dxfId="508" priority="6327">
      <formula>ISNA(XEX100)</formula>
    </cfRule>
  </conditionalFormatting>
  <conditionalFormatting sqref="A203:D281">
    <cfRule type="expression" dxfId="507" priority="1183">
      <formula>IF(ISBLANK(search_box2),0,SEARCH(search_box2,$A203&amp;$B203&amp;$C203&amp;$D203))</formula>
    </cfRule>
  </conditionalFormatting>
  <conditionalFormatting sqref="A213:D213 B253 A254:D255 C256:D256 A257:D257">
    <cfRule type="expression" dxfId="506" priority="6291">
      <formula>ISNA(XEX153)</formula>
    </cfRule>
  </conditionalFormatting>
  <conditionalFormatting sqref="A258:D258">
    <cfRule type="expression" dxfId="505" priority="1016">
      <formula>ISNA(XEX195)</formula>
    </cfRule>
  </conditionalFormatting>
  <conditionalFormatting sqref="A262:D262">
    <cfRule type="expression" dxfId="504" priority="6745">
      <formula>ISNA(#REF!)</formula>
    </cfRule>
  </conditionalFormatting>
  <conditionalFormatting sqref="A263:D263">
    <cfRule type="expression" dxfId="503" priority="9834">
      <formula>ISNA(#REF!)</formula>
    </cfRule>
  </conditionalFormatting>
  <conditionalFormatting sqref="A268:D278 C325:D328">
    <cfRule type="expression" dxfId="502" priority="1018">
      <formula>ISNA(XEX202)</formula>
    </cfRule>
  </conditionalFormatting>
  <conditionalFormatting sqref="A279:D281 A348 C348:D348">
    <cfRule type="expression" dxfId="501" priority="2217">
      <formula>ISNA(XEX214)</formula>
    </cfRule>
  </conditionalFormatting>
  <conditionalFormatting sqref="A282:D285">
    <cfRule type="expression" dxfId="500" priority="42">
      <formula>ISNA(XEX216)</formula>
    </cfRule>
  </conditionalFormatting>
  <conditionalFormatting sqref="A286:D286 A265:D267 B313 A321:A324 C340:D347">
    <cfRule type="expression" dxfId="499" priority="2204">
      <formula>ISNA(XEX198)</formula>
    </cfRule>
  </conditionalFormatting>
  <conditionalFormatting sqref="A287:D288 A289 C289:D289 A297:A300 C297:D300 B311:B312 A313 C313:D313 A314:D317 A318:A320 C318:D320">
    <cfRule type="expression" dxfId="498" priority="2209">
      <formula>ISNA(XEX219)</formula>
    </cfRule>
  </conditionalFormatting>
  <conditionalFormatting sqref="A290:D296">
    <cfRule type="expression" dxfId="497" priority="1182">
      <formula>ISNA(XEX222)</formula>
    </cfRule>
  </conditionalFormatting>
  <conditionalFormatting sqref="A290:D314">
    <cfRule type="expression" dxfId="496" priority="1179">
      <formula>IF(ISBLANK(search_box2),0,SEARCH(search_box2,$A290&amp;$B290&amp;$C290&amp;$D290))</formula>
    </cfRule>
  </conditionalFormatting>
  <conditionalFormatting sqref="A301:D310">
    <cfRule type="expression" dxfId="495" priority="1180">
      <formula>ISNA(XEX233)</formula>
    </cfRule>
  </conditionalFormatting>
  <conditionalFormatting sqref="A355:D355">
    <cfRule type="expression" dxfId="494" priority="9379">
      <formula>ISNA(#REF!)</formula>
    </cfRule>
  </conditionalFormatting>
  <conditionalFormatting sqref="A356:D366">
    <cfRule type="expression" dxfId="493" priority="9922">
      <formula>ISNA(XEX313)</formula>
    </cfRule>
  </conditionalFormatting>
  <conditionalFormatting sqref="A367:D372">
    <cfRule type="expression" dxfId="492" priority="7558">
      <formula>ISNA(XEX325)</formula>
    </cfRule>
  </conditionalFormatting>
  <conditionalFormatting sqref="A373:D387">
    <cfRule type="expression" dxfId="491" priority="9914">
      <formula>ISNA(XEX332)</formula>
    </cfRule>
  </conditionalFormatting>
  <conditionalFormatting sqref="A388:D388">
    <cfRule type="expression" dxfId="490" priority="7577">
      <formula>ISNA(XEX348)</formula>
    </cfRule>
  </conditionalFormatting>
  <conditionalFormatting sqref="A389:D389">
    <cfRule type="expression" dxfId="489" priority="9920">
      <formula>ISNA(#REF!)</formula>
    </cfRule>
  </conditionalFormatting>
  <conditionalFormatting sqref="A390:D394">
    <cfRule type="expression" dxfId="488" priority="7565">
      <formula>ISNA(XEX351)</formula>
    </cfRule>
  </conditionalFormatting>
  <conditionalFormatting sqref="A20:E21">
    <cfRule type="expression" dxfId="487" priority="352">
      <formula>ISNA(XEW1048363)</formula>
    </cfRule>
  </conditionalFormatting>
  <conditionalFormatting sqref="A416:F1048576">
    <cfRule type="expression" dxfId="486" priority="346">
      <formula>ISNA(XEW353)</formula>
    </cfRule>
  </conditionalFormatting>
  <conditionalFormatting sqref="B28 A29:D29">
    <cfRule type="expression" dxfId="485" priority="2226">
      <formula>ISNA(XEW1048357)</formula>
    </cfRule>
  </conditionalFormatting>
  <conditionalFormatting sqref="B32:B35">
    <cfRule type="expression" dxfId="484" priority="1726">
      <formula>IF(ISBLANK(search_box),0,SEARCH(search_box2,#REF!&amp;#REF!&amp;#REF!&amp;#REF!))</formula>
    </cfRule>
  </conditionalFormatting>
  <conditionalFormatting sqref="B39">
    <cfRule type="expression" dxfId="483" priority="1346">
      <formula>IF(ISBLANK(search_box),0,SEARCH(search_box2,#REF!&amp;#REF!&amp;#REF!&amp;#REF!))</formula>
    </cfRule>
    <cfRule type="expression" dxfId="482" priority="1345">
      <formula>IF(ISBLANK(search_box2),0,SEARCH(search_box2,$A39&amp;$B39&amp;$C39&amp;$D39))</formula>
    </cfRule>
  </conditionalFormatting>
  <conditionalFormatting sqref="B39:B40">
    <cfRule type="expression" dxfId="481" priority="1347">
      <formula>ISNA(XEX1048432)</formula>
    </cfRule>
  </conditionalFormatting>
  <conditionalFormatting sqref="B40">
    <cfRule type="expression" dxfId="480" priority="1696">
      <formula>IF(ISBLANK(search_box2),0,SEARCH(search_box2,$A40&amp;$B40&amp;$C40&amp;$D40))</formula>
    </cfRule>
  </conditionalFormatting>
  <conditionalFormatting sqref="B41">
    <cfRule type="expression" dxfId="479" priority="1343">
      <formula>IF(ISBLANK(search_box),0,SEARCH(search_box2,#REF!&amp;#REF!&amp;#REF!&amp;#REF!))</formula>
    </cfRule>
    <cfRule type="expression" dxfId="478" priority="1344">
      <formula>ISNA(XEX1048434)</formula>
    </cfRule>
    <cfRule type="expression" dxfId="477" priority="1342">
      <formula>IF(ISBLANK(search_box2),0,SEARCH(search_box2,$A41&amp;$B41&amp;$C41&amp;$D41))</formula>
    </cfRule>
  </conditionalFormatting>
  <conditionalFormatting sqref="B44:B46">
    <cfRule type="expression" dxfId="476" priority="1334">
      <formula>IF(ISBLANK(search_box),0,SEARCH(search_box2,#REF!&amp;#REF!&amp;#REF!&amp;#REF!))</formula>
    </cfRule>
  </conditionalFormatting>
  <conditionalFormatting sqref="B44:B47">
    <cfRule type="expression" dxfId="475" priority="1335">
      <formula>ISNA(XEX1048437)</formula>
    </cfRule>
  </conditionalFormatting>
  <conditionalFormatting sqref="B44:B48">
    <cfRule type="expression" dxfId="474" priority="1330">
      <formula>IF(ISBLANK(search_box2),0,SEARCH(search_box2,$A44&amp;$B44&amp;$C44&amp;$D44))</formula>
    </cfRule>
  </conditionalFormatting>
  <conditionalFormatting sqref="B48">
    <cfRule type="expression" dxfId="473" priority="1331">
      <formula>IF(ISBLANK(search_box),0,SEARCH(search_box2,#REF!&amp;#REF!&amp;#REF!&amp;#REF!))</formula>
    </cfRule>
    <cfRule type="expression" dxfId="472" priority="1332">
      <formula>ISNA(XEX1048441)</formula>
    </cfRule>
  </conditionalFormatting>
  <conditionalFormatting sqref="B51">
    <cfRule type="expression" dxfId="471" priority="1327">
      <formula>IF(ISBLANK(search_box2),0,SEARCH(search_box2,$A51&amp;$B51&amp;$C51&amp;$D51))</formula>
    </cfRule>
    <cfRule type="expression" dxfId="470" priority="1328">
      <formula>IF(ISBLANK(search_box),0,SEARCH(search_box2,#REF!&amp;#REF!&amp;#REF!&amp;#REF!))</formula>
    </cfRule>
  </conditionalFormatting>
  <conditionalFormatting sqref="B55:B59">
    <cfRule type="expression" dxfId="469" priority="1322">
      <formula>IF(ISBLANK(search_box),0,SEARCH(search_box2,#REF!&amp;#REF!&amp;#REF!&amp;#REF!))</formula>
    </cfRule>
    <cfRule type="expression" dxfId="468" priority="1323">
      <formula>ISNA(XEX1048448)</formula>
    </cfRule>
  </conditionalFormatting>
  <conditionalFormatting sqref="B77:B79">
    <cfRule type="expression" dxfId="467" priority="1319">
      <formula>IF(ISBLANK(search_box),0,SEARCH(search_box2,#REF!&amp;#REF!&amp;#REF!&amp;#REF!))</formula>
    </cfRule>
    <cfRule type="expression" dxfId="466" priority="1320">
      <formula>ISNA(XEX1048470)</formula>
    </cfRule>
  </conditionalFormatting>
  <conditionalFormatting sqref="B87:B89">
    <cfRule type="expression" dxfId="465" priority="1316">
      <formula>IF(ISBLANK(search_box),0,SEARCH(search_box2,#REF!&amp;#REF!&amp;#REF!&amp;#REF!))</formula>
    </cfRule>
    <cfRule type="expression" dxfId="464" priority="1317">
      <formula>ISNA(XEX1048480)</formula>
    </cfRule>
  </conditionalFormatting>
  <conditionalFormatting sqref="B93:B99">
    <cfRule type="expression" dxfId="463" priority="1313">
      <formula>IF(ISBLANK(search_box),0,SEARCH(search_box2,#REF!&amp;#REF!&amp;#REF!&amp;#REF!))</formula>
    </cfRule>
    <cfRule type="expression" dxfId="462" priority="1314">
      <formula>ISNA(XEX1048486)</formula>
    </cfRule>
  </conditionalFormatting>
  <conditionalFormatting sqref="B103:B104 E32:E35 E37:E59 E63:E65 E67:E69 E73:E75 E77:E79 E97:E99 E102:E104 E93:E95 B32:B35 A36:D38 A39:A41 C39:D41 A42:D43 A44:A48 C44:D48">
    <cfRule type="expression" dxfId="461" priority="1671">
      <formula>ISNA(XEW1048425)</formula>
    </cfRule>
  </conditionalFormatting>
  <conditionalFormatting sqref="B103:B106">
    <cfRule type="expression" dxfId="460" priority="1310">
      <formula>IF(ISBLANK(search_box),0,SEARCH(search_box2,#REF!&amp;#REF!&amp;#REF!&amp;#REF!))</formula>
    </cfRule>
  </conditionalFormatting>
  <conditionalFormatting sqref="B105:B106 E105:E106 E108 E110 E112:E113 E115 E117:E124 E128 E131:E132 E135:E136 E138 E140:E141 E144:E146 E149:E152 E154:E155 E157:E159 E161:E168 E170:E174 E176:E177">
    <cfRule type="expression" dxfId="459" priority="1727">
      <formula>ISNA(XEX1048497)</formula>
    </cfRule>
  </conditionalFormatting>
  <conditionalFormatting sqref="B117:B124">
    <cfRule type="expression" dxfId="458" priority="1307">
      <formula>IF(ISBLANK(search_box),0,SEARCH(search_box2,#REF!&amp;#REF!&amp;#REF!&amp;#REF!))</formula>
    </cfRule>
    <cfRule type="expression" dxfId="457" priority="1308">
      <formula>ISNA(XEX1048509)</formula>
    </cfRule>
  </conditionalFormatting>
  <conditionalFormatting sqref="B131:B132">
    <cfRule type="expression" dxfId="456" priority="1305">
      <formula>ISNA(XEX1048523)</formula>
    </cfRule>
    <cfRule type="expression" dxfId="455" priority="1304">
      <formula>IF(ISBLANK(search_box),0,SEARCH(search_box2,#REF!&amp;#REF!&amp;#REF!&amp;#REF!))</formula>
    </cfRule>
  </conditionalFormatting>
  <conditionalFormatting sqref="B135:B136">
    <cfRule type="expression" dxfId="454" priority="1301">
      <formula>IF(ISBLANK(search_box),0,SEARCH(search_box2,#REF!&amp;#REF!&amp;#REF!&amp;#REF!))</formula>
    </cfRule>
    <cfRule type="expression" dxfId="453" priority="1302">
      <formula>ISNA(XEX1048527)</formula>
    </cfRule>
  </conditionalFormatting>
  <conditionalFormatting sqref="B138">
    <cfRule type="expression" dxfId="452" priority="1298">
      <formula>IF(ISBLANK(search_box),0,SEARCH(search_box2,#REF!&amp;#REF!&amp;#REF!&amp;#REF!))</formula>
    </cfRule>
    <cfRule type="expression" dxfId="451" priority="1299">
      <formula>ISNA(XEX1048530)</formula>
    </cfRule>
  </conditionalFormatting>
  <conditionalFormatting sqref="B140:B141">
    <cfRule type="expression" dxfId="450" priority="1292">
      <formula>IF(ISBLANK(search_box),0,SEARCH(search_box2,#REF!&amp;#REF!&amp;#REF!&amp;#REF!))</formula>
    </cfRule>
    <cfRule type="expression" dxfId="449" priority="1293">
      <formula>ISNA(XEX1048532)</formula>
    </cfRule>
  </conditionalFormatting>
  <conditionalFormatting sqref="B146">
    <cfRule type="expression" dxfId="448" priority="1290">
      <formula>ISNA(XEX1048538)</formula>
    </cfRule>
    <cfRule type="expression" dxfId="447" priority="1289">
      <formula>IF(ISBLANK(search_box),0,SEARCH(search_box2,#REF!&amp;#REF!&amp;#REF!&amp;#REF!))</formula>
    </cfRule>
  </conditionalFormatting>
  <conditionalFormatting sqref="B151:B152">
    <cfRule type="expression" dxfId="446" priority="1283">
      <formula>IF(ISBLANK(search_box),0,SEARCH(search_box2,#REF!&amp;#REF!&amp;#REF!&amp;#REF!))</formula>
    </cfRule>
    <cfRule type="expression" dxfId="445" priority="1284">
      <formula>ISNA(XEX1048543)</formula>
    </cfRule>
  </conditionalFormatting>
  <conditionalFormatting sqref="B154:B155">
    <cfRule type="expression" dxfId="444" priority="1277">
      <formula>IF(ISBLANK(search_box),0,SEARCH(search_box2,#REF!&amp;#REF!&amp;#REF!&amp;#REF!))</formula>
    </cfRule>
    <cfRule type="expression" dxfId="443" priority="1278">
      <formula>ISNA(XEX1048546)</formula>
    </cfRule>
  </conditionalFormatting>
  <conditionalFormatting sqref="B157:B159">
    <cfRule type="expression" dxfId="442" priority="1269">
      <formula>ISNA(XEX1048549)</formula>
    </cfRule>
    <cfRule type="expression" dxfId="441" priority="1268">
      <formula>IF(ISBLANK(search_box),0,SEARCH(search_box2,#REF!&amp;#REF!&amp;#REF!&amp;#REF!))</formula>
    </cfRule>
  </conditionalFormatting>
  <conditionalFormatting sqref="B161:B168">
    <cfRule type="expression" dxfId="440" priority="1265">
      <formula>IF(ISBLANK(search_box),0,SEARCH(search_box2,#REF!&amp;#REF!&amp;#REF!&amp;#REF!))</formula>
    </cfRule>
    <cfRule type="expression" dxfId="439" priority="1266">
      <formula>ISNA(XEX1048553)</formula>
    </cfRule>
  </conditionalFormatting>
  <conditionalFormatting sqref="B170:B174">
    <cfRule type="expression" dxfId="438" priority="1263">
      <formula>ISNA(XEX1048562)</formula>
    </cfRule>
    <cfRule type="expression" dxfId="437" priority="1262">
      <formula>IF(ISBLANK(search_box),0,SEARCH(search_box2,#REF!&amp;#REF!&amp;#REF!&amp;#REF!))</formula>
    </cfRule>
  </conditionalFormatting>
  <conditionalFormatting sqref="B176">
    <cfRule type="expression" dxfId="436" priority="6221">
      <formula>ISNA(XEY1)</formula>
    </cfRule>
  </conditionalFormatting>
  <conditionalFormatting sqref="B176:B177 E230:E244 E281:E284 E198:E202 E315:E350">
    <cfRule type="expression" dxfId="435" priority="1260">
      <formula>ISNA(XEX1)</formula>
    </cfRule>
  </conditionalFormatting>
  <conditionalFormatting sqref="B176:B177">
    <cfRule type="expression" dxfId="434" priority="1259">
      <formula>IF(ISBLANK(search_box),0,SEARCH(search_box2,#REF!&amp;#REF!&amp;#REF!&amp;#REF!))</formula>
    </cfRule>
  </conditionalFormatting>
  <conditionalFormatting sqref="B179:B181">
    <cfRule type="expression" dxfId="433" priority="1256">
      <formula>IF(ISBLANK(search_box),0,SEARCH(search_box2,#REF!&amp;#REF!&amp;#REF!&amp;#REF!))</formula>
    </cfRule>
    <cfRule type="expression" dxfId="432" priority="1257">
      <formula>ISNA(XEX4)</formula>
    </cfRule>
  </conditionalFormatting>
  <conditionalFormatting sqref="B183">
    <cfRule type="expression" dxfId="431" priority="1253">
      <formula>IF(ISBLANK(search_box),0,SEARCH(search_box2,#REF!&amp;#REF!&amp;#REF!&amp;#REF!))</formula>
    </cfRule>
    <cfRule type="expression" dxfId="430" priority="1254">
      <formula>ISNA(XEX8)</formula>
    </cfRule>
  </conditionalFormatting>
  <conditionalFormatting sqref="B185:B190">
    <cfRule type="expression" dxfId="429" priority="1236">
      <formula>ISNA(XEX10)</formula>
    </cfRule>
    <cfRule type="expression" dxfId="428" priority="1235">
      <formula>IF(ISBLANK(search_box),0,SEARCH(search_box2,#REF!&amp;#REF!&amp;#REF!&amp;#REF!))</formula>
    </cfRule>
  </conditionalFormatting>
  <conditionalFormatting sqref="B193:B195">
    <cfRule type="expression" dxfId="427" priority="1233">
      <formula>ISNA(XEX18)</formula>
    </cfRule>
    <cfRule type="expression" dxfId="426" priority="1232">
      <formula>IF(ISBLANK(search_box),0,SEARCH(search_box2,#REF!&amp;#REF!&amp;#REF!&amp;#REF!))</formula>
    </cfRule>
  </conditionalFormatting>
  <conditionalFormatting sqref="B196">
    <cfRule type="expression" dxfId="425" priority="1374">
      <formula>ISNA(XEY131)</formula>
    </cfRule>
  </conditionalFormatting>
  <conditionalFormatting sqref="B198">
    <cfRule type="expression" dxfId="424" priority="1226">
      <formula>IF(ISBLANK(search_box2),0,SEARCH(search_box2,$A198&amp;$B198&amp;$C198&amp;$D198))</formula>
    </cfRule>
    <cfRule type="expression" dxfId="423" priority="1227">
      <formula>IF(ISBLANK(search_box),0,SEARCH(search_box2,#REF!&amp;#REF!&amp;#REF!&amp;#REF!))</formula>
    </cfRule>
  </conditionalFormatting>
  <conditionalFormatting sqref="B198:B202">
    <cfRule type="expression" dxfId="422" priority="1212">
      <formula>ISNA(XEY29)</formula>
    </cfRule>
  </conditionalFormatting>
  <conditionalFormatting sqref="B199:B202">
    <cfRule type="expression" dxfId="421" priority="1211">
      <formula>IF(ISBLANK(search_box),0,SEARCH(search_box2,#REF!&amp;#REF!&amp;#REF!&amp;#REF!))</formula>
    </cfRule>
    <cfRule type="expression" dxfId="420" priority="1210">
      <formula>IF(ISBLANK(search_box2),0,SEARCH(search_box2,$A199&amp;$B199&amp;$C199&amp;$D199))</formula>
    </cfRule>
  </conditionalFormatting>
  <conditionalFormatting sqref="B204:B205">
    <cfRule type="expression" dxfId="419" priority="1206">
      <formula>ISNA(XEY35)</formula>
    </cfRule>
    <cfRule type="expression" dxfId="418" priority="1205">
      <formula>IF(ISBLANK(search_box),0,SEARCH(search_box2,#REF!&amp;#REF!&amp;#REF!&amp;#REF!))</formula>
    </cfRule>
  </conditionalFormatting>
  <conditionalFormatting sqref="B210">
    <cfRule type="expression" dxfId="417" priority="1203">
      <formula>ISNA(XEY41)</formula>
    </cfRule>
    <cfRule type="expression" dxfId="416" priority="1202">
      <formula>IF(ISBLANK(search_box),0,SEARCH(search_box2,#REF!&amp;#REF!&amp;#REF!&amp;#REF!))</formula>
    </cfRule>
  </conditionalFormatting>
  <conditionalFormatting sqref="B212">
    <cfRule type="expression" dxfId="415" priority="1200">
      <formula>ISNA(XEY43)</formula>
    </cfRule>
    <cfRule type="expression" dxfId="414" priority="1199">
      <formula>IF(ISBLANK(search_box),0,SEARCH(search_box2,#REF!&amp;#REF!&amp;#REF!&amp;#REF!))</formula>
    </cfRule>
  </conditionalFormatting>
  <conditionalFormatting sqref="B218:B228">
    <cfRule type="expression" dxfId="413" priority="1197">
      <formula>ISNA(XEX49)</formula>
    </cfRule>
    <cfRule type="expression" dxfId="412" priority="1196">
      <formula>IF(ISBLANK(search_box),0,SEARCH(search_box2,#REF!&amp;#REF!&amp;#REF!&amp;#REF!))</formula>
    </cfRule>
  </conditionalFormatting>
  <conditionalFormatting sqref="B230:B231">
    <cfRule type="expression" dxfId="411" priority="1228">
      <formula>ISNA(XEX61)</formula>
    </cfRule>
  </conditionalFormatting>
  <conditionalFormatting sqref="B230:B244">
    <cfRule type="expression" dxfId="410" priority="1193">
      <formula>IF(ISBLANK(search_box),0,SEARCH(search_box2,#REF!&amp;#REF!&amp;#REF!&amp;#REF!))</formula>
    </cfRule>
  </conditionalFormatting>
  <conditionalFormatting sqref="B232:B244">
    <cfRule type="expression" dxfId="409" priority="1221">
      <formula>ISNA(XEY63)</formula>
    </cfRule>
  </conditionalFormatting>
  <conditionalFormatting sqref="B256">
    <cfRule type="expression" dxfId="408" priority="1190">
      <formula>IF(ISBLANK(search_box),0,SEARCH(search_box2,#REF!&amp;#REF!&amp;#REF!&amp;#REF!))</formula>
    </cfRule>
    <cfRule type="expression" dxfId="407" priority="1191">
      <formula>ISNA(XEY87)</formula>
    </cfRule>
  </conditionalFormatting>
  <conditionalFormatting sqref="B261">
    <cfRule type="expression" dxfId="406" priority="1188">
      <formula>ISNA(XEY92)</formula>
    </cfRule>
    <cfRule type="expression" dxfId="405" priority="1187">
      <formula>IF(ISBLANK(search_box),0,SEARCH(search_box2,#REF!&amp;#REF!&amp;#REF!&amp;#REF!))</formula>
    </cfRule>
  </conditionalFormatting>
  <conditionalFormatting sqref="B264">
    <cfRule type="expression" dxfId="404" priority="1185">
      <formula>ISNA(XEY95)</formula>
    </cfRule>
    <cfRule type="expression" dxfId="403" priority="1184">
      <formula>IF(ISBLANK(search_box),0,SEARCH(search_box2,#REF!&amp;#REF!&amp;#REF!&amp;#REF!))</formula>
    </cfRule>
  </conditionalFormatting>
  <conditionalFormatting sqref="B289">
    <cfRule type="expression" dxfId="402" priority="109">
      <formula>ISNA(#REF!)</formula>
    </cfRule>
  </conditionalFormatting>
  <conditionalFormatting sqref="B297:B300">
    <cfRule type="expression" dxfId="401" priority="2193">
      <formula>ISNA(XEY228)</formula>
    </cfRule>
  </conditionalFormatting>
  <conditionalFormatting sqref="B318:B325">
    <cfRule type="expression" dxfId="400" priority="1023">
      <formula>ISNA(XEY181)</formula>
    </cfRule>
    <cfRule type="expression" dxfId="399" priority="1008">
      <formula>ISNA(XEY393)</formula>
    </cfRule>
  </conditionalFormatting>
  <conditionalFormatting sqref="B318:B344 B349:B350">
    <cfRule type="expression" dxfId="398" priority="1004">
      <formula>ISNA(#REF!)</formula>
    </cfRule>
  </conditionalFormatting>
  <conditionalFormatting sqref="B326:B333">
    <cfRule type="expression" dxfId="397" priority="1020">
      <formula>ISNA(XEY190)</formula>
    </cfRule>
  </conditionalFormatting>
  <conditionalFormatting sqref="B326:B344">
    <cfRule type="expression" dxfId="396" priority="1005">
      <formula>ISNA(XEY402)</formula>
    </cfRule>
  </conditionalFormatting>
  <conditionalFormatting sqref="B334:B336 B339">
    <cfRule type="expression" dxfId="395" priority="1022">
      <formula>ISNA(#REF!)</formula>
    </cfRule>
  </conditionalFormatting>
  <conditionalFormatting sqref="B337">
    <cfRule type="expression" dxfId="394" priority="1032">
      <formula>ISNA(#REF!)</formula>
    </cfRule>
  </conditionalFormatting>
  <conditionalFormatting sqref="B338">
    <cfRule type="expression" dxfId="393" priority="9835">
      <formula>ISNA(#REF!)</formula>
    </cfRule>
  </conditionalFormatting>
  <conditionalFormatting sqref="B340:B344">
    <cfRule type="expression" dxfId="392" priority="1002">
      <formula>ISNA(XEY198)</formula>
    </cfRule>
  </conditionalFormatting>
  <conditionalFormatting sqref="B345">
    <cfRule type="expression" dxfId="391" priority="1003">
      <formula>ISNA(#REF!)</formula>
    </cfRule>
  </conditionalFormatting>
  <conditionalFormatting sqref="B345:B347">
    <cfRule type="expression" dxfId="390" priority="996">
      <formula>ISNA(XEY204)</formula>
    </cfRule>
    <cfRule type="expression" dxfId="389" priority="995">
      <formula>ISNA(XEY422)</formula>
    </cfRule>
  </conditionalFormatting>
  <conditionalFormatting sqref="B346:B348">
    <cfRule type="expression" dxfId="388" priority="994">
      <formula>ISNA(#REF!)</formula>
    </cfRule>
  </conditionalFormatting>
  <conditionalFormatting sqref="B348">
    <cfRule type="expression" dxfId="387" priority="993">
      <formula>ISNA(XEY208)</formula>
    </cfRule>
    <cfRule type="expression" dxfId="386" priority="992">
      <formula>ISNA(XEY426)</formula>
    </cfRule>
  </conditionalFormatting>
  <conditionalFormatting sqref="B349:B350">
    <cfRule type="expression" dxfId="385" priority="1019">
      <formula>ISNA(XEY210)</formula>
    </cfRule>
    <cfRule type="expression" dxfId="384" priority="991">
      <formula>ISNA(XEY428)</formula>
    </cfRule>
  </conditionalFormatting>
  <conditionalFormatting sqref="C22">
    <cfRule type="expression" dxfId="383" priority="1957">
      <formula>ISNA(XEY1047988)</formula>
    </cfRule>
  </conditionalFormatting>
  <conditionalFormatting sqref="C27:D27">
    <cfRule type="expression" dxfId="382" priority="2172">
      <formula>ISNA(XEY1048356)</formula>
    </cfRule>
  </conditionalFormatting>
  <conditionalFormatting sqref="C198:D201 A166:A168 C166:D168 A169:D169 A170:A174 C170:D174 A175:D175 A176:A177 C176:D177 A178:D178 A179:A181 C179:D181">
    <cfRule type="expression" dxfId="381" priority="2261">
      <formula>ISNA(XEX109)</formula>
    </cfRule>
  </conditionalFormatting>
  <conditionalFormatting sqref="C321:D324">
    <cfRule type="expression" dxfId="380" priority="1014">
      <formula>ISNA(XEZ254)</formula>
    </cfRule>
  </conditionalFormatting>
  <conditionalFormatting sqref="C329:D339">
    <cfRule type="expression" dxfId="379" priority="1011">
      <formula>ISNA(XEZ261)</formula>
    </cfRule>
  </conditionalFormatting>
  <conditionalFormatting sqref="D19">
    <cfRule type="expression" dxfId="378" priority="2255">
      <formula>ISNA(XEZ1048371)</formula>
    </cfRule>
  </conditionalFormatting>
  <conditionalFormatting sqref="D22">
    <cfRule type="expression" dxfId="377" priority="1955">
      <formula>IF(ISBLANK(search_box),0,SEARCH(search_box,$A22&amp;$B22&amp;$C22&amp;$D22))</formula>
    </cfRule>
    <cfRule type="expression" dxfId="376" priority="1956">
      <formula>ISNA(XEZ1048435)</formula>
    </cfRule>
  </conditionalFormatting>
  <conditionalFormatting sqref="E23">
    <cfRule type="expression" dxfId="375" priority="341">
      <formula>ISNA(XEW1048047)</formula>
    </cfRule>
  </conditionalFormatting>
  <conditionalFormatting sqref="E25:E26">
    <cfRule type="expression" dxfId="374" priority="356">
      <formula>ISNA(XFA1048374)</formula>
    </cfRule>
  </conditionalFormatting>
  <conditionalFormatting sqref="E25:E29 E32:E59 E63:E65 E67:E70 E73:E75 E77:E79 E97:E99 E102:E106 E108 E110 E112:E113 E115 E117:E129 E131:E132 E135:E136 E138 E140:E141 E144:E146 E149:E152 E154:E155 E157:E159 E161:E168 E170:E174 E176:E177 E179:E181 E183 E185:E190 E193:E196 E204:E205 E207:E212 E215:E228 E230:E244 E246:E270 E272:E274 E276:E278 E281:E286 E289:E293 E295 E297:E300 E302:E303">
    <cfRule type="expression" dxfId="373" priority="355">
      <formula>IF(ISBLANK(search_box),0,SEARCH(search_box2,#REF!&amp;#REF!&amp;#REF!&amp;#REF!))</formula>
    </cfRule>
  </conditionalFormatting>
  <conditionalFormatting sqref="E25:E75 E77:E82">
    <cfRule type="expression" dxfId="372" priority="351">
      <formula>IF(ISBLANK(search_box2),0,SEARCH(search_box2,$A25&amp;$B25&amp;$C25&amp;$D25))</formula>
    </cfRule>
  </conditionalFormatting>
  <conditionalFormatting sqref="E28:E29">
    <cfRule type="expression" dxfId="371" priority="350">
      <formula>ISNA(XFA1048421)</formula>
    </cfRule>
    <cfRule type="expression" dxfId="370" priority="338">
      <formula>ISNA(XFA1048398)</formula>
    </cfRule>
  </conditionalFormatting>
  <conditionalFormatting sqref="E30:E31">
    <cfRule type="expression" dxfId="369" priority="388">
      <formula>ISNA(XFA1048397)</formula>
    </cfRule>
  </conditionalFormatting>
  <conditionalFormatting sqref="E32:E35">
    <cfRule type="expression" dxfId="368" priority="336">
      <formula>ISNA(XFA1048402)</formula>
    </cfRule>
  </conditionalFormatting>
  <conditionalFormatting sqref="E36">
    <cfRule type="expression" dxfId="367" priority="389">
      <formula>ISNA(XFA1048409)</formula>
    </cfRule>
  </conditionalFormatting>
  <conditionalFormatting sqref="E37:E59">
    <cfRule type="expression" dxfId="366" priority="334">
      <formula>ISNA(XFA1048407)</formula>
    </cfRule>
  </conditionalFormatting>
  <conditionalFormatting sqref="E62">
    <cfRule type="expression" dxfId="365" priority="379">
      <formula>ISNA(XFA13)</formula>
    </cfRule>
  </conditionalFormatting>
  <conditionalFormatting sqref="E63:E65">
    <cfRule type="expression" dxfId="364" priority="332">
      <formula>ISNA(XFA1048433)</formula>
    </cfRule>
  </conditionalFormatting>
  <conditionalFormatting sqref="E67:E69">
    <cfRule type="expression" dxfId="363" priority="330">
      <formula>ISNA(XFA1048437)</formula>
    </cfRule>
  </conditionalFormatting>
  <conditionalFormatting sqref="E70">
    <cfRule type="expression" dxfId="362" priority="374">
      <formula>ISNA(XFA48)</formula>
    </cfRule>
  </conditionalFormatting>
  <conditionalFormatting sqref="E71">
    <cfRule type="expression" dxfId="361" priority="357">
      <formula>ISNA(XFA56)</formula>
    </cfRule>
  </conditionalFormatting>
  <conditionalFormatting sqref="E73:E75">
    <cfRule type="expression" dxfId="360" priority="328">
      <formula>ISNA(XFA1048443)</formula>
    </cfRule>
  </conditionalFormatting>
  <conditionalFormatting sqref="E76">
    <cfRule type="expression" dxfId="359" priority="372">
      <formula>_xlfn.ISFORMULA(#REF!)</formula>
    </cfRule>
    <cfRule type="expression" dxfId="358" priority="380">
      <formula>ISNA(XFA1048556)</formula>
    </cfRule>
  </conditionalFormatting>
  <conditionalFormatting sqref="E77:E79">
    <cfRule type="expression" dxfId="357" priority="326">
      <formula>ISNA(XFA1048447)</formula>
    </cfRule>
  </conditionalFormatting>
  <conditionalFormatting sqref="E80:E82">
    <cfRule type="expression" dxfId="356" priority="404">
      <formula>ISNA(XFA55)</formula>
    </cfRule>
  </conditionalFormatting>
  <conditionalFormatting sqref="E83:E85">
    <cfRule type="expression" dxfId="355" priority="321">
      <formula>ISNA(XFA1048453)</formula>
    </cfRule>
    <cfRule type="expression" dxfId="354" priority="323">
      <formula>ISNA(XFA1048476)</formula>
    </cfRule>
    <cfRule type="expression" dxfId="353" priority="325">
      <formula>IF(ISBLANK(search_box),0,SEARCH(search_box2,#REF!&amp;#REF!&amp;#REF!&amp;#REF!))</formula>
    </cfRule>
    <cfRule type="expression" dxfId="352" priority="324">
      <formula>IF(ISBLANK(search_box2),0,SEARCH(search_box2,$A83&amp;$B83&amp;$C83&amp;$D83))</formula>
    </cfRule>
  </conditionalFormatting>
  <conditionalFormatting sqref="E86">
    <cfRule type="expression" dxfId="351" priority="370">
      <formula>ISNA(#REF!)</formula>
    </cfRule>
    <cfRule type="expression" dxfId="350" priority="349">
      <formula>_xlfn.ISFORMULA(#REF!)</formula>
    </cfRule>
  </conditionalFormatting>
  <conditionalFormatting sqref="E87:E89">
    <cfRule type="expression" dxfId="349" priority="318">
      <formula>ISNA(XFA1048480)</formula>
    </cfRule>
    <cfRule type="expression" dxfId="348" priority="319">
      <formula>IF(ISBLANK(search_box2),0,SEARCH(search_box2,$A87&amp;$B87&amp;$C87&amp;$D87))</formula>
    </cfRule>
    <cfRule type="expression" dxfId="347" priority="316">
      <formula>ISNA(XFA1048457)</formula>
    </cfRule>
  </conditionalFormatting>
  <conditionalFormatting sqref="E87:E95">
    <cfRule type="expression" dxfId="346" priority="320">
      <formula>IF(ISBLANK(search_box),0,SEARCH(search_box2,#REF!&amp;#REF!&amp;#REF!&amp;#REF!))</formula>
    </cfRule>
  </conditionalFormatting>
  <conditionalFormatting sqref="E93:E95">
    <cfRule type="expression" dxfId="345" priority="314">
      <formula>ISNA(XFA1048463)</formula>
    </cfRule>
  </conditionalFormatting>
  <conditionalFormatting sqref="E97:E99">
    <cfRule type="expression" dxfId="344" priority="312">
      <formula>ISNA(XFA1048467)</formula>
    </cfRule>
  </conditionalFormatting>
  <conditionalFormatting sqref="E102:E106 E108 E110:E124 E128:E281 A39:A41 C39:D41 A42:D43 A44:A48 C44:D48 C93:E99 A49:D50 A51 C51:D51 A52:D54 A282:E282 E283:E309 E315:E352 G104:M284 H63:M102 E125:F127 E310:F314 A283:D284 H27:M47 H24:M24 F25:F26 H25:L26 F60:F62 F70:F72 F80:F82 A90:F92 E100:F101 M103 E107:F107 E109:F109 A198:A202 C198:D202 A286:D288 G286:M314 A289 C289:D289">
    <cfRule type="expression" dxfId="343" priority="1953">
      <formula>IF(ISBLANK(search_box2),0,SEARCH(search_box2,$A24&amp;$B24&amp;$C24&amp;$D24))</formula>
    </cfRule>
  </conditionalFormatting>
  <conditionalFormatting sqref="E105:E106">
    <cfRule type="expression" dxfId="342" priority="307">
      <formula>ISNA(XFA1048474)</formula>
    </cfRule>
  </conditionalFormatting>
  <conditionalFormatting sqref="E108">
    <cfRule type="expression" dxfId="341" priority="306">
      <formula>ISNA(XFA1048477)</formula>
    </cfRule>
  </conditionalFormatting>
  <conditionalFormatting sqref="E110">
    <cfRule type="expression" dxfId="340" priority="304">
      <formula>ISNA(XFA1048479)</formula>
    </cfRule>
  </conditionalFormatting>
  <conditionalFormatting sqref="E112:E113">
    <cfRule type="expression" dxfId="339" priority="300">
      <formula>ISNA(XFA1048481)</formula>
    </cfRule>
  </conditionalFormatting>
  <conditionalFormatting sqref="E114 E116">
    <cfRule type="expression" dxfId="338" priority="369">
      <formula>ISNA(#REF!)</formula>
    </cfRule>
  </conditionalFormatting>
  <conditionalFormatting sqref="E115">
    <cfRule type="expression" dxfId="337" priority="298">
      <formula>ISNA(XFA1048484)</formula>
    </cfRule>
  </conditionalFormatting>
  <conditionalFormatting sqref="E117:E124">
    <cfRule type="expression" dxfId="336" priority="296">
      <formula>ISNA(XFA1048486)</formula>
    </cfRule>
  </conditionalFormatting>
  <conditionalFormatting sqref="E125:E126 E147">
    <cfRule type="expression" dxfId="335" priority="360">
      <formula>ISNA(#REF!)</formula>
    </cfRule>
  </conditionalFormatting>
  <conditionalFormatting sqref="E127 E129:E130 E133:E134 E137 E139 E142:E143 E148">
    <cfRule type="expression" dxfId="334" priority="361">
      <formula>ISNA(#REF!)</formula>
    </cfRule>
  </conditionalFormatting>
  <conditionalFormatting sqref="E128">
    <cfRule type="expression" dxfId="333" priority="294">
      <formula>ISNA(XFA1048497)</formula>
    </cfRule>
  </conditionalFormatting>
  <conditionalFormatting sqref="E131:E132">
    <cfRule type="expression" dxfId="332" priority="290">
      <formula>ISNA(XFA1048500)</formula>
    </cfRule>
  </conditionalFormatting>
  <conditionalFormatting sqref="E135:E136">
    <cfRule type="expression" dxfId="331" priority="288">
      <formula>ISNA(XFA1048504)</formula>
    </cfRule>
  </conditionalFormatting>
  <conditionalFormatting sqref="E138">
    <cfRule type="expression" dxfId="330" priority="286">
      <formula>ISNA(XFA1048507)</formula>
    </cfRule>
  </conditionalFormatting>
  <conditionalFormatting sqref="E140:E141">
    <cfRule type="expression" dxfId="329" priority="282">
      <formula>ISNA(XFA1048509)</formula>
    </cfRule>
  </conditionalFormatting>
  <conditionalFormatting sqref="E144:E146">
    <cfRule type="expression" dxfId="328" priority="280">
      <formula>ISNA(XFA1048513)</formula>
    </cfRule>
  </conditionalFormatting>
  <conditionalFormatting sqref="E149:E152">
    <cfRule type="expression" dxfId="327" priority="278">
      <formula>ISNA(XFA1048518)</formula>
    </cfRule>
  </conditionalFormatting>
  <conditionalFormatting sqref="E153">
    <cfRule type="expression" dxfId="326" priority="358">
      <formula>ISNA(#REF!)</formula>
    </cfRule>
  </conditionalFormatting>
  <conditionalFormatting sqref="E154:E155">
    <cfRule type="expression" dxfId="325" priority="276">
      <formula>ISNA(XFA1048523)</formula>
    </cfRule>
  </conditionalFormatting>
  <conditionalFormatting sqref="E156">
    <cfRule type="expression" dxfId="324" priority="359">
      <formula>ISNA(#REF!)</formula>
    </cfRule>
  </conditionalFormatting>
  <conditionalFormatting sqref="E157:E159">
    <cfRule type="expression" dxfId="323" priority="272">
      <formula>ISNA(XFA1048526)</formula>
    </cfRule>
  </conditionalFormatting>
  <conditionalFormatting sqref="E160 G348:M348">
    <cfRule type="expression" dxfId="322" priority="8926">
      <formula>ISNA(XFD100)</formula>
    </cfRule>
  </conditionalFormatting>
  <conditionalFormatting sqref="E160">
    <cfRule type="expression" dxfId="321" priority="368">
      <formula>ISNA(#REF!)</formula>
    </cfRule>
  </conditionalFormatting>
  <conditionalFormatting sqref="E161:E168">
    <cfRule type="expression" dxfId="320" priority="270">
      <formula>ISNA(XFA1048530)</formula>
    </cfRule>
  </conditionalFormatting>
  <conditionalFormatting sqref="E169 E175 E178">
    <cfRule type="expression" dxfId="319" priority="9269">
      <formula>ISNA(XFD112)</formula>
    </cfRule>
  </conditionalFormatting>
  <conditionalFormatting sqref="E169">
    <cfRule type="expression" dxfId="318" priority="353">
      <formula>ISNA(#REF!)</formula>
    </cfRule>
  </conditionalFormatting>
  <conditionalFormatting sqref="E170:E174">
    <cfRule type="expression" dxfId="317" priority="268">
      <formula>ISNA(XFA1048539)</formula>
    </cfRule>
  </conditionalFormatting>
  <conditionalFormatting sqref="E176:E177">
    <cfRule type="expression" dxfId="316" priority="266">
      <formula>ISNA(XFA1048545)</formula>
    </cfRule>
  </conditionalFormatting>
  <conditionalFormatting sqref="E179:E181">
    <cfRule type="expression" dxfId="315" priority="377">
      <formula>ISNA(XFA2)</formula>
    </cfRule>
    <cfRule type="expression" dxfId="314" priority="262">
      <formula>ISNA(XFA1048571)</formula>
    </cfRule>
    <cfRule type="expression" dxfId="313" priority="260">
      <formula>ISNA(XFA1048548)</formula>
    </cfRule>
  </conditionalFormatting>
  <conditionalFormatting sqref="E183 E185:E190 E193:E196">
    <cfRule type="expression" dxfId="312" priority="8975">
      <formula>ISNA(XFA6)</formula>
    </cfRule>
  </conditionalFormatting>
  <conditionalFormatting sqref="E183">
    <cfRule type="expression" dxfId="311" priority="9681">
      <formula>ISNA(#REF!)</formula>
    </cfRule>
    <cfRule type="expression" dxfId="310" priority="257">
      <formula>ISNA(XFA1048552)</formula>
    </cfRule>
  </conditionalFormatting>
  <conditionalFormatting sqref="E185:E190">
    <cfRule type="expression" dxfId="309" priority="256">
      <formula>ISNA(XFA2)</formula>
    </cfRule>
    <cfRule type="expression" dxfId="308" priority="254">
      <formula>ISNA(XFA1048554)</formula>
    </cfRule>
  </conditionalFormatting>
  <conditionalFormatting sqref="E191:E192 E197 G253:M253 G258:M258 G311:M312 G340:M344">
    <cfRule type="expression" dxfId="307" priority="8925">
      <formula>ISNA(XFD128)</formula>
    </cfRule>
  </conditionalFormatting>
  <conditionalFormatting sqref="E193:E196">
    <cfRule type="expression" dxfId="306" priority="253">
      <formula>ISNA(XFA10)</formula>
    </cfRule>
    <cfRule type="expression" dxfId="305" priority="251">
      <formula>ISNA(XFA1048562)</formula>
    </cfRule>
  </conditionalFormatting>
  <conditionalFormatting sqref="E198:E202 E102:E104 E204 E282:E284 E27">
    <cfRule type="expression" dxfId="304" priority="9069">
      <formula>ISNA(XFA1048397)</formula>
    </cfRule>
  </conditionalFormatting>
  <conditionalFormatting sqref="E198:E202">
    <cfRule type="expression" dxfId="303" priority="245">
      <formula>ISNA(XFA22)</formula>
    </cfRule>
  </conditionalFormatting>
  <conditionalFormatting sqref="E203">
    <cfRule type="expression" dxfId="302" priority="9859">
      <formula>ISNA(XFD145)</formula>
    </cfRule>
  </conditionalFormatting>
  <conditionalFormatting sqref="E204:E205 E207:E212 E215:E228 E202">
    <cfRule type="expression" dxfId="301" priority="371">
      <formula>ISNA(#REF!)</formula>
    </cfRule>
  </conditionalFormatting>
  <conditionalFormatting sqref="E204:E205">
    <cfRule type="expression" dxfId="300" priority="239">
      <formula>ISNA(XFA22)</formula>
    </cfRule>
    <cfRule type="expression" dxfId="299" priority="240">
      <formula>ISNA(XFA28)</formula>
    </cfRule>
    <cfRule type="expression" dxfId="298" priority="241">
      <formula>ISNA(XFA29)</formula>
    </cfRule>
  </conditionalFormatting>
  <conditionalFormatting sqref="E205">
    <cfRule type="expression" dxfId="297" priority="9724">
      <formula>ISNA(#REF!)</formula>
    </cfRule>
  </conditionalFormatting>
  <conditionalFormatting sqref="E206">
    <cfRule type="expression" dxfId="296" priority="364">
      <formula>ISNA(#REF!)</formula>
    </cfRule>
  </conditionalFormatting>
  <conditionalFormatting sqref="E207:E212">
    <cfRule type="expression" dxfId="295" priority="232">
      <formula>ISNA(XFA2)</formula>
    </cfRule>
    <cfRule type="expression" dxfId="294" priority="235">
      <formula>ISNA(XFA31)</formula>
    </cfRule>
    <cfRule type="expression" dxfId="293" priority="236">
      <formula>ISNA(XFA32)</formula>
    </cfRule>
    <cfRule type="expression" dxfId="292" priority="234">
      <formula>ISNA(XFA25)</formula>
    </cfRule>
  </conditionalFormatting>
  <conditionalFormatting sqref="E213:E214">
    <cfRule type="expression" dxfId="291" priority="363">
      <formula>ISNA(#REF!)</formula>
    </cfRule>
  </conditionalFormatting>
  <conditionalFormatting sqref="E215:E228">
    <cfRule type="expression" dxfId="290" priority="227">
      <formula>ISNA(XFA10)</formula>
    </cfRule>
    <cfRule type="expression" dxfId="289" priority="231">
      <formula>ISNA(XFA40)</formula>
    </cfRule>
    <cfRule type="expression" dxfId="288" priority="230">
      <formula>ISNA(XFA39)</formula>
    </cfRule>
    <cfRule type="expression" dxfId="287" priority="229">
      <formula>ISNA(XFA33)</formula>
    </cfRule>
  </conditionalFormatting>
  <conditionalFormatting sqref="E223:E228">
    <cfRule type="expression" dxfId="286" priority="382">
      <formula>ISNA(XFA48)</formula>
    </cfRule>
  </conditionalFormatting>
  <conditionalFormatting sqref="E229 G349:M352">
    <cfRule type="expression" dxfId="285" priority="9281">
      <formula>ISNA(XFD170)</formula>
    </cfRule>
  </conditionalFormatting>
  <conditionalFormatting sqref="E230:E244">
    <cfRule type="expression" dxfId="284" priority="224">
      <formula>ISNA(XFA54)</formula>
    </cfRule>
    <cfRule type="expression" dxfId="283" priority="225">
      <formula>ISNA(XFA55)</formula>
    </cfRule>
    <cfRule type="expression" dxfId="282" priority="226">
      <formula>ISNA(#REF!)</formula>
    </cfRule>
    <cfRule type="expression" dxfId="281" priority="223">
      <formula>ISNA(XFA48)</formula>
    </cfRule>
    <cfRule type="expression" dxfId="280" priority="221">
      <formula>ISNA(XFA25)</formula>
    </cfRule>
  </conditionalFormatting>
  <conditionalFormatting sqref="E238:E244 E246:E274 E276:E278 E281:E286 E289:E293 E295 E297:E300 E302:E303 E199">
    <cfRule type="expression" dxfId="279" priority="362">
      <formula>ISNA(#REF!)</formula>
    </cfRule>
  </conditionalFormatting>
  <conditionalFormatting sqref="E245">
    <cfRule type="expression" dxfId="278" priority="365">
      <formula>ISNA(#REF!)</formula>
    </cfRule>
  </conditionalFormatting>
  <conditionalFormatting sqref="E246:E270">
    <cfRule type="expression" dxfId="277" priority="217">
      <formula>ISNA(XFA70)</formula>
    </cfRule>
    <cfRule type="expression" dxfId="276" priority="216">
      <formula>ISNA(XFA64)</formula>
    </cfRule>
    <cfRule type="expression" dxfId="275" priority="214">
      <formula>ISNA(XFA41)</formula>
    </cfRule>
    <cfRule type="expression" dxfId="274" priority="218">
      <formula>ISNA(XFA71)</formula>
    </cfRule>
    <cfRule type="expression" dxfId="273" priority="219">
      <formula>ISNA(#REF!)</formula>
    </cfRule>
  </conditionalFormatting>
  <conditionalFormatting sqref="E272:E274">
    <cfRule type="expression" dxfId="272" priority="209">
      <formula>ISNA(XFA90)</formula>
    </cfRule>
    <cfRule type="expression" dxfId="271" priority="210">
      <formula>ISNA(XFA96)</formula>
    </cfRule>
    <cfRule type="expression" dxfId="270" priority="211">
      <formula>ISNA(XFA97)</formula>
    </cfRule>
    <cfRule type="expression" dxfId="269" priority="212">
      <formula>ISNA(#REF!)</formula>
    </cfRule>
    <cfRule type="expression" dxfId="268" priority="207">
      <formula>ISNA(XFA67)</formula>
    </cfRule>
  </conditionalFormatting>
  <conditionalFormatting sqref="E275:E278">
    <cfRule type="expression" dxfId="267" priority="205">
      <formula>ISNA(#REF!)</formula>
    </cfRule>
  </conditionalFormatting>
  <conditionalFormatting sqref="E276:E278">
    <cfRule type="expression" dxfId="266" priority="200">
      <formula>ISNA(XFA71)</formula>
    </cfRule>
    <cfRule type="expression" dxfId="265" priority="204">
      <formula>ISNA(XFA101)</formula>
    </cfRule>
    <cfRule type="expression" dxfId="264" priority="203">
      <formula>ISNA(XFA100)</formula>
    </cfRule>
    <cfRule type="expression" dxfId="263" priority="202">
      <formula>ISNA(XFA94)</formula>
    </cfRule>
  </conditionalFormatting>
  <conditionalFormatting sqref="E281 E198:E202">
    <cfRule type="expression" dxfId="262" priority="1697">
      <formula>ISNA(XFA16)</formula>
    </cfRule>
  </conditionalFormatting>
  <conditionalFormatting sqref="E281 E315:E352">
    <cfRule type="expression" dxfId="261" priority="128">
      <formula>ISNA(XFA107)</formula>
    </cfRule>
  </conditionalFormatting>
  <conditionalFormatting sqref="E281">
    <cfRule type="expression" dxfId="260" priority="378">
      <formula>ISNA(XFA76)</formula>
    </cfRule>
  </conditionalFormatting>
  <conditionalFormatting sqref="E281:E284">
    <cfRule type="expression" dxfId="259" priority="198">
      <formula>ISNA(#REF!)</formula>
    </cfRule>
  </conditionalFormatting>
  <conditionalFormatting sqref="E282:E286">
    <cfRule type="expression" dxfId="258" priority="188">
      <formula>ISNA(XFA99)</formula>
    </cfRule>
    <cfRule type="expression" dxfId="257" priority="189">
      <formula>ISNA(XFA106)</formula>
    </cfRule>
  </conditionalFormatting>
  <conditionalFormatting sqref="E284:E286">
    <cfRule type="expression" dxfId="256" priority="186">
      <formula>ISNA(XFA78)</formula>
    </cfRule>
    <cfRule type="expression" dxfId="255" priority="191">
      <formula>ISNA(#REF!)</formula>
    </cfRule>
    <cfRule type="expression" dxfId="254" priority="190">
      <formula>ISNA(XFA109)</formula>
    </cfRule>
  </conditionalFormatting>
  <conditionalFormatting sqref="E287:E295">
    <cfRule type="expression" dxfId="253" priority="170">
      <formula>ISNA(#REF!)</formula>
    </cfRule>
  </conditionalFormatting>
  <conditionalFormatting sqref="E289:E293">
    <cfRule type="expression" dxfId="252" priority="175">
      <formula>ISNA(XFA113)</formula>
    </cfRule>
    <cfRule type="expression" dxfId="251" priority="176">
      <formula>ISNA(XFA114)</formula>
    </cfRule>
    <cfRule type="expression" dxfId="250" priority="172">
      <formula>ISNA(XFA83)</formula>
    </cfRule>
    <cfRule type="expression" dxfId="249" priority="174">
      <formula>ISNA(XFA107)</formula>
    </cfRule>
  </conditionalFormatting>
  <conditionalFormatting sqref="E295">
    <cfRule type="expression" dxfId="248" priority="169">
      <formula>ISNA(XFA120)</formula>
    </cfRule>
    <cfRule type="expression" dxfId="247" priority="168">
      <formula>ISNA(XFA119)</formula>
    </cfRule>
    <cfRule type="expression" dxfId="246" priority="167">
      <formula>ISNA(XFA113)</formula>
    </cfRule>
    <cfRule type="expression" dxfId="245" priority="165">
      <formula>ISNA(XFA89)</formula>
    </cfRule>
  </conditionalFormatting>
  <conditionalFormatting sqref="E297:E300">
    <cfRule type="expression" dxfId="244" priority="160">
      <formula>ISNA(XFA115)</formula>
    </cfRule>
    <cfRule type="expression" dxfId="243" priority="161">
      <formula>ISNA(XFA121)</formula>
    </cfRule>
    <cfRule type="expression" dxfId="242" priority="163">
      <formula>ISNA(#REF!)</formula>
    </cfRule>
    <cfRule type="expression" dxfId="241" priority="162">
      <formula>ISNA(XFA122)</formula>
    </cfRule>
    <cfRule type="expression" dxfId="240" priority="158">
      <formula>ISNA(XFA91)</formula>
    </cfRule>
  </conditionalFormatting>
  <conditionalFormatting sqref="E302:E303">
    <cfRule type="expression" dxfId="239" priority="155">
      <formula>ISNA(XFA127)</formula>
    </cfRule>
    <cfRule type="expression" dxfId="238" priority="156">
      <formula>ISNA(#REF!)</formula>
    </cfRule>
    <cfRule type="expression" dxfId="237" priority="154">
      <formula>ISNA(XFA126)</formula>
    </cfRule>
    <cfRule type="expression" dxfId="236" priority="153">
      <formula>ISNA(XFA120)</formula>
    </cfRule>
    <cfRule type="expression" dxfId="235" priority="151">
      <formula>ISNA(XFA96)</formula>
    </cfRule>
  </conditionalFormatting>
  <conditionalFormatting sqref="E305:E309 E315:E352">
    <cfRule type="expression" dxfId="234" priority="150">
      <formula>ISNA(#REF!)</formula>
    </cfRule>
  </conditionalFormatting>
  <conditionalFormatting sqref="E305:E309">
    <cfRule type="expression" dxfId="233" priority="142">
      <formula>ISNA(XFA99)</formula>
    </cfRule>
    <cfRule type="expression" dxfId="232" priority="144">
      <formula>ISNA(XFA123)</formula>
    </cfRule>
    <cfRule type="expression" dxfId="231" priority="145">
      <formula>ISNA(XFA129)</formula>
    </cfRule>
    <cfRule type="expression" dxfId="230" priority="149">
      <formula>IF(ISBLANK(search_box),0,SEARCH(search_box2,#REF!&amp;#REF!&amp;#REF!&amp;#REF!))</formula>
    </cfRule>
    <cfRule type="expression" dxfId="229" priority="147">
      <formula>ISNA(#REF!)</formula>
    </cfRule>
    <cfRule type="expression" dxfId="228" priority="146">
      <formula>ISNA(XFA130)</formula>
    </cfRule>
  </conditionalFormatting>
  <conditionalFormatting sqref="E311:E312">
    <cfRule type="expression" dxfId="227" priority="134">
      <formula>ISNA(XFA129)</formula>
    </cfRule>
    <cfRule type="expression" dxfId="226" priority="132">
      <formula>ISNA(XFA106)</formula>
    </cfRule>
    <cfRule type="expression" dxfId="225" priority="140">
      <formula>ISNA(#REF!)</formula>
    </cfRule>
    <cfRule type="expression" dxfId="224" priority="139">
      <formula>IF(ISBLANK(search_box),0,SEARCH(search_box2,#REF!&amp;#REF!&amp;#REF!&amp;#REF!))</formula>
    </cfRule>
    <cfRule type="expression" dxfId="223" priority="135">
      <formula>ISNA(XFA135)</formula>
    </cfRule>
  </conditionalFormatting>
  <conditionalFormatting sqref="E311:E313">
    <cfRule type="expression" dxfId="222" priority="125">
      <formula>ISNA(XFA136)</formula>
    </cfRule>
    <cfRule type="expression" dxfId="221" priority="137">
      <formula>ISNA(#REF!)</formula>
    </cfRule>
  </conditionalFormatting>
  <conditionalFormatting sqref="E313 E315:E348 E350">
    <cfRule type="expression" dxfId="220" priority="131">
      <formula>ISNA(XFD246)</formula>
    </cfRule>
  </conditionalFormatting>
  <conditionalFormatting sqref="E313 E315:E350">
    <cfRule type="expression" dxfId="219" priority="124">
      <formula>ISNA(XFA132)</formula>
    </cfRule>
  </conditionalFormatting>
  <conditionalFormatting sqref="E313 E315:E352">
    <cfRule type="expression" dxfId="218" priority="127">
      <formula>ISNA(#REF!)</formula>
    </cfRule>
  </conditionalFormatting>
  <conditionalFormatting sqref="E313">
    <cfRule type="expression" dxfId="217" priority="126">
      <formula>ISNA(XFA139)</formula>
    </cfRule>
    <cfRule type="expression" dxfId="216" priority="130">
      <formula>ISNA(#REF!)</formula>
    </cfRule>
    <cfRule type="expression" dxfId="215" priority="129">
      <formula>IF(ISBLANK(search_box),0,SEARCH(search_box2,#REF!&amp;#REF!&amp;#REF!&amp;#REF!))</formula>
    </cfRule>
    <cfRule type="expression" dxfId="214" priority="122">
      <formula>ISNA(XFA109)</formula>
    </cfRule>
  </conditionalFormatting>
  <conditionalFormatting sqref="E315:E349 E296 E301 E304:E312 F310 E313:F314">
    <cfRule type="expression" dxfId="213" priority="9274">
      <formula>ISNA(XFD228)</formula>
    </cfRule>
  </conditionalFormatting>
  <conditionalFormatting sqref="E315:E350">
    <cfRule type="expression" dxfId="212" priority="123">
      <formula>ISNA(XFA111)</formula>
    </cfRule>
  </conditionalFormatting>
  <conditionalFormatting sqref="E349:E352">
    <cfRule type="expression" dxfId="211" priority="9747">
      <formula>ISNA(XFD283)</formula>
    </cfRule>
  </conditionalFormatting>
  <conditionalFormatting sqref="E351:E352 E279:E280">
    <cfRule type="expression" dxfId="210" priority="9273">
      <formula>ISNA(XFD214)</formula>
    </cfRule>
  </conditionalFormatting>
  <conditionalFormatting sqref="E351:E352 F36">
    <cfRule type="expression" dxfId="209" priority="9263">
      <formula>ISNA(XFA1048409)</formula>
    </cfRule>
  </conditionalFormatting>
  <conditionalFormatting sqref="E351:E352">
    <cfRule type="expression" dxfId="208" priority="9954">
      <formula>ISNA(XFA171)</formula>
    </cfRule>
    <cfRule type="expression" dxfId="207" priority="9946">
      <formula>ISNA(XFA178)</formula>
    </cfRule>
  </conditionalFormatting>
  <conditionalFormatting sqref="E353:E354 F353:F372 E367:E372">
    <cfRule type="expression" dxfId="206" priority="9284">
      <formula>ISNA(XFD311)</formula>
    </cfRule>
  </conditionalFormatting>
  <conditionalFormatting sqref="E355">
    <cfRule type="expression" dxfId="205" priority="9441">
      <formula>ISNA(#REF!)</formula>
    </cfRule>
  </conditionalFormatting>
  <conditionalFormatting sqref="E356:E366">
    <cfRule type="expression" dxfId="204" priority="9286">
      <formula>ISNA(XFD313)</formula>
    </cfRule>
  </conditionalFormatting>
  <conditionalFormatting sqref="E19:F19">
    <cfRule type="expression" dxfId="203" priority="354">
      <formula>ISNA(XFA1048372)</formula>
    </cfRule>
  </conditionalFormatting>
  <conditionalFormatting sqref="E311:F312">
    <cfRule type="expression" dxfId="202" priority="9272">
      <formula>ISNA(XFD242)</formula>
    </cfRule>
  </conditionalFormatting>
  <conditionalFormatting sqref="E373:F387">
    <cfRule type="expression" dxfId="201" priority="9287">
      <formula>ISNA(XFD332)</formula>
    </cfRule>
  </conditionalFormatting>
  <conditionalFormatting sqref="E388:F388">
    <cfRule type="expression" dxfId="200" priority="9288">
      <formula>ISNA(XFD348)</formula>
    </cfRule>
  </conditionalFormatting>
  <conditionalFormatting sqref="E389:F394">
    <cfRule type="expression" dxfId="199" priority="9285">
      <formula>ISNA(#REF!)</formula>
    </cfRule>
  </conditionalFormatting>
  <conditionalFormatting sqref="F20:F22 A22:B22">
    <cfRule type="expression" dxfId="198" priority="2005">
      <formula>ISNA(XEW1048363)</formula>
    </cfRule>
  </conditionalFormatting>
  <conditionalFormatting sqref="F25:F26 A30:D31 A32:A35 C32:D35">
    <cfRule type="expression" dxfId="197" priority="4624">
      <formula>ISNA(XEW1048374)</formula>
    </cfRule>
  </conditionalFormatting>
  <conditionalFormatting sqref="F27:F29 F318:F350">
    <cfRule type="expression" dxfId="196" priority="103">
      <formula>ISNA(A1048449)</formula>
    </cfRule>
  </conditionalFormatting>
  <conditionalFormatting sqref="F27:F29">
    <cfRule type="expression" dxfId="195" priority="104">
      <formula>ISNA(A1048448)</formula>
    </cfRule>
    <cfRule type="expression" dxfId="194" priority="105">
      <formula>ISNA(A1048447)</formula>
    </cfRule>
    <cfRule type="expression" dxfId="193" priority="106">
      <formula>ISNA(A1048435)</formula>
    </cfRule>
  </conditionalFormatting>
  <conditionalFormatting sqref="F30:F31">
    <cfRule type="expression" dxfId="192" priority="9262">
      <formula>ISNA(XFB1048397)</formula>
    </cfRule>
  </conditionalFormatting>
  <conditionalFormatting sqref="F32:F35">
    <cfRule type="expression" dxfId="191" priority="98">
      <formula>ISNA(A1048454)</formula>
    </cfRule>
    <cfRule type="expression" dxfId="190" priority="99">
      <formula>ISNA(A1048453)</formula>
    </cfRule>
    <cfRule type="expression" dxfId="189" priority="97">
      <formula>_xlfn.ISFORMULA(#REF!)</formula>
    </cfRule>
    <cfRule type="expression" dxfId="188" priority="101">
      <formula>ISNA(A1048440)</formula>
    </cfRule>
    <cfRule type="expression" dxfId="187" priority="100">
      <formula>ISNA(A1048452)</formula>
    </cfRule>
  </conditionalFormatting>
  <conditionalFormatting sqref="F37:F59">
    <cfRule type="expression" dxfId="186" priority="95">
      <formula>ISNA(A1048457)</formula>
    </cfRule>
    <cfRule type="expression" dxfId="185" priority="94">
      <formula>ISNA(A1048458)</formula>
    </cfRule>
    <cfRule type="expression" dxfId="184" priority="96">
      <formula>ISNA(A1048445)</formula>
    </cfRule>
    <cfRule type="expression" dxfId="183" priority="92">
      <formula>_xlfn.ISFORMULA(#REF!)</formula>
    </cfRule>
    <cfRule type="expression" dxfId="182" priority="93">
      <formula>ISNA(A1048459)</formula>
    </cfRule>
  </conditionalFormatting>
  <conditionalFormatting sqref="F62">
    <cfRule type="expression" dxfId="181" priority="9070">
      <formula>ISNA(XFB13)</formula>
    </cfRule>
  </conditionalFormatting>
  <conditionalFormatting sqref="F63:F69">
    <cfRule type="expression" dxfId="180" priority="87">
      <formula>_xlfn.ISFORMULA(#REF!)</formula>
    </cfRule>
    <cfRule type="expression" dxfId="179" priority="88">
      <formula>ISNA(A1048485)</formula>
    </cfRule>
    <cfRule type="expression" dxfId="178" priority="90">
      <formula>ISNA(A1048483)</formula>
    </cfRule>
    <cfRule type="expression" dxfId="177" priority="91">
      <formula>ISNA(A1048471)</formula>
    </cfRule>
    <cfRule type="expression" dxfId="176" priority="89">
      <formula>ISNA(A1048484)</formula>
    </cfRule>
  </conditionalFormatting>
  <conditionalFormatting sqref="F71 A71:D73">
    <cfRule type="expression" dxfId="175" priority="4796">
      <formula>ISNA(XEW56)</formula>
    </cfRule>
  </conditionalFormatting>
  <conditionalFormatting sqref="F73:F75 F77:F79">
    <cfRule type="expression" dxfId="174" priority="80">
      <formula>_xlfn.ISFORMULA(#REF!)</formula>
    </cfRule>
  </conditionalFormatting>
  <conditionalFormatting sqref="F73:F75">
    <cfRule type="expression" dxfId="173" priority="85">
      <formula>ISNA(A1048481)</formula>
    </cfRule>
    <cfRule type="expression" dxfId="172" priority="84">
      <formula>ISNA(A1048493)</formula>
    </cfRule>
  </conditionalFormatting>
  <conditionalFormatting sqref="F76">
    <cfRule type="expression" dxfId="171" priority="82">
      <formula>ISNA(B32)</formula>
    </cfRule>
  </conditionalFormatting>
  <conditionalFormatting sqref="F77:F79 F83:F85 F93:F95">
    <cfRule type="expression" dxfId="170" priority="83">
      <formula>ISNA(A1048493)</formula>
    </cfRule>
  </conditionalFormatting>
  <conditionalFormatting sqref="F77:F79 F83:F85 F110 F112:F113 F115">
    <cfRule type="expression" dxfId="169" priority="81">
      <formula>ISNA(A1048494)</formula>
    </cfRule>
  </conditionalFormatting>
  <conditionalFormatting sqref="F77:F79">
    <cfRule type="expression" dxfId="168" priority="86">
      <formula>ISNA(A1048485)</formula>
    </cfRule>
  </conditionalFormatting>
  <conditionalFormatting sqref="F80:F82">
    <cfRule type="expression" dxfId="167" priority="9300">
      <formula>ISNA(XFB55)</formula>
    </cfRule>
  </conditionalFormatting>
  <conditionalFormatting sqref="F83:F85 F87:F89 F93:F95">
    <cfRule type="expression" dxfId="166" priority="79">
      <formula>ISNA(A1048498)</formula>
    </cfRule>
  </conditionalFormatting>
  <conditionalFormatting sqref="F83:F85 F87:F89">
    <cfRule type="expression" dxfId="165" priority="73">
      <formula>_xlfn.ISFORMULA(#REF!)</formula>
    </cfRule>
  </conditionalFormatting>
  <conditionalFormatting sqref="F83:F85">
    <cfRule type="expression" dxfId="164" priority="76">
      <formula>ISNA(A1048492)</formula>
    </cfRule>
  </conditionalFormatting>
  <conditionalFormatting sqref="F86">
    <cfRule type="expression" dxfId="163" priority="75">
      <formula>ISNA(B44)</formula>
    </cfRule>
  </conditionalFormatting>
  <conditionalFormatting sqref="F87:F89">
    <cfRule type="expression" dxfId="162" priority="74">
      <formula>ISNA(A1048504)</formula>
    </cfRule>
    <cfRule type="expression" dxfId="161" priority="77">
      <formula>ISNA(A1048503)</formula>
    </cfRule>
    <cfRule type="expression" dxfId="160" priority="78">
      <formula>ISNA(A1048493)</formula>
    </cfRule>
  </conditionalFormatting>
  <conditionalFormatting sqref="F93:F95 F97:F99 F112:F113">
    <cfRule type="expression" dxfId="159" priority="70">
      <formula>ISNA(A1048496)</formula>
    </cfRule>
  </conditionalFormatting>
  <conditionalFormatting sqref="F93:F95 F97:F99">
    <cfRule type="expression" dxfId="158" priority="66">
      <formula>_xlfn.ISFORMULA(#REF!)</formula>
    </cfRule>
  </conditionalFormatting>
  <conditionalFormatting sqref="F93:F95">
    <cfRule type="expression" dxfId="157" priority="67">
      <formula>ISNA(A1048510)</formula>
    </cfRule>
  </conditionalFormatting>
  <conditionalFormatting sqref="F96">
    <cfRule type="expression" dxfId="156" priority="69">
      <formula>ISNA(B48)</formula>
    </cfRule>
  </conditionalFormatting>
  <conditionalFormatting sqref="F97:F99">
    <cfRule type="expression" dxfId="155" priority="72">
      <formula>ISNA(A1048512)</formula>
    </cfRule>
    <cfRule type="expression" dxfId="154" priority="71">
      <formula>ISNA(A1048513)</formula>
    </cfRule>
    <cfRule type="expression" dxfId="153" priority="68">
      <formula>ISNA(A1048514)</formula>
    </cfRule>
  </conditionalFormatting>
  <conditionalFormatting sqref="F102:F106 F110 F112:F113 F117:F124">
    <cfRule type="expression" dxfId="152" priority="58">
      <formula>ISNA(A1048521)</formula>
    </cfRule>
    <cfRule type="expression" dxfId="151" priority="60">
      <formula>ISNA(A1048520)</formula>
    </cfRule>
  </conditionalFormatting>
  <conditionalFormatting sqref="F102:F106">
    <cfRule type="expression" dxfId="150" priority="57">
      <formula>ISNA(A1048519)</formula>
    </cfRule>
    <cfRule type="expression" dxfId="149" priority="56">
      <formula>_xlfn.ISFORMULA(#REF!)</formula>
    </cfRule>
    <cfRule type="expression" dxfId="148" priority="59">
      <formula>ISNA(A1048505)</formula>
    </cfRule>
  </conditionalFormatting>
  <conditionalFormatting sqref="F108">
    <cfRule type="expression" dxfId="147" priority="51">
      <formula>_xlfn.ISFORMULA(#REF!)</formula>
    </cfRule>
    <cfRule type="expression" dxfId="146" priority="52">
      <formula>ISNA(A1048525)</formula>
    </cfRule>
    <cfRule type="expression" dxfId="145" priority="53">
      <formula>ISNA(A1048527)</formula>
    </cfRule>
    <cfRule type="expression" dxfId="144" priority="54">
      <formula>ISNA(A1048511)</formula>
    </cfRule>
    <cfRule type="expression" dxfId="143" priority="55">
      <formula>ISNA(A1048526)</formula>
    </cfRule>
  </conditionalFormatting>
  <conditionalFormatting sqref="F110 F112:F113 F115 F117:F124">
    <cfRule type="expression" dxfId="142" priority="44">
      <formula>_xlfn.ISFORMULA(#REF!)</formula>
    </cfRule>
  </conditionalFormatting>
  <conditionalFormatting sqref="F110">
    <cfRule type="expression" dxfId="141" priority="48">
      <formula>ISNA(A1048513)</formula>
    </cfRule>
  </conditionalFormatting>
  <conditionalFormatting sqref="F111 F114 F116">
    <cfRule type="expression" dxfId="140" priority="46">
      <formula>ISNA(B87)</formula>
    </cfRule>
  </conditionalFormatting>
  <conditionalFormatting sqref="F115 F117:F124">
    <cfRule type="expression" dxfId="139" priority="49">
      <formula>ISNA(A1048520)</formula>
    </cfRule>
  </conditionalFormatting>
  <conditionalFormatting sqref="F115">
    <cfRule type="expression" dxfId="138" priority="50">
      <formula>ISNA(A1048533)</formula>
    </cfRule>
    <cfRule type="expression" dxfId="137" priority="47">
      <formula>ISNA(A1048534)</formula>
    </cfRule>
  </conditionalFormatting>
  <conditionalFormatting sqref="F117:F124">
    <cfRule type="expression" dxfId="136" priority="45">
      <formula>ISNA(A1048534)</formula>
    </cfRule>
  </conditionalFormatting>
  <conditionalFormatting sqref="F127 A127:D130 A131:A132 C131:D132 A133:D134 A135:A136 C135:D136 A137:D137 A138 C138:D138 A139:D139 A140:A141 C140:D141 A142:D145">
    <cfRule type="expression" dxfId="135" priority="5428">
      <formula>ISNA(#REF!)</formula>
    </cfRule>
  </conditionalFormatting>
  <conditionalFormatting sqref="F128 F131:F132 F135:F136 F138 F140:F141 F144:F146 F149:F152 F154:F155 F157:F159 F161:F168 F170:F174 F176:F177 F179:F181 F183 F185:F190 F193:F196 F198:F202 F204:F205 F207:F212 F215:F228 F230:F244 F246:F270 F272:F274 F276:F278 F281:F282 F351:F352">
    <cfRule type="expression" dxfId="134" priority="34">
      <formula>ISNA(A1048553)</formula>
    </cfRule>
  </conditionalFormatting>
  <conditionalFormatting sqref="F128 F131:F132 F135:F136 F138 F140:F141 F144:F146 F149:F152 F154:F155 F157:F159 F161:F168 F170:F174 F176:F177 F179:F181 F183 F185:F190 F193:F196 F198:F202 F204:F205 F207:F212 F215:F228 F230:F244 F246:F270 F272:F274 F276:F278 F281:F286 F289:F293 F295 F297:F300 F302:F303 F305:F309">
    <cfRule type="expression" dxfId="133" priority="13">
      <formula>_xlfn.ISFORMULA(#REF!)</formula>
    </cfRule>
  </conditionalFormatting>
  <conditionalFormatting sqref="F128 F131:F132 F135:F136 F138 F140:F141 F144:F146 F149:F152 F154:F155 F157:F159 F289:F293 F351:F352">
    <cfRule type="expression" dxfId="132" priority="40">
      <formula>ISNA(A1048539)</formula>
    </cfRule>
  </conditionalFormatting>
  <conditionalFormatting sqref="F128 F131:F132 F135:F136 F138 F140:F141 F144:F146 F149:F152 F281:F286 F289:F293 F295 F297:F300 F302:F303 F305:F309">
    <cfRule type="expression" dxfId="131" priority="27">
      <formula>ISNA(A1048551)</formula>
    </cfRule>
  </conditionalFormatting>
  <conditionalFormatting sqref="F128 F131:F132 F135:F136 F138 F140:F141 F144:F146 F154:F155 F157:F159 F161:F168 F170:F174 F176:F177 F179:F181 F183 F185:F190 F193:F196 F276:F278 F281:F286 F289:F293 F295 F297:F300 F302:F303 F305:F309">
    <cfRule type="expression" dxfId="130" priority="28">
      <formula>ISNA(A1048552)</formula>
    </cfRule>
  </conditionalFormatting>
  <conditionalFormatting sqref="F129:F130 F133:F134 F137 F139 F142:F143">
    <cfRule type="expression" dxfId="129" priority="16">
      <formula>ISNA(#REF!)</formula>
    </cfRule>
  </conditionalFormatting>
  <conditionalFormatting sqref="F147:F148">
    <cfRule type="expression" dxfId="128" priority="14">
      <formula>ISNA(#REF!)</formula>
    </cfRule>
  </conditionalFormatting>
  <conditionalFormatting sqref="F149:F152 F154:F155 F157:F159 F161:F168 F170:F174 F176:F177 F179:F181 F183 F185:F190 F193:F196">
    <cfRule type="expression" dxfId="127" priority="33">
      <formula>ISNA(A1048575)</formula>
    </cfRule>
  </conditionalFormatting>
  <conditionalFormatting sqref="F153">
    <cfRule type="expression" dxfId="126" priority="15">
      <formula>ISNA(#REF!)</formula>
    </cfRule>
  </conditionalFormatting>
  <conditionalFormatting sqref="F156">
    <cfRule type="expression" dxfId="125" priority="17">
      <formula>ISNA(#REF!)</formula>
    </cfRule>
  </conditionalFormatting>
  <conditionalFormatting sqref="F160">
    <cfRule type="expression" dxfId="124" priority="21">
      <formula>ISNA(B96)</formula>
    </cfRule>
  </conditionalFormatting>
  <conditionalFormatting sqref="F161:F168 F170:F174 F176:F177 F179:F181 F183 F185:F190 F193:F196">
    <cfRule type="expression" dxfId="123" priority="35">
      <formula>ISNA(A1048573)</formula>
    </cfRule>
  </conditionalFormatting>
  <conditionalFormatting sqref="F169 F175 F178 F184">
    <cfRule type="expression" dxfId="122" priority="20">
      <formula>ISNA(B108)</formula>
    </cfRule>
  </conditionalFormatting>
  <conditionalFormatting sqref="F182">
    <cfRule type="expression" dxfId="121" priority="37">
      <formula>ISNA(B121)</formula>
    </cfRule>
  </conditionalFormatting>
  <conditionalFormatting sqref="F191:F192 F197">
    <cfRule type="expression" dxfId="120" priority="18">
      <formula>ISNA(B128)</formula>
    </cfRule>
  </conditionalFormatting>
  <conditionalFormatting sqref="F198:F202 F204:F205 F207:F212 F215:F228 F230:F244 F246:F270 F272:F274 F276:F278 F281:F282">
    <cfRule type="expression" dxfId="119" priority="41">
      <formula>ISNA(A35)</formula>
    </cfRule>
  </conditionalFormatting>
  <conditionalFormatting sqref="F198:F202 F204:F205 F207:F212 F215:F228 F230:F244 F246:F270 F272:F274">
    <cfRule type="expression" dxfId="118" priority="32">
      <formula>ISNA(A48)</formula>
    </cfRule>
    <cfRule type="expression" dxfId="117" priority="31">
      <formula>ISNA(A49)</formula>
    </cfRule>
  </conditionalFormatting>
  <conditionalFormatting sqref="F203 F206">
    <cfRule type="expression" dxfId="116" priority="24">
      <formula>ISNA(B145)</formula>
    </cfRule>
  </conditionalFormatting>
  <conditionalFormatting sqref="F213">
    <cfRule type="expression" dxfId="115" priority="39">
      <formula>ISNA(B153)</formula>
    </cfRule>
  </conditionalFormatting>
  <conditionalFormatting sqref="F214 F229 F245">
    <cfRule type="expression" dxfId="114" priority="25">
      <formula>ISNA(B155)</formula>
    </cfRule>
  </conditionalFormatting>
  <conditionalFormatting sqref="F271 F275">
    <cfRule type="expression" dxfId="113" priority="23">
      <formula>ISNA(B205)</formula>
    </cfRule>
  </conditionalFormatting>
  <conditionalFormatting sqref="F276:F278">
    <cfRule type="expression" dxfId="112" priority="38">
      <formula>ISNA(#REF!)</formula>
    </cfRule>
  </conditionalFormatting>
  <conditionalFormatting sqref="F279:F280">
    <cfRule type="expression" dxfId="111" priority="22">
      <formula>ISNA(B214)</formula>
    </cfRule>
  </conditionalFormatting>
  <conditionalFormatting sqref="F283:F286 F289:F293 F295 F297:F300 F302:F303 F305:F309">
    <cfRule type="expression" dxfId="110" priority="29">
      <formula>ISNA(A129)</formula>
    </cfRule>
  </conditionalFormatting>
  <conditionalFormatting sqref="F283:F286">
    <cfRule type="expression" dxfId="109" priority="26">
      <formula>ISNA(A119)</formula>
    </cfRule>
  </conditionalFormatting>
  <conditionalFormatting sqref="F287:F288 F294 F296 F301 F304">
    <cfRule type="expression" dxfId="108" priority="19">
      <formula>ISNA(B219)</formula>
    </cfRule>
  </conditionalFormatting>
  <conditionalFormatting sqref="F295 F297:F300 F302:F303">
    <cfRule type="expression" dxfId="107" priority="30">
      <formula>ISNA(A129)</formula>
    </cfRule>
  </conditionalFormatting>
  <conditionalFormatting sqref="F305:F309">
    <cfRule type="expression" dxfId="106" priority="36">
      <formula>ISNA(A139)</formula>
    </cfRule>
  </conditionalFormatting>
  <conditionalFormatting sqref="F313">
    <cfRule type="expression" dxfId="105" priority="6403">
      <formula>ISNA(#REF!)</formula>
    </cfRule>
  </conditionalFormatting>
  <conditionalFormatting sqref="F315:F317">
    <cfRule type="expression" dxfId="104" priority="3">
      <formula>_xlfn.ISFORMULA(#REF!)</formula>
    </cfRule>
    <cfRule type="expression" dxfId="103" priority="6">
      <formula>ISNA(A161)</formula>
    </cfRule>
  </conditionalFormatting>
  <conditionalFormatting sqref="F315:F350">
    <cfRule type="expression" dxfId="102" priority="7">
      <formula>ISNA(A149)</formula>
    </cfRule>
  </conditionalFormatting>
  <conditionalFormatting sqref="F315:F352">
    <cfRule type="expression" dxfId="101" priority="5">
      <formula>ISNA(A163)</formula>
    </cfRule>
    <cfRule type="expression" dxfId="100" priority="4">
      <formula>ISNA(A162)</formula>
    </cfRule>
  </conditionalFormatting>
  <conditionalFormatting sqref="F318:F352 F27:F29">
    <cfRule type="expression" dxfId="99" priority="102">
      <formula>_xlfn.ISFORMULA(#REF!)</formula>
    </cfRule>
  </conditionalFormatting>
  <conditionalFormatting sqref="F25:L26 F36:G36 G125:M129">
    <cfRule type="expression" dxfId="98" priority="939">
      <formula>IF(ISBLANK(search_box),0,SEARCH(search_box2,#REF!&amp;#REF!&amp;#REF!&amp;#REF!))</formula>
    </cfRule>
  </conditionalFormatting>
  <conditionalFormatting sqref="F70:M70 G90:M94">
    <cfRule type="expression" dxfId="97" priority="920">
      <formula>IF(ISBLANK(search_box),0,SEARCH(search_box2,#REF!&amp;#REF!&amp;#REF!&amp;#REF!))</formula>
    </cfRule>
  </conditionalFormatting>
  <conditionalFormatting sqref="G24:G26 F30:G31 F36:G36 G48:L62">
    <cfRule type="expression" dxfId="96" priority="938">
      <formula>IF(ISBLANK(search_box2),0,SEARCH(search_box2,$A24&amp;$B24&amp;$C24&amp;$D24))</formula>
    </cfRule>
  </conditionalFormatting>
  <conditionalFormatting sqref="G25:G26">
    <cfRule type="expression" dxfId="95" priority="944">
      <formula>ISNA(C1048353)</formula>
    </cfRule>
  </conditionalFormatting>
  <conditionalFormatting sqref="G27 G29">
    <cfRule type="expression" dxfId="94" priority="936">
      <formula>ISNA(#REF!)</formula>
    </cfRule>
  </conditionalFormatting>
  <conditionalFormatting sqref="G27">
    <cfRule type="expression" dxfId="93" priority="931">
      <formula>ISNA(#REF!)</formula>
    </cfRule>
  </conditionalFormatting>
  <conditionalFormatting sqref="G27:G29">
    <cfRule type="expression" dxfId="92" priority="934">
      <formula>_xlfn.ISFORMULA(#REF!)</formula>
    </cfRule>
  </conditionalFormatting>
  <conditionalFormatting sqref="G28">
    <cfRule type="expression" dxfId="91" priority="932">
      <formula>ISNA(#REF!)</formula>
    </cfRule>
    <cfRule type="expression" dxfId="90" priority="935">
      <formula>ISNA(#REF!)</formula>
    </cfRule>
  </conditionalFormatting>
  <conditionalFormatting sqref="G29">
    <cfRule type="expression" dxfId="89" priority="933">
      <formula>ISNA(#REF!)</formula>
    </cfRule>
  </conditionalFormatting>
  <conditionalFormatting sqref="G30:G31">
    <cfRule type="expression" dxfId="88" priority="945">
      <formula>ISNA(C1048379)</formula>
    </cfRule>
  </conditionalFormatting>
  <conditionalFormatting sqref="G32:G35">
    <cfRule type="expression" dxfId="87" priority="929">
      <formula>_xlfn.ISFORMULA(#REF!)</formula>
    </cfRule>
    <cfRule type="expression" dxfId="86" priority="930">
      <formula>ISNA(#REF!)</formula>
    </cfRule>
  </conditionalFormatting>
  <conditionalFormatting sqref="G36">
    <cfRule type="expression" dxfId="85" priority="946">
      <formula>ISNA(D1048498)</formula>
    </cfRule>
  </conditionalFormatting>
  <conditionalFormatting sqref="G37:G43">
    <cfRule type="expression" dxfId="84" priority="926">
      <formula>ISNA(#REF!)</formula>
    </cfRule>
  </conditionalFormatting>
  <conditionalFormatting sqref="G37:G47">
    <cfRule type="expression" dxfId="83" priority="925">
      <formula>_xlfn.ISFORMULA(#REF!)</formula>
    </cfRule>
  </conditionalFormatting>
  <conditionalFormatting sqref="G44:G47">
    <cfRule type="expression" dxfId="82" priority="928">
      <formula>ISNA(B1048537)</formula>
    </cfRule>
  </conditionalFormatting>
  <conditionalFormatting sqref="G63:G72 G80:G102">
    <cfRule type="expression" dxfId="81" priority="919">
      <formula>IF(ISBLANK(search_box2),0,SEARCH(search_box2,$A63&amp;$B63&amp;$C63&amp;$D63))</formula>
    </cfRule>
  </conditionalFormatting>
  <conditionalFormatting sqref="G71:G72 H71:M73">
    <cfRule type="expression" dxfId="80" priority="924">
      <formula>ISNA(B56)</formula>
    </cfRule>
  </conditionalFormatting>
  <conditionalFormatting sqref="G73">
    <cfRule type="expression" dxfId="79" priority="917">
      <formula>ISNA(XFD27)</formula>
    </cfRule>
  </conditionalFormatting>
  <conditionalFormatting sqref="G73:G79">
    <cfRule type="expression" dxfId="78" priority="916">
      <formula>_xlfn.ISFORMULA(#REF!)</formula>
    </cfRule>
  </conditionalFormatting>
  <conditionalFormatting sqref="G74:G77">
    <cfRule type="expression" dxfId="77" priority="7567">
      <formula>ISNA(XFD30)</formula>
    </cfRule>
  </conditionalFormatting>
  <conditionalFormatting sqref="G78:G79 A353:D353 B354:D354">
    <cfRule type="expression" dxfId="76" priority="1061">
      <formula>ISNA(XEX36)</formula>
    </cfRule>
  </conditionalFormatting>
  <conditionalFormatting sqref="G80:G89 H78:M89">
    <cfRule type="expression" dxfId="75" priority="922">
      <formula>ISNA(B67)</formula>
    </cfRule>
  </conditionalFormatting>
  <conditionalFormatting sqref="G285">
    <cfRule type="expression" dxfId="74" priority="941">
      <formula>_xlfn.ISFORMULA(#REF!)</formula>
    </cfRule>
  </conditionalFormatting>
  <conditionalFormatting sqref="G315:G352">
    <cfRule type="expression" dxfId="73" priority="937">
      <formula>_xlfn.ISFORMULA(#REF!)</formula>
    </cfRule>
  </conditionalFormatting>
  <conditionalFormatting sqref="G48:L62">
    <cfRule type="expression" dxfId="72" priority="7985">
      <formula>ISNA(D1048510)</formula>
    </cfRule>
  </conditionalFormatting>
  <conditionalFormatting sqref="G103:L103">
    <cfRule type="expression" dxfId="71" priority="107">
      <formula>_xlfn.ISFORMULA(#REF!)</formula>
    </cfRule>
    <cfRule type="expression" dxfId="70" priority="108">
      <formula>ISNA(#REF!)</formula>
    </cfRule>
  </conditionalFormatting>
  <conditionalFormatting sqref="G70:M70">
    <cfRule type="expression" dxfId="69" priority="8955">
      <formula>ISNA(B48)</formula>
    </cfRule>
  </conditionalFormatting>
  <conditionalFormatting sqref="G213:M213">
    <cfRule type="expression" dxfId="68" priority="8950">
      <formula>ISNA(B158)</formula>
    </cfRule>
  </conditionalFormatting>
  <conditionalFormatting sqref="G214:M252">
    <cfRule type="expression" dxfId="67" priority="9843">
      <formula>ISNA(B161)</formula>
    </cfRule>
  </conditionalFormatting>
  <conditionalFormatting sqref="G286:M304">
    <cfRule type="expression" dxfId="66" priority="8947">
      <formula>ISNA(B223)</formula>
    </cfRule>
  </conditionalFormatting>
  <conditionalFormatting sqref="G329:M339">
    <cfRule type="expression" dxfId="65" priority="8931">
      <formula>ISNA(B265)</formula>
    </cfRule>
  </conditionalFormatting>
  <conditionalFormatting sqref="G345:M347 G259:M281">
    <cfRule type="expression" dxfId="64" priority="951">
      <formula>ISNA(B198)</formula>
    </cfRule>
  </conditionalFormatting>
  <conditionalFormatting sqref="G20:XFA22">
    <cfRule type="expression" dxfId="63" priority="8953">
      <formula>ISNA(C1048363)</formula>
    </cfRule>
  </conditionalFormatting>
  <conditionalFormatting sqref="G23:XFA23">
    <cfRule type="expression" dxfId="62" priority="7889">
      <formula>ISNA(C1048365)</formula>
    </cfRule>
  </conditionalFormatting>
  <conditionalFormatting sqref="G24:XFA24">
    <cfRule type="expression" dxfId="61" priority="8934">
      <formula>ISNA(B1048366)</formula>
    </cfRule>
  </conditionalFormatting>
  <conditionalFormatting sqref="G353:XFA1048397">
    <cfRule type="expression" dxfId="60" priority="9928">
      <formula>ISNA(C314)</formula>
    </cfRule>
  </conditionalFormatting>
  <conditionalFormatting sqref="G1048398:XFA1048576">
    <cfRule type="expression" dxfId="59" priority="7643">
      <formula>ISNA(C1048334)</formula>
    </cfRule>
  </conditionalFormatting>
  <conditionalFormatting sqref="G19:XFB19">
    <cfRule type="expression" dxfId="58" priority="8952">
      <formula>ISNA(B1048372)</formula>
    </cfRule>
  </conditionalFormatting>
  <conditionalFormatting sqref="H25:H26">
    <cfRule type="expression" dxfId="57" priority="7756">
      <formula>ISNA(D1048353)</formula>
    </cfRule>
  </conditionalFormatting>
  <conditionalFormatting sqref="H285:L285">
    <cfRule type="expression" dxfId="56" priority="7510">
      <formula>_xlfn.ISFORMULA(#REF!)</formula>
    </cfRule>
  </conditionalFormatting>
  <conditionalFormatting sqref="H315:L352">
    <cfRule type="expression" dxfId="55" priority="1025">
      <formula>_xlfn.ISFORMULA(#REF!)</formula>
    </cfRule>
  </conditionalFormatting>
  <conditionalFormatting sqref="H27:M27 H29:M29">
    <cfRule type="expression" dxfId="54" priority="8957">
      <formula>ISNA(C1048356)</formula>
    </cfRule>
  </conditionalFormatting>
  <conditionalFormatting sqref="H28:M28">
    <cfRule type="expression" dxfId="53" priority="8956">
      <formula>ISNA(C1048356)</formula>
    </cfRule>
  </conditionalFormatting>
  <conditionalFormatting sqref="H30:M35">
    <cfRule type="expression" dxfId="52" priority="8959">
      <formula>ISNA(C1048379)</formula>
    </cfRule>
  </conditionalFormatting>
  <conditionalFormatting sqref="H36:M47 G63:M69">
    <cfRule type="expression" dxfId="51" priority="8935">
      <formula>ISNA(C1048498)</formula>
    </cfRule>
  </conditionalFormatting>
  <conditionalFormatting sqref="H74:M77">
    <cfRule type="expression" dxfId="50" priority="8960">
      <formula>ISNA(C61)</formula>
    </cfRule>
  </conditionalFormatting>
  <conditionalFormatting sqref="H285:XFA285 G282:M282 H283:M284 G283:G285 G305:M310 G313:M328">
    <cfRule type="expression" dxfId="49" priority="9713">
      <formula>ISNA(B220)</formula>
    </cfRule>
  </conditionalFormatting>
  <conditionalFormatting sqref="M28">
    <cfRule type="expression" dxfId="48" priority="2">
      <formula>ISNA(H1048357)</formula>
    </cfRule>
  </conditionalFormatting>
  <conditionalFormatting sqref="M29">
    <cfRule type="expression" dxfId="47" priority="1">
      <formula>IF(ISBLANK(search_box),0,SEARCH(search_box2,#REF!&amp;#REF!&amp;#REF!&amp;#REF!))</formula>
    </cfRule>
  </conditionalFormatting>
  <conditionalFormatting sqref="M25:XFD26">
    <cfRule type="expression" dxfId="46" priority="2310">
      <formula>ISNA(G1048374)</formula>
    </cfRule>
  </conditionalFormatting>
  <conditionalFormatting sqref="M48:XFD62">
    <cfRule type="expression" dxfId="45" priority="5109">
      <formula>ISNA(G1048510)</formula>
    </cfRule>
  </conditionalFormatting>
  <conditionalFormatting sqref="N27:XFD28">
    <cfRule type="expression" dxfId="44" priority="2245">
      <formula>ISNA(G1048376)</formula>
    </cfRule>
  </conditionalFormatting>
  <conditionalFormatting sqref="N29:XFD32">
    <cfRule type="expression" dxfId="43" priority="2287">
      <formula>ISNA(G1048377)</formula>
    </cfRule>
  </conditionalFormatting>
  <conditionalFormatting sqref="N32:XFD32">
    <cfRule type="expression" dxfId="42" priority="2253">
      <formula>ISNA(H72)</formula>
    </cfRule>
  </conditionalFormatting>
  <conditionalFormatting sqref="N33:XFD35">
    <cfRule type="expression" dxfId="41" priority="2048">
      <formula>ISNA(G1048400)</formula>
    </cfRule>
  </conditionalFormatting>
  <conditionalFormatting sqref="N41:XFD41">
    <cfRule type="expression" dxfId="40" priority="2046">
      <formula>ISNA(G1048414)</formula>
    </cfRule>
  </conditionalFormatting>
  <conditionalFormatting sqref="N42:XFD47 N63:XFD69">
    <cfRule type="expression" dxfId="39" priority="6696">
      <formula>ISNA(G1048504)</formula>
    </cfRule>
  </conditionalFormatting>
  <conditionalFormatting sqref="N70:XFD70">
    <cfRule type="expression" dxfId="38" priority="6413">
      <formula>ISNA(H45)</formula>
    </cfRule>
  </conditionalFormatting>
  <conditionalFormatting sqref="N71:XFD71 N76:XFD77">
    <cfRule type="expression" dxfId="37" priority="6416">
      <formula>ISNA(G48)</formula>
    </cfRule>
  </conditionalFormatting>
  <conditionalFormatting sqref="N72:XFD73">
    <cfRule type="expression" dxfId="36" priority="2263">
      <formula>ISNA(G51)</formula>
    </cfRule>
  </conditionalFormatting>
  <conditionalFormatting sqref="N74:XFD75">
    <cfRule type="expression" dxfId="35" priority="6350">
      <formula>ISNA(G52)</formula>
    </cfRule>
  </conditionalFormatting>
  <conditionalFormatting sqref="N78:XFD89">
    <cfRule type="expression" dxfId="34" priority="2041">
      <formula>ISNA(G53)</formula>
    </cfRule>
  </conditionalFormatting>
  <conditionalFormatting sqref="N90:XFD99">
    <cfRule type="expression" dxfId="33" priority="4175">
      <formula>ISNA(H74)</formula>
    </cfRule>
  </conditionalFormatting>
  <conditionalFormatting sqref="N100:XFD104">
    <cfRule type="expression" dxfId="32" priority="2296">
      <formula>ISNA(H80)</formula>
    </cfRule>
  </conditionalFormatting>
  <conditionalFormatting sqref="N105:XFD106">
    <cfRule type="expression" dxfId="31" priority="9443">
      <formula>ISNA(H84)</formula>
    </cfRule>
  </conditionalFormatting>
  <conditionalFormatting sqref="N109:XFD115">
    <cfRule type="expression" dxfId="30" priority="2252">
      <formula>ISNA(H86)</formula>
    </cfRule>
  </conditionalFormatting>
  <conditionalFormatting sqref="N116:XFD119">
    <cfRule type="expression" dxfId="29" priority="5108">
      <formula>ISNA(H91)</formula>
    </cfRule>
  </conditionalFormatting>
  <conditionalFormatting sqref="N120:XFD124">
    <cfRule type="expression" dxfId="28" priority="4046">
      <formula>ISNA(H96)</formula>
    </cfRule>
  </conditionalFormatting>
  <conditionalFormatting sqref="N202:XFD233">
    <cfRule type="expression" dxfId="27" priority="5027">
      <formula>ISNA(#REF!)</formula>
    </cfRule>
  </conditionalFormatting>
  <conditionalFormatting sqref="N234:XFD234">
    <cfRule type="expression" dxfId="26" priority="2260">
      <formula>ISNA(H179)</formula>
    </cfRule>
  </conditionalFormatting>
  <conditionalFormatting sqref="N235:XFD273">
    <cfRule type="expression" dxfId="25" priority="9830">
      <formula>ISNA(H182)</formula>
    </cfRule>
  </conditionalFormatting>
  <conditionalFormatting sqref="N274:XFD274">
    <cfRule type="expression" dxfId="24" priority="2266">
      <formula>ISNA(H206)</formula>
    </cfRule>
  </conditionalFormatting>
  <conditionalFormatting sqref="N275:XFD278">
    <cfRule type="expression" dxfId="23" priority="2275">
      <formula>ISNA(H216)</formula>
    </cfRule>
  </conditionalFormatting>
  <conditionalFormatting sqref="N279:XFD279">
    <cfRule type="expression" dxfId="22" priority="2265">
      <formula>ISNA(H211)</formula>
    </cfRule>
  </conditionalFormatting>
  <conditionalFormatting sqref="N280:XFD281">
    <cfRule type="expression" dxfId="21" priority="9623">
      <formula>ISNA(H220)</formula>
    </cfRule>
  </conditionalFormatting>
  <conditionalFormatting sqref="N282:XFD284">
    <cfRule type="expression" dxfId="20" priority="43">
      <formula>ISNA(H221)</formula>
    </cfRule>
  </conditionalFormatting>
  <conditionalFormatting sqref="N286:XFD286">
    <cfRule type="expression" dxfId="19" priority="2262">
      <formula>ISNA(H224)</formula>
    </cfRule>
  </conditionalFormatting>
  <conditionalFormatting sqref="N287:XFD304">
    <cfRule type="expression" dxfId="18" priority="2271">
      <formula>ISNA(H224)</formula>
    </cfRule>
  </conditionalFormatting>
  <conditionalFormatting sqref="N305:XFD312 N331:XFD340">
    <cfRule type="expression" dxfId="17" priority="2267">
      <formula>ISNA(H243)</formula>
    </cfRule>
  </conditionalFormatting>
  <conditionalFormatting sqref="N313:XFD330 N341:XFD352">
    <cfRule type="expression" dxfId="16" priority="2281">
      <formula>ISNA(H252)</formula>
    </cfRule>
  </conditionalFormatting>
  <conditionalFormatting sqref="N347:XFD347">
    <cfRule type="expression" dxfId="15" priority="9302">
      <formula>ISNA(H289)</formula>
    </cfRule>
  </conditionalFormatting>
  <conditionalFormatting sqref="XFB20:XFD22">
    <cfRule type="expression" dxfId="14" priority="4707">
      <formula>ISNA(XEV1048363)</formula>
    </cfRule>
  </conditionalFormatting>
  <conditionalFormatting sqref="XFB23:XFD23">
    <cfRule type="expression" dxfId="13" priority="4714">
      <formula>ISNA(XEV1048365)</formula>
    </cfRule>
  </conditionalFormatting>
  <conditionalFormatting sqref="XFB24:XFD24">
    <cfRule type="expression" dxfId="12" priority="3947">
      <formula>ISNA(XEU1048366)</formula>
    </cfRule>
  </conditionalFormatting>
  <conditionalFormatting sqref="XFB285:XFD285 A349:A350 C349:D350 A351:D352">
    <cfRule type="expression" dxfId="11" priority="1012">
      <formula>ISNA(XEX223)</formula>
    </cfRule>
  </conditionalFormatting>
  <conditionalFormatting sqref="XFB353:XFD1048397">
    <cfRule type="expression" dxfId="10" priority="9917">
      <formula>ISNA(XEV314)</formula>
    </cfRule>
  </conditionalFormatting>
  <conditionalFormatting sqref="XFB1048398:XFD1048576">
    <cfRule type="expression" dxfId="9" priority="2206">
      <formula>ISNA(XEV1048334)</formula>
    </cfRule>
  </conditionalFormatting>
  <conditionalFormatting sqref="XFC19:XFD19">
    <cfRule type="expression" dxfId="8" priority="4569">
      <formula>ISNA(XEW1048372)</formula>
    </cfRule>
  </conditionalFormatting>
  <dataValidations disablePrompts="1" count="1">
    <dataValidation errorStyle="information" allowBlank="1" showInputMessage="1" showErrorMessage="1" errorTitle="Use Category Name" promptTitle="Select Category" sqref="A10" xr:uid="{D7B20186-C625-47FC-A036-C5A97B133C4B}"/>
  </dataValidations>
  <hyperlinks>
    <hyperlink ref="D11" location="'OutBack Power Equipment'!A33" display="Radian Series Inverter/Charger" xr:uid="{B205DECE-8BEE-4764-82D3-C96850861AD6}"/>
    <hyperlink ref="D12" location="'OutBack Power Equipment'!A63" display="120VAC FXR Series Inverter/Chargers" xr:uid="{BC9D1E54-4407-4750-B6BA-FDB4F01A576C}"/>
    <hyperlink ref="D14" location="'OutBack Power Equipment'!A83" display="230VAC FXR Series Inverter/Chargers" xr:uid="{15A7F7AF-BD3E-4C3E-AEC2-8C0D698FC610}"/>
    <hyperlink ref="D15" location="'OutBack Power Equipment'!A93" display="230VAC FX Series Inverter/Chargers" xr:uid="{EDD34CC3-7F0B-49A1-89F1-ABD84C22992E}"/>
    <hyperlink ref="D10" location="'OutBack Power Equipment'!A27" display="Charge Controllers" xr:uid="{C40F6840-D945-49EC-8B07-4FAD53586E3B}"/>
    <hyperlink ref="D16" location="'OutBack Power Equipment'!A102" display="Communications" xr:uid="{3E0965B0-DD99-4073-B943-374683808C54}"/>
    <hyperlink ref="D17" location="'OutBack Power Equipment'!A127" display="FLEXware Integration Hardware" xr:uid="{FA090CA7-E578-4837-8FC0-2C701D36D259}"/>
    <hyperlink ref="D18" location="'OutBack Power Equipment'!A192" display="Integrated Combiner Solution Plus (ICS Plus)" xr:uid="{0897AFC5-96AF-48BB-BD96-E2A9FFF8E132}"/>
    <hyperlink ref="D20" location="'OutBack Power Equipment'!A282" display="Module Level Rapid Shutdown - NEC 2014 and 2017 Compliant Systems" xr:uid="{F4301EB8-D84F-450F-A617-A2CBAE07DD58}"/>
    <hyperlink ref="D21" location="'OutBack Power Equipment'!A289" display="Miscellaneous" xr:uid="{0C52B1B7-1C00-4B57-9A78-8B05325E7140}"/>
    <hyperlink ref="D19" location="'OutBack Power Equipment'!A216" display="Circuit Breakers" xr:uid="{9D58A226-CE2F-43A5-B6FC-1EA64D44AADE}"/>
    <hyperlink ref="D13" location="'OutBack Power Equipment'!A73" display="120VAC FX Series Inverter/Chargers" xr:uid="{EFD5EF0B-2671-492F-B130-5622E1D354B6}"/>
    <hyperlink ref="B1" location="'OutBack Power Equipment'!A10" display="return to top of pricelist" xr:uid="{5B6233B2-8352-492D-9B91-22F19832DCFB}"/>
    <hyperlink ref="A279" r:id="rId1" xr:uid="{7DEA9597-70B2-47BD-B651-6AD5C01FA5FD}"/>
    <hyperlink ref="A213" r:id="rId2" xr:uid="{BA1ACE9E-1AF7-4634-8644-7CB067C38623}"/>
    <hyperlink ref="A287" r:id="rId3" xr:uid="{823C824A-7B4E-4AED-8DA4-6E0C57530071}"/>
    <hyperlink ref="A191" r:id="rId4" xr:uid="{9E37C4B3-444A-4257-9B23-B70729296E8C}"/>
    <hyperlink ref="A125" r:id="rId5" xr:uid="{5A09179D-344C-42E6-9C85-C820074C184D}"/>
    <hyperlink ref="A100" r:id="rId6" xr:uid="{D918A2EB-676C-46E3-8A6D-1982165B6A87}"/>
    <hyperlink ref="A90" r:id="rId7" display="230VAC FX Series Inverter/Chargers" xr:uid="{03D68EE2-7588-43DB-A854-CD08D8B988AA}"/>
    <hyperlink ref="A80" r:id="rId8" xr:uid="{DC4ED267-B2C4-4830-A57C-5DB690759879}"/>
    <hyperlink ref="A70" r:id="rId9" xr:uid="{1652DA71-335A-4799-8B09-45BEC75EF18A}"/>
    <hyperlink ref="A60" r:id="rId10" xr:uid="{380F5773-5208-4123-8426-B3CFCF17D634}"/>
    <hyperlink ref="A30" r:id="rId11" xr:uid="{E3CE2B1B-4F22-4B7F-B6C3-D845D8628E84}"/>
    <hyperlink ref="A25" r:id="rId12" xr:uid="{3FF4541E-3422-40BB-A09C-C9D669DFA069}"/>
    <hyperlink ref="A7" r:id="rId13" xr:uid="{6A8C6CC3-67C9-4D76-96AD-C0A4EFF67416}"/>
  </hyperlinks>
  <pageMargins left="0.25" right="0.25" top="0.75" bottom="0.75" header="0.3" footer="0.3"/>
  <pageSetup scale="73" fitToHeight="0" orientation="landscape" r:id="rId14"/>
  <headerFooter>
    <oddFooter>&amp;L903-0032-01-00 REV S</oddFooter>
  </headerFooter>
  <rowBreaks count="1" manualBreakCount="1">
    <brk id="256" max="6" man="1"/>
  </rowBreaks>
  <drawing r:id="rId15"/>
  <legacyDrawing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9B158-F5BC-4FA4-B03C-8412C7A9DE4C}">
  <sheetPr>
    <pageSetUpPr autoPageBreaks="0"/>
  </sheetPr>
  <dimension ref="B4:X49"/>
  <sheetViews>
    <sheetView zoomScale="75" zoomScaleNormal="75" workbookViewId="0">
      <selection activeCell="B10" sqref="B10:B14"/>
    </sheetView>
  </sheetViews>
  <sheetFormatPr defaultColWidth="9.140625" defaultRowHeight="14.45"/>
  <cols>
    <col min="1" max="1" width="11.140625" customWidth="1"/>
    <col min="2" max="2" width="9.5703125" customWidth="1"/>
    <col min="6" max="6" width="17.42578125" customWidth="1"/>
    <col min="7" max="8" width="8.7109375" customWidth="1"/>
    <col min="16" max="16" width="29.5703125" customWidth="1"/>
    <col min="17" max="17" width="24.42578125" customWidth="1"/>
    <col min="20" max="20" width="1.85546875" customWidth="1"/>
    <col min="21" max="21" width="5.28515625" customWidth="1"/>
    <col min="22" max="22" width="12" customWidth="1"/>
    <col min="23" max="23" width="19.5703125" style="312" bestFit="1" customWidth="1"/>
    <col min="24" max="24" width="7.5703125" customWidth="1"/>
  </cols>
  <sheetData>
    <row r="4" spans="2:24" ht="32.1">
      <c r="B4" s="446" t="s">
        <v>844</v>
      </c>
      <c r="C4" s="446"/>
      <c r="D4" s="446"/>
      <c r="E4" s="446"/>
      <c r="F4" s="446"/>
      <c r="G4" s="446"/>
      <c r="H4" s="446"/>
      <c r="I4" s="446"/>
      <c r="J4" s="446"/>
      <c r="K4" s="446"/>
      <c r="L4" s="446"/>
      <c r="M4" s="446"/>
      <c r="N4" s="446"/>
      <c r="O4" s="446"/>
    </row>
    <row r="5" spans="2:24" ht="32.1">
      <c r="B5" s="252" t="s">
        <v>845</v>
      </c>
      <c r="C5" s="239"/>
      <c r="D5" s="239"/>
      <c r="E5" s="239"/>
      <c r="F5" s="239"/>
      <c r="G5" s="239"/>
      <c r="H5" s="239"/>
      <c r="I5" s="239"/>
      <c r="J5" s="239"/>
      <c r="K5" s="239"/>
      <c r="L5" s="239"/>
      <c r="M5" s="239"/>
      <c r="N5" s="239"/>
      <c r="O5" s="239"/>
      <c r="P5" s="239"/>
    </row>
    <row r="6" spans="2:24">
      <c r="B6" s="240"/>
      <c r="C6" s="240"/>
      <c r="D6" s="240"/>
      <c r="E6" s="240"/>
      <c r="F6" s="240"/>
      <c r="G6" s="240"/>
      <c r="H6" s="240"/>
      <c r="I6" s="240"/>
      <c r="J6" s="240"/>
      <c r="K6" s="240"/>
      <c r="L6" s="240"/>
      <c r="M6" s="240"/>
      <c r="N6" s="240"/>
      <c r="O6" s="240"/>
      <c r="P6" s="240"/>
      <c r="V6" s="251"/>
    </row>
    <row r="7" spans="2:24" ht="48" customHeight="1">
      <c r="B7" s="447" t="s">
        <v>846</v>
      </c>
      <c r="C7" s="447"/>
      <c r="D7" s="447"/>
      <c r="E7" s="447"/>
      <c r="F7" s="447"/>
      <c r="G7" s="447"/>
      <c r="H7" s="447"/>
      <c r="I7" s="447"/>
      <c r="J7" s="447"/>
      <c r="K7" s="447"/>
      <c r="L7" s="447"/>
      <c r="M7" s="447"/>
      <c r="N7" s="447"/>
      <c r="O7" s="447"/>
      <c r="P7" s="447"/>
      <c r="Q7" s="447"/>
      <c r="R7" s="447"/>
      <c r="S7" s="447"/>
      <c r="T7" s="447"/>
      <c r="U7" s="250"/>
      <c r="V7" s="251"/>
    </row>
    <row r="8" spans="2:24" ht="15" thickBot="1"/>
    <row r="9" spans="2:24" ht="15" thickBot="1">
      <c r="B9" s="241" t="s">
        <v>847</v>
      </c>
      <c r="C9" s="415" t="s">
        <v>8</v>
      </c>
      <c r="D9" s="416"/>
      <c r="E9" s="417"/>
      <c r="F9" s="313" t="s">
        <v>848</v>
      </c>
      <c r="G9" s="418" t="s">
        <v>849</v>
      </c>
      <c r="H9" s="416"/>
      <c r="I9" s="417"/>
      <c r="J9" s="418" t="s">
        <v>850</v>
      </c>
      <c r="K9" s="416"/>
      <c r="L9" s="416"/>
      <c r="M9" s="416"/>
      <c r="N9" s="416"/>
      <c r="O9" s="416"/>
      <c r="P9" s="417"/>
      <c r="Q9" s="313" t="s">
        <v>851</v>
      </c>
      <c r="R9" s="418" t="s">
        <v>852</v>
      </c>
      <c r="S9" s="416"/>
      <c r="T9" s="417"/>
      <c r="U9" s="418" t="s">
        <v>853</v>
      </c>
      <c r="V9" s="416"/>
      <c r="W9" s="314" t="s">
        <v>854</v>
      </c>
      <c r="X9" s="315"/>
    </row>
    <row r="10" spans="2:24" ht="33" customHeight="1">
      <c r="B10" s="448" t="s">
        <v>855</v>
      </c>
      <c r="C10" s="451" t="s">
        <v>856</v>
      </c>
      <c r="D10" s="452"/>
      <c r="E10" s="453"/>
      <c r="F10" s="454" t="s">
        <v>857</v>
      </c>
      <c r="G10" s="457"/>
      <c r="H10" s="458"/>
      <c r="I10" s="459"/>
      <c r="J10" s="419" t="s">
        <v>858</v>
      </c>
      <c r="K10" s="420"/>
      <c r="L10" s="420"/>
      <c r="M10" s="420"/>
      <c r="N10" s="420"/>
      <c r="O10" s="420"/>
      <c r="P10" s="421"/>
      <c r="Q10" s="266" t="s">
        <v>859</v>
      </c>
      <c r="R10" s="422" t="s">
        <v>860</v>
      </c>
      <c r="S10" s="423"/>
      <c r="T10" s="424"/>
      <c r="U10" s="428">
        <v>224</v>
      </c>
      <c r="V10" s="429"/>
      <c r="W10" s="316">
        <v>72</v>
      </c>
      <c r="X10" s="317"/>
    </row>
    <row r="11" spans="2:24" ht="33" customHeight="1">
      <c r="B11" s="449"/>
      <c r="C11" s="443" t="s">
        <v>861</v>
      </c>
      <c r="D11" s="444"/>
      <c r="E11" s="445"/>
      <c r="F11" s="455"/>
      <c r="G11" s="460"/>
      <c r="H11" s="461"/>
      <c r="I11" s="462"/>
      <c r="J11" s="469" t="s">
        <v>862</v>
      </c>
      <c r="K11" s="470"/>
      <c r="L11" s="470"/>
      <c r="M11" s="470"/>
      <c r="N11" s="470"/>
      <c r="O11" s="470"/>
      <c r="P11" s="471"/>
      <c r="Q11" s="267" t="s">
        <v>863</v>
      </c>
      <c r="R11" s="466"/>
      <c r="S11" s="467"/>
      <c r="T11" s="468"/>
      <c r="U11" s="441">
        <v>270</v>
      </c>
      <c r="V11" s="442"/>
      <c r="W11" s="318">
        <v>36</v>
      </c>
    </row>
    <row r="12" spans="2:24" ht="33" customHeight="1">
      <c r="B12" s="449"/>
      <c r="C12" s="443" t="s">
        <v>864</v>
      </c>
      <c r="D12" s="444"/>
      <c r="E12" s="445"/>
      <c r="F12" s="455"/>
      <c r="G12" s="460"/>
      <c r="H12" s="461"/>
      <c r="I12" s="462"/>
      <c r="J12" s="469" t="s">
        <v>865</v>
      </c>
      <c r="K12" s="470"/>
      <c r="L12" s="470"/>
      <c r="M12" s="470"/>
      <c r="N12" s="470"/>
      <c r="O12" s="470"/>
      <c r="P12" s="471"/>
      <c r="Q12" s="267" t="s">
        <v>866</v>
      </c>
      <c r="R12" s="466"/>
      <c r="S12" s="467"/>
      <c r="T12" s="468"/>
      <c r="U12" s="441">
        <v>365</v>
      </c>
      <c r="V12" s="442"/>
      <c r="W12" s="318">
        <v>20</v>
      </c>
    </row>
    <row r="13" spans="2:24" ht="33" customHeight="1">
      <c r="B13" s="449"/>
      <c r="C13" s="483" t="s">
        <v>867</v>
      </c>
      <c r="D13" s="484"/>
      <c r="E13" s="485"/>
      <c r="F13" s="455"/>
      <c r="G13" s="460"/>
      <c r="H13" s="461"/>
      <c r="I13" s="462"/>
      <c r="J13" s="486" t="s">
        <v>868</v>
      </c>
      <c r="K13" s="487"/>
      <c r="L13" s="487"/>
      <c r="M13" s="487"/>
      <c r="N13" s="487"/>
      <c r="O13" s="487"/>
      <c r="P13" s="488"/>
      <c r="Q13" s="391" t="s">
        <v>869</v>
      </c>
      <c r="R13" s="466"/>
      <c r="S13" s="467"/>
      <c r="T13" s="468"/>
      <c r="U13" s="489">
        <v>380</v>
      </c>
      <c r="V13" s="490"/>
      <c r="W13" s="393">
        <v>20</v>
      </c>
    </row>
    <row r="14" spans="2:24" ht="33.75" customHeight="1" thickBot="1">
      <c r="B14" s="450"/>
      <c r="C14" s="491" t="s">
        <v>870</v>
      </c>
      <c r="D14" s="492"/>
      <c r="E14" s="493"/>
      <c r="F14" s="456"/>
      <c r="G14" s="463"/>
      <c r="H14" s="464"/>
      <c r="I14" s="465"/>
      <c r="J14" s="494" t="s">
        <v>871</v>
      </c>
      <c r="K14" s="495"/>
      <c r="L14" s="495"/>
      <c r="M14" s="495"/>
      <c r="N14" s="495"/>
      <c r="O14" s="495"/>
      <c r="P14" s="496"/>
      <c r="Q14" s="392" t="s">
        <v>872</v>
      </c>
      <c r="R14" s="425"/>
      <c r="S14" s="426"/>
      <c r="T14" s="427"/>
      <c r="U14" s="497">
        <v>419</v>
      </c>
      <c r="V14" s="498"/>
      <c r="W14" s="394">
        <v>20</v>
      </c>
    </row>
    <row r="15" spans="2:24" ht="15" thickBot="1">
      <c r="C15" s="249" t="s">
        <v>873</v>
      </c>
      <c r="D15" s="249"/>
      <c r="E15" s="249"/>
      <c r="F15" s="249"/>
      <c r="G15" s="249"/>
      <c r="H15" s="249"/>
      <c r="I15" s="249"/>
    </row>
    <row r="16" spans="2:24" ht="15" thickBot="1">
      <c r="B16" s="241" t="s">
        <v>847</v>
      </c>
      <c r="C16" s="415" t="s">
        <v>8</v>
      </c>
      <c r="D16" s="416"/>
      <c r="E16" s="417"/>
      <c r="F16" s="313" t="s">
        <v>848</v>
      </c>
      <c r="G16" s="418" t="s">
        <v>849</v>
      </c>
      <c r="H16" s="416"/>
      <c r="I16" s="417"/>
      <c r="J16" s="418" t="s">
        <v>850</v>
      </c>
      <c r="K16" s="416"/>
      <c r="L16" s="416"/>
      <c r="M16" s="416"/>
      <c r="N16" s="416"/>
      <c r="O16" s="416"/>
      <c r="P16" s="417"/>
      <c r="Q16" s="313" t="s">
        <v>851</v>
      </c>
      <c r="R16" s="418" t="s">
        <v>852</v>
      </c>
      <c r="S16" s="416"/>
      <c r="T16" s="417"/>
      <c r="U16" s="418" t="s">
        <v>853</v>
      </c>
      <c r="V16" s="416"/>
      <c r="W16" s="314" t="s">
        <v>854</v>
      </c>
    </row>
    <row r="17" spans="2:24" ht="136.5" customHeight="1" thickBot="1">
      <c r="B17" s="242" t="s">
        <v>855</v>
      </c>
      <c r="C17" s="472" t="s">
        <v>874</v>
      </c>
      <c r="D17" s="473"/>
      <c r="E17" s="474"/>
      <c r="F17" s="263" t="s">
        <v>875</v>
      </c>
      <c r="G17" s="475"/>
      <c r="H17" s="476"/>
      <c r="I17" s="477"/>
      <c r="J17" s="478" t="s">
        <v>876</v>
      </c>
      <c r="K17" s="479"/>
      <c r="L17" s="479"/>
      <c r="M17" s="479"/>
      <c r="N17" s="479"/>
      <c r="O17" s="479"/>
      <c r="P17" s="480"/>
      <c r="Q17" s="263" t="s">
        <v>877</v>
      </c>
      <c r="R17" s="475" t="s">
        <v>860</v>
      </c>
      <c r="S17" s="476"/>
      <c r="T17" s="477"/>
      <c r="U17" s="499">
        <v>405</v>
      </c>
      <c r="V17" s="500"/>
      <c r="W17" s="320">
        <v>12</v>
      </c>
      <c r="X17" s="317"/>
    </row>
    <row r="18" spans="2:24" ht="15" thickBot="1"/>
    <row r="19" spans="2:24" ht="15" thickBot="1">
      <c r="B19" s="241" t="s">
        <v>847</v>
      </c>
      <c r="C19" s="415" t="s">
        <v>8</v>
      </c>
      <c r="D19" s="416"/>
      <c r="E19" s="417"/>
      <c r="F19" s="313" t="s">
        <v>848</v>
      </c>
      <c r="G19" s="418" t="s">
        <v>849</v>
      </c>
      <c r="H19" s="416"/>
      <c r="I19" s="417"/>
      <c r="J19" s="418" t="s">
        <v>850</v>
      </c>
      <c r="K19" s="416"/>
      <c r="L19" s="416"/>
      <c r="M19" s="416"/>
      <c r="N19" s="416"/>
      <c r="O19" s="416"/>
      <c r="P19" s="417"/>
      <c r="Q19" s="313" t="s">
        <v>851</v>
      </c>
      <c r="R19" s="418" t="s">
        <v>852</v>
      </c>
      <c r="S19" s="416"/>
      <c r="T19" s="417"/>
      <c r="U19" s="418" t="s">
        <v>853</v>
      </c>
      <c r="V19" s="416"/>
      <c r="W19" s="314" t="s">
        <v>878</v>
      </c>
    </row>
    <row r="20" spans="2:24" ht="131.25" customHeight="1" thickBot="1">
      <c r="B20" s="243" t="s">
        <v>879</v>
      </c>
      <c r="C20" s="472" t="s">
        <v>880</v>
      </c>
      <c r="D20" s="473"/>
      <c r="E20" s="474"/>
      <c r="F20" s="263" t="s">
        <v>857</v>
      </c>
      <c r="G20" s="475"/>
      <c r="H20" s="476"/>
      <c r="I20" s="477"/>
      <c r="J20" s="478" t="s">
        <v>881</v>
      </c>
      <c r="K20" s="479"/>
      <c r="L20" s="479"/>
      <c r="M20" s="479"/>
      <c r="N20" s="479"/>
      <c r="O20" s="479"/>
      <c r="P20" s="480"/>
      <c r="Q20" s="263" t="s">
        <v>882</v>
      </c>
      <c r="R20" s="475" t="s">
        <v>883</v>
      </c>
      <c r="S20" s="476"/>
      <c r="T20" s="477"/>
      <c r="U20" s="481">
        <v>15999</v>
      </c>
      <c r="V20" s="482"/>
      <c r="W20" s="320">
        <v>3</v>
      </c>
      <c r="X20" s="317"/>
    </row>
    <row r="22" spans="2:24" hidden="1"/>
    <row r="23" spans="2:24" ht="99" hidden="1" thickBot="1">
      <c r="B23" s="242" t="s">
        <v>884</v>
      </c>
      <c r="C23" s="508" t="s">
        <v>885</v>
      </c>
      <c r="D23" s="476"/>
      <c r="E23" s="477"/>
      <c r="F23" s="263" t="s">
        <v>857</v>
      </c>
      <c r="G23" s="475"/>
      <c r="H23" s="476"/>
      <c r="I23" s="477"/>
      <c r="J23" s="475" t="s">
        <v>886</v>
      </c>
      <c r="K23" s="476"/>
      <c r="L23" s="476"/>
      <c r="M23" s="476"/>
      <c r="N23" s="476"/>
      <c r="O23" s="476"/>
      <c r="P23" s="477"/>
      <c r="Q23" s="271" t="s">
        <v>887</v>
      </c>
      <c r="R23" s="475" t="s">
        <v>888</v>
      </c>
      <c r="S23" s="476"/>
      <c r="T23" s="477"/>
      <c r="U23" s="481">
        <v>2799</v>
      </c>
      <c r="V23" s="507"/>
    </row>
    <row r="24" spans="2:24" ht="15" thickBot="1"/>
    <row r="25" spans="2:24" ht="15" thickBot="1">
      <c r="B25" s="241" t="s">
        <v>847</v>
      </c>
      <c r="C25" s="415" t="s">
        <v>8</v>
      </c>
      <c r="D25" s="416"/>
      <c r="E25" s="417"/>
      <c r="F25" s="313" t="s">
        <v>848</v>
      </c>
      <c r="G25" s="418" t="s">
        <v>849</v>
      </c>
      <c r="H25" s="416"/>
      <c r="I25" s="417"/>
      <c r="J25" s="418" t="s">
        <v>850</v>
      </c>
      <c r="K25" s="416"/>
      <c r="L25" s="416"/>
      <c r="M25" s="416"/>
      <c r="N25" s="416"/>
      <c r="O25" s="416"/>
      <c r="P25" s="417"/>
      <c r="Q25" s="313" t="s">
        <v>851</v>
      </c>
      <c r="R25" s="418" t="s">
        <v>852</v>
      </c>
      <c r="S25" s="416"/>
      <c r="T25" s="417"/>
      <c r="U25" s="418" t="s">
        <v>853</v>
      </c>
      <c r="V25" s="416"/>
      <c r="W25" s="314" t="s">
        <v>854</v>
      </c>
    </row>
    <row r="26" spans="2:24" ht="75" customHeight="1">
      <c r="B26" s="448" t="s">
        <v>889</v>
      </c>
      <c r="C26" s="451" t="s">
        <v>890</v>
      </c>
      <c r="D26" s="452"/>
      <c r="E26" s="453"/>
      <c r="F26" s="310">
        <v>27</v>
      </c>
      <c r="G26" s="501"/>
      <c r="H26" s="502"/>
      <c r="I26" s="503"/>
      <c r="J26" s="419" t="s">
        <v>891</v>
      </c>
      <c r="K26" s="420"/>
      <c r="L26" s="420"/>
      <c r="M26" s="420"/>
      <c r="N26" s="420"/>
      <c r="O26" s="420"/>
      <c r="P26" s="421"/>
      <c r="Q26" s="266" t="s">
        <v>892</v>
      </c>
      <c r="R26" s="422" t="s">
        <v>883</v>
      </c>
      <c r="S26" s="423"/>
      <c r="T26" s="424"/>
      <c r="U26" s="428">
        <v>179</v>
      </c>
      <c r="V26" s="429"/>
      <c r="W26" s="316">
        <v>30</v>
      </c>
      <c r="X26" s="317"/>
    </row>
    <row r="27" spans="2:24" ht="75" customHeight="1" thickBot="1">
      <c r="B27" s="450"/>
      <c r="C27" s="430" t="s">
        <v>893</v>
      </c>
      <c r="D27" s="431"/>
      <c r="E27" s="432"/>
      <c r="F27" s="311">
        <v>31</v>
      </c>
      <c r="G27" s="433"/>
      <c r="H27" s="434"/>
      <c r="I27" s="435"/>
      <c r="J27" s="436" t="s">
        <v>894</v>
      </c>
      <c r="K27" s="437"/>
      <c r="L27" s="437"/>
      <c r="M27" s="437"/>
      <c r="N27" s="437"/>
      <c r="O27" s="437"/>
      <c r="P27" s="438"/>
      <c r="Q27" s="265" t="s">
        <v>895</v>
      </c>
      <c r="R27" s="425"/>
      <c r="S27" s="426"/>
      <c r="T27" s="427"/>
      <c r="U27" s="439">
        <v>206</v>
      </c>
      <c r="V27" s="440"/>
      <c r="W27" s="319">
        <v>30</v>
      </c>
    </row>
    <row r="28" spans="2:24" ht="15" thickBot="1"/>
    <row r="29" spans="2:24" ht="15" thickBot="1">
      <c r="B29" s="241" t="s">
        <v>847</v>
      </c>
      <c r="C29" s="415" t="s">
        <v>8</v>
      </c>
      <c r="D29" s="416"/>
      <c r="E29" s="417"/>
      <c r="F29" s="313" t="s">
        <v>848</v>
      </c>
      <c r="G29" s="418" t="s">
        <v>849</v>
      </c>
      <c r="H29" s="416"/>
      <c r="I29" s="417"/>
      <c r="J29" s="418" t="s">
        <v>850</v>
      </c>
      <c r="K29" s="416"/>
      <c r="L29" s="416"/>
      <c r="M29" s="416"/>
      <c r="N29" s="416"/>
      <c r="O29" s="416"/>
      <c r="P29" s="417"/>
      <c r="Q29" s="313" t="s">
        <v>851</v>
      </c>
      <c r="R29" s="418" t="s">
        <v>852</v>
      </c>
      <c r="S29" s="416"/>
      <c r="T29" s="417"/>
      <c r="U29" s="418" t="s">
        <v>853</v>
      </c>
      <c r="V29" s="416"/>
      <c r="W29" s="314" t="s">
        <v>878</v>
      </c>
    </row>
    <row r="30" spans="2:24" ht="33" customHeight="1">
      <c r="B30" s="448" t="s">
        <v>896</v>
      </c>
      <c r="C30" s="451" t="s">
        <v>897</v>
      </c>
      <c r="D30" s="452"/>
      <c r="E30" s="453"/>
      <c r="F30" s="454" t="s">
        <v>857</v>
      </c>
      <c r="G30" s="422"/>
      <c r="H30" s="423"/>
      <c r="I30" s="424"/>
      <c r="J30" s="501" t="s">
        <v>898</v>
      </c>
      <c r="K30" s="502"/>
      <c r="L30" s="502"/>
      <c r="M30" s="502"/>
      <c r="N30" s="502"/>
      <c r="O30" s="502"/>
      <c r="P30" s="503"/>
      <c r="Q30" s="244" t="s">
        <v>899</v>
      </c>
      <c r="R30" s="422" t="s">
        <v>900</v>
      </c>
      <c r="S30" s="423"/>
      <c r="T30" s="424"/>
      <c r="U30" s="428">
        <v>5342</v>
      </c>
      <c r="V30" s="429"/>
      <c r="W30" s="316">
        <v>2</v>
      </c>
      <c r="X30" s="321"/>
    </row>
    <row r="31" spans="2:24" ht="27">
      <c r="B31" s="449"/>
      <c r="C31" s="443" t="s">
        <v>901</v>
      </c>
      <c r="D31" s="444"/>
      <c r="E31" s="445"/>
      <c r="F31" s="455"/>
      <c r="G31" s="466"/>
      <c r="H31" s="467"/>
      <c r="I31" s="468"/>
      <c r="J31" s="504" t="s">
        <v>902</v>
      </c>
      <c r="K31" s="505"/>
      <c r="L31" s="505"/>
      <c r="M31" s="505"/>
      <c r="N31" s="505"/>
      <c r="O31" s="505"/>
      <c r="P31" s="506"/>
      <c r="Q31" s="245" t="s">
        <v>903</v>
      </c>
      <c r="R31" s="466"/>
      <c r="S31" s="467"/>
      <c r="T31" s="468"/>
      <c r="U31" s="441">
        <v>8057</v>
      </c>
      <c r="V31" s="442"/>
      <c r="W31" s="318">
        <v>3</v>
      </c>
    </row>
    <row r="32" spans="2:24" ht="27">
      <c r="B32" s="449"/>
      <c r="C32" s="443" t="s">
        <v>904</v>
      </c>
      <c r="D32" s="444"/>
      <c r="E32" s="445"/>
      <c r="F32" s="455"/>
      <c r="G32" s="466"/>
      <c r="H32" s="467"/>
      <c r="I32" s="468"/>
      <c r="J32" s="504" t="s">
        <v>905</v>
      </c>
      <c r="K32" s="505"/>
      <c r="L32" s="505"/>
      <c r="M32" s="505"/>
      <c r="N32" s="505"/>
      <c r="O32" s="505"/>
      <c r="P32" s="506"/>
      <c r="Q32" s="245" t="s">
        <v>906</v>
      </c>
      <c r="R32" s="466"/>
      <c r="S32" s="467"/>
      <c r="T32" s="468"/>
      <c r="U32" s="441">
        <v>9209</v>
      </c>
      <c r="V32" s="442"/>
      <c r="W32" s="318">
        <v>3</v>
      </c>
    </row>
    <row r="33" spans="2:24" ht="27">
      <c r="B33" s="449"/>
      <c r="C33" s="443" t="s">
        <v>907</v>
      </c>
      <c r="D33" s="444"/>
      <c r="E33" s="445"/>
      <c r="F33" s="455"/>
      <c r="G33" s="466"/>
      <c r="H33" s="467"/>
      <c r="I33" s="468"/>
      <c r="J33" s="504" t="s">
        <v>908</v>
      </c>
      <c r="K33" s="505"/>
      <c r="L33" s="505"/>
      <c r="M33" s="505"/>
      <c r="N33" s="505"/>
      <c r="O33" s="505"/>
      <c r="P33" s="506"/>
      <c r="Q33" s="245" t="s">
        <v>909</v>
      </c>
      <c r="R33" s="466"/>
      <c r="S33" s="467"/>
      <c r="T33" s="468"/>
      <c r="U33" s="441">
        <v>10488</v>
      </c>
      <c r="V33" s="442"/>
      <c r="W33" s="318">
        <v>3</v>
      </c>
    </row>
    <row r="34" spans="2:24" ht="27">
      <c r="B34" s="449"/>
      <c r="C34" s="443" t="s">
        <v>910</v>
      </c>
      <c r="D34" s="444"/>
      <c r="E34" s="445"/>
      <c r="F34" s="455"/>
      <c r="G34" s="466"/>
      <c r="H34" s="467"/>
      <c r="I34" s="468"/>
      <c r="J34" s="504" t="s">
        <v>911</v>
      </c>
      <c r="K34" s="505"/>
      <c r="L34" s="505"/>
      <c r="M34" s="505"/>
      <c r="N34" s="505"/>
      <c r="O34" s="505"/>
      <c r="P34" s="506"/>
      <c r="Q34" s="245" t="s">
        <v>912</v>
      </c>
      <c r="R34" s="466"/>
      <c r="S34" s="467"/>
      <c r="T34" s="468"/>
      <c r="U34" s="441">
        <v>13087</v>
      </c>
      <c r="V34" s="442"/>
      <c r="W34" s="318">
        <v>3</v>
      </c>
    </row>
    <row r="35" spans="2:24" ht="27">
      <c r="B35" s="449"/>
      <c r="C35" s="443" t="s">
        <v>913</v>
      </c>
      <c r="D35" s="444"/>
      <c r="E35" s="445"/>
      <c r="F35" s="455"/>
      <c r="G35" s="466"/>
      <c r="H35" s="467"/>
      <c r="I35" s="468"/>
      <c r="J35" s="504" t="s">
        <v>914</v>
      </c>
      <c r="K35" s="505"/>
      <c r="L35" s="505"/>
      <c r="M35" s="505"/>
      <c r="N35" s="505"/>
      <c r="O35" s="505"/>
      <c r="P35" s="506"/>
      <c r="Q35" s="245" t="s">
        <v>915</v>
      </c>
      <c r="R35" s="466"/>
      <c r="S35" s="467"/>
      <c r="T35" s="468"/>
      <c r="U35" s="441">
        <v>14101</v>
      </c>
      <c r="V35" s="442"/>
      <c r="W35" s="318">
        <v>3</v>
      </c>
    </row>
    <row r="36" spans="2:24" ht="27.6" thickBot="1">
      <c r="B36" s="450"/>
      <c r="C36" s="430" t="s">
        <v>916</v>
      </c>
      <c r="D36" s="431"/>
      <c r="E36" s="432"/>
      <c r="F36" s="456"/>
      <c r="G36" s="425"/>
      <c r="H36" s="426"/>
      <c r="I36" s="427"/>
      <c r="J36" s="433" t="s">
        <v>917</v>
      </c>
      <c r="K36" s="434"/>
      <c r="L36" s="434"/>
      <c r="M36" s="434"/>
      <c r="N36" s="434"/>
      <c r="O36" s="434"/>
      <c r="P36" s="435"/>
      <c r="Q36" s="246" t="s">
        <v>918</v>
      </c>
      <c r="R36" s="425"/>
      <c r="S36" s="426"/>
      <c r="T36" s="427"/>
      <c r="U36" s="439">
        <v>17226</v>
      </c>
      <c r="V36" s="440"/>
      <c r="W36" s="319">
        <v>3</v>
      </c>
    </row>
    <row r="37" spans="2:24" ht="15" thickBot="1"/>
    <row r="38" spans="2:24" ht="15" thickBot="1">
      <c r="B38" s="241" t="s">
        <v>847</v>
      </c>
      <c r="C38" s="415" t="s">
        <v>8</v>
      </c>
      <c r="D38" s="416"/>
      <c r="E38" s="417"/>
      <c r="F38" s="313" t="s">
        <v>848</v>
      </c>
      <c r="G38" s="418" t="s">
        <v>849</v>
      </c>
      <c r="H38" s="416"/>
      <c r="I38" s="417"/>
      <c r="J38" s="418" t="s">
        <v>850</v>
      </c>
      <c r="K38" s="416"/>
      <c r="L38" s="416"/>
      <c r="M38" s="416"/>
      <c r="N38" s="416"/>
      <c r="O38" s="416"/>
      <c r="P38" s="417"/>
      <c r="Q38" s="313" t="s">
        <v>851</v>
      </c>
      <c r="R38" s="418" t="s">
        <v>852</v>
      </c>
      <c r="S38" s="416"/>
      <c r="T38" s="417"/>
      <c r="U38" s="418" t="s">
        <v>853</v>
      </c>
      <c r="V38" s="416"/>
      <c r="W38" s="314" t="s">
        <v>878</v>
      </c>
    </row>
    <row r="39" spans="2:24" ht="33" customHeight="1">
      <c r="B39" s="448" t="s">
        <v>879</v>
      </c>
      <c r="C39" s="451" t="s">
        <v>919</v>
      </c>
      <c r="D39" s="452"/>
      <c r="E39" s="453"/>
      <c r="F39" s="454" t="s">
        <v>857</v>
      </c>
      <c r="G39" s="422"/>
      <c r="H39" s="423"/>
      <c r="I39" s="424"/>
      <c r="J39" s="501" t="s">
        <v>920</v>
      </c>
      <c r="K39" s="502"/>
      <c r="L39" s="502"/>
      <c r="M39" s="502"/>
      <c r="N39" s="502"/>
      <c r="O39" s="502"/>
      <c r="P39" s="503"/>
      <c r="Q39" s="244" t="s">
        <v>909</v>
      </c>
      <c r="R39" s="422" t="s">
        <v>900</v>
      </c>
      <c r="S39" s="423"/>
      <c r="T39" s="424"/>
      <c r="U39" s="428">
        <v>10921</v>
      </c>
      <c r="V39" s="429"/>
      <c r="W39" s="316">
        <v>3</v>
      </c>
      <c r="X39" s="317"/>
    </row>
    <row r="40" spans="2:24" ht="27">
      <c r="B40" s="449"/>
      <c r="C40" s="443" t="s">
        <v>921</v>
      </c>
      <c r="D40" s="444"/>
      <c r="E40" s="445"/>
      <c r="F40" s="455"/>
      <c r="G40" s="466"/>
      <c r="H40" s="467"/>
      <c r="I40" s="468"/>
      <c r="J40" s="504" t="s">
        <v>922</v>
      </c>
      <c r="K40" s="505"/>
      <c r="L40" s="505"/>
      <c r="M40" s="505"/>
      <c r="N40" s="505"/>
      <c r="O40" s="505"/>
      <c r="P40" s="506"/>
      <c r="Q40" s="245" t="s">
        <v>915</v>
      </c>
      <c r="R40" s="466"/>
      <c r="S40" s="467"/>
      <c r="T40" s="468"/>
      <c r="U40" s="441">
        <v>16760</v>
      </c>
      <c r="V40" s="442"/>
      <c r="W40" s="318">
        <v>5</v>
      </c>
    </row>
    <row r="41" spans="2:24" ht="27">
      <c r="B41" s="449"/>
      <c r="C41" s="443" t="s">
        <v>923</v>
      </c>
      <c r="D41" s="444"/>
      <c r="E41" s="445"/>
      <c r="F41" s="455"/>
      <c r="G41" s="466"/>
      <c r="H41" s="467"/>
      <c r="I41" s="468"/>
      <c r="J41" s="504" t="s">
        <v>924</v>
      </c>
      <c r="K41" s="505"/>
      <c r="L41" s="505"/>
      <c r="M41" s="505"/>
      <c r="N41" s="505"/>
      <c r="O41" s="505"/>
      <c r="P41" s="506"/>
      <c r="Q41" s="245" t="s">
        <v>925</v>
      </c>
      <c r="R41" s="466"/>
      <c r="S41" s="467"/>
      <c r="T41" s="468"/>
      <c r="U41" s="441">
        <v>19434</v>
      </c>
      <c r="V41" s="442"/>
      <c r="W41" s="318">
        <v>5</v>
      </c>
    </row>
    <row r="42" spans="2:24" ht="27">
      <c r="B42" s="449"/>
      <c r="C42" s="443" t="s">
        <v>926</v>
      </c>
      <c r="D42" s="444"/>
      <c r="E42" s="445"/>
      <c r="F42" s="455"/>
      <c r="G42" s="466"/>
      <c r="H42" s="467"/>
      <c r="I42" s="468"/>
      <c r="J42" s="504" t="s">
        <v>927</v>
      </c>
      <c r="K42" s="505"/>
      <c r="L42" s="505"/>
      <c r="M42" s="505"/>
      <c r="N42" s="505"/>
      <c r="O42" s="505"/>
      <c r="P42" s="506"/>
      <c r="Q42" s="245" t="s">
        <v>928</v>
      </c>
      <c r="R42" s="466"/>
      <c r="S42" s="467"/>
      <c r="T42" s="468"/>
      <c r="U42" s="441">
        <v>22010</v>
      </c>
      <c r="V42" s="442"/>
      <c r="W42" s="318">
        <v>5</v>
      </c>
    </row>
    <row r="43" spans="2:24" ht="27">
      <c r="B43" s="449"/>
      <c r="C43" s="443" t="s">
        <v>929</v>
      </c>
      <c r="D43" s="444"/>
      <c r="E43" s="445"/>
      <c r="F43" s="455"/>
      <c r="G43" s="466"/>
      <c r="H43" s="467"/>
      <c r="I43" s="468"/>
      <c r="J43" s="504" t="s">
        <v>930</v>
      </c>
      <c r="K43" s="505"/>
      <c r="L43" s="505"/>
      <c r="M43" s="505"/>
      <c r="N43" s="505"/>
      <c r="O43" s="505"/>
      <c r="P43" s="506"/>
      <c r="Q43" s="245" t="s">
        <v>931</v>
      </c>
      <c r="R43" s="466"/>
      <c r="S43" s="467"/>
      <c r="T43" s="468"/>
      <c r="U43" s="441">
        <v>27443</v>
      </c>
      <c r="V43" s="442"/>
      <c r="W43" s="318">
        <v>5</v>
      </c>
    </row>
    <row r="44" spans="2:24" ht="27">
      <c r="B44" s="449"/>
      <c r="C44" s="443" t="s">
        <v>932</v>
      </c>
      <c r="D44" s="444"/>
      <c r="E44" s="445"/>
      <c r="F44" s="455"/>
      <c r="G44" s="466"/>
      <c r="H44" s="467"/>
      <c r="I44" s="468"/>
      <c r="J44" s="504" t="s">
        <v>933</v>
      </c>
      <c r="K44" s="505"/>
      <c r="L44" s="505"/>
      <c r="M44" s="505"/>
      <c r="N44" s="505"/>
      <c r="O44" s="505"/>
      <c r="P44" s="506"/>
      <c r="Q44" s="245" t="s">
        <v>934</v>
      </c>
      <c r="R44" s="466"/>
      <c r="S44" s="467"/>
      <c r="T44" s="468"/>
      <c r="U44" s="441">
        <v>28970</v>
      </c>
      <c r="V44" s="442"/>
      <c r="W44" s="318">
        <v>5</v>
      </c>
    </row>
    <row r="45" spans="2:24" ht="27.6" thickBot="1">
      <c r="B45" s="450"/>
      <c r="C45" s="430" t="s">
        <v>935</v>
      </c>
      <c r="D45" s="431"/>
      <c r="E45" s="432"/>
      <c r="F45" s="456"/>
      <c r="G45" s="425"/>
      <c r="H45" s="426"/>
      <c r="I45" s="427"/>
      <c r="J45" s="433" t="s">
        <v>936</v>
      </c>
      <c r="K45" s="434"/>
      <c r="L45" s="434"/>
      <c r="M45" s="434"/>
      <c r="N45" s="434"/>
      <c r="O45" s="434"/>
      <c r="P45" s="435"/>
      <c r="Q45" s="246" t="s">
        <v>937</v>
      </c>
      <c r="R45" s="425"/>
      <c r="S45" s="426"/>
      <c r="T45" s="427"/>
      <c r="U45" s="439">
        <v>32839</v>
      </c>
      <c r="V45" s="440"/>
      <c r="W45" s="319">
        <v>5</v>
      </c>
    </row>
    <row r="46" spans="2:24" ht="15" thickBot="1"/>
    <row r="47" spans="2:24" ht="15" thickBot="1">
      <c r="B47" s="241" t="s">
        <v>847</v>
      </c>
      <c r="C47" s="415" t="s">
        <v>8</v>
      </c>
      <c r="D47" s="416"/>
      <c r="E47" s="417"/>
      <c r="F47" s="313" t="s">
        <v>848</v>
      </c>
      <c r="G47" s="418" t="s">
        <v>849</v>
      </c>
      <c r="H47" s="416"/>
      <c r="I47" s="417"/>
      <c r="J47" s="418" t="s">
        <v>850</v>
      </c>
      <c r="K47" s="416"/>
      <c r="L47" s="416"/>
      <c r="M47" s="416"/>
      <c r="N47" s="416"/>
      <c r="O47" s="416"/>
      <c r="P47" s="417"/>
      <c r="Q47" s="313" t="s">
        <v>851</v>
      </c>
      <c r="R47" s="418" t="s">
        <v>852</v>
      </c>
      <c r="S47" s="416"/>
      <c r="T47" s="417"/>
      <c r="U47" s="418" t="s">
        <v>853</v>
      </c>
      <c r="V47" s="416"/>
      <c r="W47" s="314" t="s">
        <v>854</v>
      </c>
    </row>
    <row r="48" spans="2:24" ht="99" customHeight="1">
      <c r="B48" s="448" t="s">
        <v>938</v>
      </c>
      <c r="C48" s="451" t="s">
        <v>939</v>
      </c>
      <c r="D48" s="452"/>
      <c r="E48" s="453"/>
      <c r="F48" s="264" t="s">
        <v>940</v>
      </c>
      <c r="G48" s="501"/>
      <c r="H48" s="502"/>
      <c r="I48" s="503"/>
      <c r="J48" s="501" t="s">
        <v>941</v>
      </c>
      <c r="K48" s="502"/>
      <c r="L48" s="502"/>
      <c r="M48" s="502"/>
      <c r="N48" s="502"/>
      <c r="O48" s="502"/>
      <c r="P48" s="503"/>
      <c r="Q48" s="266" t="s">
        <v>942</v>
      </c>
      <c r="R48" s="509" t="s">
        <v>943</v>
      </c>
      <c r="S48" s="510"/>
      <c r="T48" s="511"/>
      <c r="U48" s="428">
        <v>171</v>
      </c>
      <c r="V48" s="429"/>
      <c r="W48" s="316">
        <v>32</v>
      </c>
      <c r="X48" s="317"/>
    </row>
    <row r="49" spans="2:23" ht="99" customHeight="1" thickBot="1">
      <c r="B49" s="450"/>
      <c r="C49" s="430" t="s">
        <v>944</v>
      </c>
      <c r="D49" s="431"/>
      <c r="E49" s="432"/>
      <c r="F49" s="265">
        <v>903</v>
      </c>
      <c r="G49" s="433"/>
      <c r="H49" s="434"/>
      <c r="I49" s="435"/>
      <c r="J49" s="433" t="s">
        <v>945</v>
      </c>
      <c r="K49" s="434"/>
      <c r="L49" s="434"/>
      <c r="M49" s="434"/>
      <c r="N49" s="434"/>
      <c r="O49" s="434"/>
      <c r="P49" s="435"/>
      <c r="Q49" s="265" t="s">
        <v>946</v>
      </c>
      <c r="R49" s="512"/>
      <c r="S49" s="513"/>
      <c r="T49" s="514"/>
      <c r="U49" s="439">
        <v>352</v>
      </c>
      <c r="V49" s="440"/>
      <c r="W49" s="319">
        <v>16</v>
      </c>
    </row>
  </sheetData>
  <mergeCells count="141">
    <mergeCell ref="B48:B49"/>
    <mergeCell ref="C48:E48"/>
    <mergeCell ref="G48:I48"/>
    <mergeCell ref="J48:P48"/>
    <mergeCell ref="R48:T49"/>
    <mergeCell ref="U48:V48"/>
    <mergeCell ref="C49:E49"/>
    <mergeCell ref="R39:T45"/>
    <mergeCell ref="U39:V39"/>
    <mergeCell ref="C40:E40"/>
    <mergeCell ref="J40:P40"/>
    <mergeCell ref="G49:I49"/>
    <mergeCell ref="J49:P49"/>
    <mergeCell ref="U49:V49"/>
    <mergeCell ref="C45:E45"/>
    <mergeCell ref="J45:P45"/>
    <mergeCell ref="J41:P41"/>
    <mergeCell ref="J42:P42"/>
    <mergeCell ref="U42:V42"/>
    <mergeCell ref="B39:B45"/>
    <mergeCell ref="C39:E39"/>
    <mergeCell ref="F39:F45"/>
    <mergeCell ref="G39:I45"/>
    <mergeCell ref="J39:P39"/>
    <mergeCell ref="U23:V23"/>
    <mergeCell ref="R23:T23"/>
    <mergeCell ref="J23:P23"/>
    <mergeCell ref="G23:I23"/>
    <mergeCell ref="C23:E23"/>
    <mergeCell ref="U45:V45"/>
    <mergeCell ref="U33:V33"/>
    <mergeCell ref="C43:E43"/>
    <mergeCell ref="J43:P43"/>
    <mergeCell ref="U43:V43"/>
    <mergeCell ref="C44:E44"/>
    <mergeCell ref="J44:P44"/>
    <mergeCell ref="U44:V44"/>
    <mergeCell ref="U40:V40"/>
    <mergeCell ref="C41:E41"/>
    <mergeCell ref="J30:P30"/>
    <mergeCell ref="R30:T36"/>
    <mergeCell ref="C33:E33"/>
    <mergeCell ref="J33:P33"/>
    <mergeCell ref="C36:E36"/>
    <mergeCell ref="J36:P36"/>
    <mergeCell ref="U30:V30"/>
    <mergeCell ref="C31:E31"/>
    <mergeCell ref="J31:P31"/>
    <mergeCell ref="J32:P32"/>
    <mergeCell ref="U32:V32"/>
    <mergeCell ref="C30:E30"/>
    <mergeCell ref="U41:V41"/>
    <mergeCell ref="C42:E42"/>
    <mergeCell ref="F30:F36"/>
    <mergeCell ref="G30:I36"/>
    <mergeCell ref="C34:E34"/>
    <mergeCell ref="J34:P34"/>
    <mergeCell ref="U34:V34"/>
    <mergeCell ref="C35:E35"/>
    <mergeCell ref="J35:P35"/>
    <mergeCell ref="U35:V35"/>
    <mergeCell ref="U36:V36"/>
    <mergeCell ref="C38:E38"/>
    <mergeCell ref="G38:I38"/>
    <mergeCell ref="J38:P38"/>
    <mergeCell ref="R38:T38"/>
    <mergeCell ref="U38:V38"/>
    <mergeCell ref="B30:B36"/>
    <mergeCell ref="C20:E20"/>
    <mergeCell ref="G20:I20"/>
    <mergeCell ref="J20:P20"/>
    <mergeCell ref="R20:T20"/>
    <mergeCell ref="U20:V20"/>
    <mergeCell ref="U11:V11"/>
    <mergeCell ref="C12:E12"/>
    <mergeCell ref="J12:P12"/>
    <mergeCell ref="U12:V12"/>
    <mergeCell ref="C13:E13"/>
    <mergeCell ref="J13:P13"/>
    <mergeCell ref="U13:V13"/>
    <mergeCell ref="C14:E14"/>
    <mergeCell ref="J14:P14"/>
    <mergeCell ref="U14:V14"/>
    <mergeCell ref="C17:E17"/>
    <mergeCell ref="G17:I17"/>
    <mergeCell ref="J17:P17"/>
    <mergeCell ref="R17:T17"/>
    <mergeCell ref="U17:V17"/>
    <mergeCell ref="B26:B27"/>
    <mergeCell ref="C26:E26"/>
    <mergeCell ref="G26:I26"/>
    <mergeCell ref="B4:O4"/>
    <mergeCell ref="B7:T7"/>
    <mergeCell ref="C9:E9"/>
    <mergeCell ref="G9:I9"/>
    <mergeCell ref="J9:P9"/>
    <mergeCell ref="R9:T9"/>
    <mergeCell ref="U9:V9"/>
    <mergeCell ref="B10:B14"/>
    <mergeCell ref="C10:E10"/>
    <mergeCell ref="F10:F14"/>
    <mergeCell ref="G10:I14"/>
    <mergeCell ref="J10:P10"/>
    <mergeCell ref="R10:T14"/>
    <mergeCell ref="U10:V10"/>
    <mergeCell ref="C11:E11"/>
    <mergeCell ref="J11:P11"/>
    <mergeCell ref="C16:E16"/>
    <mergeCell ref="G16:I16"/>
    <mergeCell ref="J16:P16"/>
    <mergeCell ref="R16:T16"/>
    <mergeCell ref="U16:V16"/>
    <mergeCell ref="C19:E19"/>
    <mergeCell ref="G19:I19"/>
    <mergeCell ref="J19:P19"/>
    <mergeCell ref="R19:T19"/>
    <mergeCell ref="U19:V19"/>
    <mergeCell ref="C47:E47"/>
    <mergeCell ref="G47:I47"/>
    <mergeCell ref="J47:P47"/>
    <mergeCell ref="R47:T47"/>
    <mergeCell ref="U47:V47"/>
    <mergeCell ref="C25:E25"/>
    <mergeCell ref="G25:I25"/>
    <mergeCell ref="J25:P25"/>
    <mergeCell ref="R25:T25"/>
    <mergeCell ref="U25:V25"/>
    <mergeCell ref="C29:E29"/>
    <mergeCell ref="G29:I29"/>
    <mergeCell ref="J29:P29"/>
    <mergeCell ref="R29:T29"/>
    <mergeCell ref="U29:V29"/>
    <mergeCell ref="J26:P26"/>
    <mergeCell ref="R26:T27"/>
    <mergeCell ref="U26:V26"/>
    <mergeCell ref="C27:E27"/>
    <mergeCell ref="G27:I27"/>
    <mergeCell ref="J27:P27"/>
    <mergeCell ref="U27:V27"/>
    <mergeCell ref="U31:V31"/>
    <mergeCell ref="C32:E32"/>
  </mergeCells>
  <hyperlinks>
    <hyperlink ref="C10:E10" r:id="rId1" display="NSB40FT BLUE+" xr:uid="{D819EE0A-6A2B-42C7-846C-D2B5325B66B4}"/>
    <hyperlink ref="C11:E11" r:id="rId2" display="NSB100FT BLUE+" xr:uid="{2BBA065B-5335-4F5E-83A8-CD182C2F4F96}"/>
    <hyperlink ref="C12:E12" r:id="rId3" display="NSB170FT BLUE+" xr:uid="{9EE91383-AEC9-4D6F-9251-29485509C1D1}"/>
    <hyperlink ref="C13:E13" r:id="rId4" display="NSB190FT BLUE+" xr:uid="{27BBFC8F-B1D3-46FD-B9AD-96C9874E98B8}"/>
    <hyperlink ref="C14:E14" r:id="rId5" display="*NSB210FT BLUE+" xr:uid="{DCA803EC-5E3B-446B-B5BF-71225D6FAF98}"/>
    <hyperlink ref="C17:E17" r:id="rId6" display="200PLR" xr:uid="{E999A5AC-B276-4E8C-97DF-D350DB31AF13}"/>
    <hyperlink ref="C20:E20" r:id="rId7" display="1000XLC" xr:uid="{5D5EA731-BB5E-43E7-8957-ACF6C57CCBED}"/>
    <hyperlink ref="C26:E26" r:id="rId8" display="106TT" xr:uid="{B8948394-BD8E-48F1-BC68-B7A873E72A85}"/>
    <hyperlink ref="C27:E27" r:id="rId9" display="115TT" xr:uid="{29B0BE62-18D0-4ACF-85CA-C233ED4BC9D3}"/>
    <hyperlink ref="C30:E30" r:id="rId10" display="800RE-24" xr:uid="{2E419CCD-A59E-43F4-8D56-A1900BBD694E}"/>
    <hyperlink ref="C31:E31" r:id="rId11" display="1100RE-24" xr:uid="{3BF617A8-D51A-4D8A-A9E8-11091994EE7C}"/>
    <hyperlink ref="C32:E32" r:id="rId12" display="1300RE-24" xr:uid="{432093A3-138F-4D12-ADE7-F3E8F14DD5FE}"/>
    <hyperlink ref="C33:E33" r:id="rId13" display="1600RE-24" xr:uid="{D1245438-73B7-4AD9-9A3D-B1873F61DD2A}"/>
    <hyperlink ref="C34:E34" r:id="rId14" display="2000RE-24" xr:uid="{DD8034A0-06F6-4573-9BEF-AEBD12A9C3DB}"/>
    <hyperlink ref="C35:E35" r:id="rId15" display="2200RE-24" xr:uid="{A4D8D01A-09C2-43CC-AAA2-E6245EA9008F}"/>
    <hyperlink ref="C36:E36" r:id="rId16" display="2700RE-24" xr:uid="{A822D98C-E0DB-49A5-B525-918256494492}"/>
    <hyperlink ref="C39:E39" r:id="rId17" display="800RE" xr:uid="{EA2EF3F2-03F9-4633-A5DD-94EF1C86B864}"/>
    <hyperlink ref="C40:E40" r:id="rId18" display="1100RE" xr:uid="{D61A6442-29EE-4547-966A-6DDC6A0D89C2}"/>
    <hyperlink ref="C41:E41" r:id="rId19" display="1300RE" xr:uid="{4F1F8984-224D-423F-B4B9-AE758DC04723}"/>
    <hyperlink ref="C42:E42" r:id="rId20" display="1600RE" xr:uid="{BCD7F011-7622-41BB-9F32-CA6675076454}"/>
    <hyperlink ref="C43:E43" r:id="rId21" display="2000RE" xr:uid="{72AC5A40-1FB3-4EB8-9255-C0ACD3E436B2}"/>
    <hyperlink ref="C44:E44" r:id="rId22" display="2200RE" xr:uid="{094838E9-E258-47D9-8146-8F0C770605A8}"/>
    <hyperlink ref="C45:E45" r:id="rId23" display="2700RE" xr:uid="{F87EAAF9-5B83-44C4-BE14-61D620A56298}"/>
    <hyperlink ref="C48:E48" r:id="rId24" display="290FLA" xr:uid="{66F27E57-2B79-4CE6-A8FE-D1250C65BB04}"/>
    <hyperlink ref="C49:E49" r:id="rId25" display="525FLA" xr:uid="{BD23F857-3F62-4B6C-8EE2-006743A83F31}"/>
  </hyperlinks>
  <pageMargins left="0.7" right="0.7" top="0.75" bottom="0.75" header="0.3" footer="0.3"/>
  <pageSetup orientation="portrait" horizontalDpi="300" verticalDpi="300" r:id="rId26"/>
  <drawing r:id="rId2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7C08-4B12-471E-9719-F41F73836857}">
  <sheetPr>
    <pageSetUpPr autoPageBreaks="0"/>
  </sheetPr>
  <dimension ref="A1:M39"/>
  <sheetViews>
    <sheetView showGridLines="0" zoomScale="90" zoomScaleNormal="90" workbookViewId="0">
      <selection activeCell="C5" sqref="C5"/>
    </sheetView>
  </sheetViews>
  <sheetFormatPr defaultColWidth="9.140625" defaultRowHeight="14.45"/>
  <cols>
    <col min="1" max="1" width="3.7109375" customWidth="1"/>
    <col min="2" max="2" width="10.5703125" customWidth="1"/>
    <col min="3" max="3" width="12.42578125" customWidth="1"/>
    <col min="4" max="4" width="21.140625" customWidth="1"/>
    <col min="5" max="5" width="19.28515625" customWidth="1"/>
    <col min="6" max="6" width="15.85546875" customWidth="1"/>
    <col min="7" max="8" width="14.85546875" customWidth="1"/>
    <col min="9" max="9" width="13.5703125" customWidth="1"/>
  </cols>
  <sheetData>
    <row r="1" spans="1:13" ht="27.95" customHeight="1">
      <c r="B1" s="515" t="s">
        <v>947</v>
      </c>
      <c r="C1" s="515"/>
      <c r="D1" s="515"/>
      <c r="E1" s="515"/>
      <c r="F1" s="515"/>
      <c r="G1" s="515"/>
      <c r="H1" s="515"/>
      <c r="I1" s="515"/>
      <c r="J1" s="515"/>
      <c r="K1" s="515"/>
    </row>
    <row r="2" spans="1:13" ht="18" customHeight="1">
      <c r="B2" s="516" t="s">
        <v>845</v>
      </c>
      <c r="C2" s="516"/>
      <c r="D2" s="516"/>
      <c r="E2" s="516"/>
      <c r="F2" s="516"/>
      <c r="G2" s="516"/>
      <c r="H2" s="516"/>
      <c r="I2" s="516"/>
      <c r="J2" s="516"/>
      <c r="K2" s="516"/>
    </row>
    <row r="3" spans="1:13" ht="46.5" customHeight="1">
      <c r="B3" s="517" t="s">
        <v>948</v>
      </c>
      <c r="C3" s="517"/>
      <c r="D3" s="517"/>
      <c r="E3" s="517"/>
      <c r="F3" s="517"/>
      <c r="G3" s="517"/>
      <c r="H3" s="517"/>
      <c r="I3" s="517"/>
      <c r="J3" s="517"/>
      <c r="K3" s="517"/>
    </row>
    <row r="4" spans="1:13" ht="66" customHeight="1">
      <c r="B4" s="518" t="s">
        <v>949</v>
      </c>
      <c r="C4" s="518"/>
      <c r="D4" s="518"/>
      <c r="E4" s="518"/>
      <c r="F4" s="518"/>
      <c r="G4" s="518"/>
      <c r="H4" s="518"/>
      <c r="I4" s="518"/>
      <c r="J4" s="518"/>
    </row>
    <row r="5" spans="1:13" ht="51" customHeight="1">
      <c r="C5" s="262" t="s">
        <v>950</v>
      </c>
      <c r="D5" s="262" t="s">
        <v>951</v>
      </c>
      <c r="E5" s="262" t="s">
        <v>952</v>
      </c>
      <c r="F5" s="262" t="s">
        <v>953</v>
      </c>
      <c r="G5" s="262" t="s">
        <v>954</v>
      </c>
      <c r="H5" s="261" t="s">
        <v>955</v>
      </c>
      <c r="I5" s="261" t="s">
        <v>956</v>
      </c>
    </row>
    <row r="6" spans="1:13" ht="45" customHeight="1">
      <c r="C6" s="260" t="s">
        <v>919</v>
      </c>
      <c r="D6" s="260" t="s">
        <v>957</v>
      </c>
      <c r="E6" s="260" t="s">
        <v>958</v>
      </c>
      <c r="F6" s="260" t="s">
        <v>959</v>
      </c>
      <c r="G6" s="260">
        <v>114.3</v>
      </c>
      <c r="H6" s="260" t="s">
        <v>900</v>
      </c>
      <c r="I6" s="259">
        <v>725</v>
      </c>
    </row>
    <row r="7" spans="1:13" ht="48" customHeight="1">
      <c r="C7" s="260" t="s">
        <v>921</v>
      </c>
      <c r="D7" s="260" t="s">
        <v>960</v>
      </c>
      <c r="E7" s="260" t="s">
        <v>961</v>
      </c>
      <c r="F7" s="260" t="s">
        <v>962</v>
      </c>
      <c r="G7" s="260">
        <v>162.30000000000001</v>
      </c>
      <c r="H7" s="260" t="s">
        <v>900</v>
      </c>
      <c r="I7" s="259">
        <v>579</v>
      </c>
    </row>
    <row r="8" spans="1:13" ht="42" customHeight="1">
      <c r="C8" s="260" t="s">
        <v>923</v>
      </c>
      <c r="D8" s="260" t="s">
        <v>963</v>
      </c>
      <c r="E8" s="260" t="s">
        <v>964</v>
      </c>
      <c r="F8" s="260" t="s">
        <v>965</v>
      </c>
      <c r="G8" s="260">
        <v>188.3</v>
      </c>
      <c r="H8" s="260" t="s">
        <v>900</v>
      </c>
      <c r="I8" s="259">
        <v>699</v>
      </c>
    </row>
    <row r="9" spans="1:13" ht="39.6" customHeight="1">
      <c r="C9" s="260" t="s">
        <v>926</v>
      </c>
      <c r="D9" s="260" t="s">
        <v>966</v>
      </c>
      <c r="E9" s="260" t="s">
        <v>967</v>
      </c>
      <c r="F9" s="260" t="s">
        <v>968</v>
      </c>
      <c r="G9" s="260">
        <v>222.3</v>
      </c>
      <c r="H9" s="260" t="s">
        <v>900</v>
      </c>
      <c r="I9" s="259">
        <v>715</v>
      </c>
    </row>
    <row r="10" spans="1:13" ht="36.6" customHeight="1">
      <c r="C10" s="260" t="s">
        <v>929</v>
      </c>
      <c r="D10" s="260" t="s">
        <v>969</v>
      </c>
      <c r="E10" s="260" t="s">
        <v>970</v>
      </c>
      <c r="F10" s="260" t="s">
        <v>971</v>
      </c>
      <c r="G10" s="260">
        <v>272.3</v>
      </c>
      <c r="H10" s="260" t="s">
        <v>900</v>
      </c>
      <c r="I10" s="259">
        <v>975</v>
      </c>
    </row>
    <row r="11" spans="1:13" ht="41.45" customHeight="1">
      <c r="C11" s="260" t="s">
        <v>932</v>
      </c>
      <c r="D11" s="260" t="s">
        <v>972</v>
      </c>
      <c r="E11" s="260" t="s">
        <v>973</v>
      </c>
      <c r="F11" s="260" t="s">
        <v>974</v>
      </c>
      <c r="G11" s="260">
        <v>290.3</v>
      </c>
      <c r="H11" s="260" t="s">
        <v>900</v>
      </c>
      <c r="I11" s="259">
        <v>945</v>
      </c>
    </row>
    <row r="12" spans="1:13" ht="43.5" customHeight="1">
      <c r="C12" s="260" t="s">
        <v>935</v>
      </c>
      <c r="D12" s="260" t="s">
        <v>975</v>
      </c>
      <c r="E12" s="260" t="s">
        <v>976</v>
      </c>
      <c r="F12" s="260" t="s">
        <v>977</v>
      </c>
      <c r="G12" s="260">
        <v>358.3</v>
      </c>
      <c r="H12" s="260" t="s">
        <v>900</v>
      </c>
      <c r="I12" s="259">
        <v>1149</v>
      </c>
    </row>
    <row r="13" spans="1:13" ht="19.5" customHeight="1">
      <c r="C13" s="258"/>
      <c r="D13" s="8"/>
      <c r="E13" s="8"/>
      <c r="F13" s="8"/>
      <c r="G13" s="8"/>
      <c r="H13" s="8"/>
      <c r="I13" s="253"/>
    </row>
    <row r="14" spans="1:13" ht="26.1">
      <c r="B14" s="524" t="s">
        <v>978</v>
      </c>
      <c r="C14" s="524"/>
      <c r="D14" s="524"/>
      <c r="E14" s="524"/>
      <c r="F14" s="524"/>
      <c r="G14" s="524"/>
      <c r="H14" s="524"/>
      <c r="I14" s="524"/>
      <c r="J14" s="524"/>
    </row>
    <row r="15" spans="1:13">
      <c r="A15" s="254"/>
      <c r="B15" s="257"/>
      <c r="C15" s="257"/>
      <c r="D15" s="257"/>
      <c r="E15" s="257"/>
      <c r="F15" s="257"/>
      <c r="G15" s="257"/>
      <c r="H15" s="257"/>
      <c r="I15" s="257"/>
      <c r="J15" s="257"/>
      <c r="K15" s="254"/>
      <c r="L15" s="254"/>
      <c r="M15" s="254"/>
    </row>
    <row r="16" spans="1:13" ht="15" thickBot="1">
      <c r="A16" s="254"/>
      <c r="B16" s="254"/>
      <c r="C16" s="527" t="s">
        <v>979</v>
      </c>
      <c r="D16" s="527"/>
      <c r="E16" s="527"/>
      <c r="F16" s="527" t="s">
        <v>980</v>
      </c>
      <c r="G16" s="527"/>
      <c r="H16" s="527"/>
      <c r="I16" s="527"/>
      <c r="J16" s="527"/>
      <c r="K16" s="527"/>
      <c r="L16" s="527" t="s">
        <v>956</v>
      </c>
      <c r="M16" s="527"/>
    </row>
    <row r="17" spans="1:13" ht="32.450000000000003" customHeight="1">
      <c r="A17" s="254"/>
      <c r="B17" s="519" t="s">
        <v>981</v>
      </c>
      <c r="C17" s="522" t="s">
        <v>982</v>
      </c>
      <c r="D17" s="523"/>
      <c r="E17" s="523"/>
      <c r="F17" s="530" t="s">
        <v>983</v>
      </c>
      <c r="G17" s="530"/>
      <c r="H17" s="530"/>
      <c r="I17" s="530"/>
      <c r="J17" s="530"/>
      <c r="K17" s="530"/>
      <c r="L17" s="539">
        <v>78</v>
      </c>
      <c r="M17" s="540"/>
    </row>
    <row r="18" spans="1:13" ht="35.1" customHeight="1">
      <c r="A18" s="254"/>
      <c r="B18" s="520"/>
      <c r="C18" s="528" t="s">
        <v>984</v>
      </c>
      <c r="D18" s="529"/>
      <c r="E18" s="529"/>
      <c r="F18" s="525" t="s">
        <v>985</v>
      </c>
      <c r="G18" s="525"/>
      <c r="H18" s="525"/>
      <c r="I18" s="525"/>
      <c r="J18" s="525"/>
      <c r="K18" s="525"/>
      <c r="L18" s="531">
        <v>82</v>
      </c>
      <c r="M18" s="532"/>
    </row>
    <row r="19" spans="1:13" ht="32.1" customHeight="1">
      <c r="A19" s="254"/>
      <c r="B19" s="520"/>
      <c r="C19" s="528" t="s">
        <v>986</v>
      </c>
      <c r="D19" s="529"/>
      <c r="E19" s="529"/>
      <c r="F19" s="525" t="s">
        <v>987</v>
      </c>
      <c r="G19" s="525"/>
      <c r="H19" s="525"/>
      <c r="I19" s="525"/>
      <c r="J19" s="525"/>
      <c r="K19" s="525"/>
      <c r="L19" s="531">
        <v>93</v>
      </c>
      <c r="M19" s="532"/>
    </row>
    <row r="20" spans="1:13" ht="32.1" customHeight="1">
      <c r="A20" s="254"/>
      <c r="B20" s="520"/>
      <c r="C20" s="528" t="s">
        <v>988</v>
      </c>
      <c r="D20" s="529"/>
      <c r="E20" s="529"/>
      <c r="F20" s="525" t="s">
        <v>987</v>
      </c>
      <c r="G20" s="525"/>
      <c r="H20" s="525"/>
      <c r="I20" s="525"/>
      <c r="J20" s="525"/>
      <c r="K20" s="525"/>
      <c r="L20" s="531">
        <v>93</v>
      </c>
      <c r="M20" s="532"/>
    </row>
    <row r="21" spans="1:13" ht="32.1" customHeight="1" thickBot="1">
      <c r="A21" s="254"/>
      <c r="B21" s="521"/>
      <c r="C21" s="533" t="s">
        <v>989</v>
      </c>
      <c r="D21" s="534"/>
      <c r="E21" s="534"/>
      <c r="F21" s="526" t="s">
        <v>987</v>
      </c>
      <c r="G21" s="526"/>
      <c r="H21" s="526"/>
      <c r="I21" s="526"/>
      <c r="J21" s="526"/>
      <c r="K21" s="526"/>
      <c r="L21" s="535">
        <v>108</v>
      </c>
      <c r="M21" s="536"/>
    </row>
    <row r="22" spans="1:13" ht="12.75" customHeight="1">
      <c r="A22" s="254"/>
      <c r="B22" s="254"/>
      <c r="C22" s="256" t="s">
        <v>873</v>
      </c>
      <c r="D22" s="254"/>
      <c r="E22" s="254"/>
      <c r="F22" s="254"/>
      <c r="G22" s="254"/>
      <c r="H22" s="254"/>
      <c r="I22" s="254"/>
      <c r="J22" s="254"/>
      <c r="K22" s="254"/>
      <c r="L22" s="254"/>
      <c r="M22" s="254"/>
    </row>
    <row r="23" spans="1:13" ht="8.25" customHeight="1" thickBot="1">
      <c r="A23" s="254"/>
      <c r="B23" s="254"/>
      <c r="C23" s="254"/>
      <c r="D23" s="254"/>
      <c r="E23" s="254"/>
      <c r="F23" s="254"/>
      <c r="G23" s="254"/>
      <c r="H23" s="254"/>
      <c r="I23" s="254"/>
      <c r="J23" s="254"/>
      <c r="K23" s="254"/>
      <c r="L23" s="254"/>
      <c r="M23" s="254"/>
    </row>
    <row r="24" spans="1:13" ht="39.75" customHeight="1">
      <c r="A24" s="254"/>
      <c r="B24" s="519" t="s">
        <v>990</v>
      </c>
      <c r="C24" s="542" t="s">
        <v>991</v>
      </c>
      <c r="D24" s="543"/>
      <c r="E24" s="543"/>
      <c r="F24" s="552" t="s">
        <v>992</v>
      </c>
      <c r="G24" s="552"/>
      <c r="H24" s="552"/>
      <c r="I24" s="552"/>
      <c r="J24" s="552"/>
      <c r="K24" s="552"/>
      <c r="L24" s="549">
        <v>21</v>
      </c>
      <c r="M24" s="550"/>
    </row>
    <row r="25" spans="1:13" ht="38.25" customHeight="1">
      <c r="A25" s="254"/>
      <c r="B25" s="541"/>
      <c r="C25" s="528" t="s">
        <v>993</v>
      </c>
      <c r="D25" s="529"/>
      <c r="E25" s="529"/>
      <c r="F25" s="553" t="s">
        <v>994</v>
      </c>
      <c r="G25" s="554"/>
      <c r="H25" s="554"/>
      <c r="I25" s="554"/>
      <c r="J25" s="554"/>
      <c r="K25" s="554"/>
      <c r="L25" s="531">
        <v>17</v>
      </c>
      <c r="M25" s="551"/>
    </row>
    <row r="26" spans="1:13" ht="32.450000000000003" customHeight="1">
      <c r="A26" s="254"/>
      <c r="B26" s="520" t="s">
        <v>995</v>
      </c>
      <c r="C26" s="555" t="s">
        <v>996</v>
      </c>
      <c r="D26" s="556"/>
      <c r="E26" s="557"/>
      <c r="F26" s="525" t="s">
        <v>997</v>
      </c>
      <c r="G26" s="525"/>
      <c r="H26" s="525"/>
      <c r="I26" s="525"/>
      <c r="J26" s="525"/>
      <c r="K26" s="525"/>
      <c r="L26" s="539">
        <v>6</v>
      </c>
      <c r="M26" s="540"/>
    </row>
    <row r="27" spans="1:13" ht="35.1" customHeight="1">
      <c r="A27" s="254"/>
      <c r="B27" s="520"/>
      <c r="C27" s="544" t="s">
        <v>998</v>
      </c>
      <c r="D27" s="545"/>
      <c r="E27" s="546"/>
      <c r="F27" s="525" t="s">
        <v>999</v>
      </c>
      <c r="G27" s="525"/>
      <c r="H27" s="525"/>
      <c r="I27" s="525"/>
      <c r="J27" s="525"/>
      <c r="K27" s="525"/>
      <c r="L27" s="547">
        <v>6</v>
      </c>
      <c r="M27" s="548"/>
    </row>
    <row r="28" spans="1:13" ht="32.1" customHeight="1" thickBot="1">
      <c r="A28" s="254"/>
      <c r="B28" s="521"/>
      <c r="C28" s="558" t="s">
        <v>1000</v>
      </c>
      <c r="D28" s="559"/>
      <c r="E28" s="560"/>
      <c r="F28" s="537" t="s">
        <v>1001</v>
      </c>
      <c r="G28" s="538"/>
      <c r="H28" s="538"/>
      <c r="I28" s="538"/>
      <c r="J28" s="538"/>
      <c r="K28" s="538"/>
      <c r="L28" s="561">
        <v>6</v>
      </c>
      <c r="M28" s="562"/>
    </row>
    <row r="29" spans="1:13">
      <c r="A29" s="254"/>
      <c r="B29" s="254"/>
      <c r="C29" s="254"/>
      <c r="D29" s="254"/>
      <c r="E29" s="254"/>
      <c r="F29" s="254"/>
      <c r="G29" s="254"/>
      <c r="H29" s="254"/>
      <c r="I29" s="254"/>
      <c r="J29" s="254"/>
      <c r="K29" s="254"/>
      <c r="L29" s="254"/>
      <c r="M29" s="254"/>
    </row>
    <row r="30" spans="1:13" ht="9" customHeight="1" thickBot="1">
      <c r="A30" s="254"/>
      <c r="B30" s="254"/>
      <c r="C30" s="254"/>
      <c r="D30" s="254"/>
      <c r="E30" s="254"/>
      <c r="F30" s="254"/>
      <c r="G30" s="254"/>
      <c r="H30" s="254"/>
      <c r="I30" s="254"/>
      <c r="J30" s="254"/>
      <c r="K30" s="254"/>
      <c r="L30" s="254"/>
      <c r="M30" s="254"/>
    </row>
    <row r="31" spans="1:13" ht="66" customHeight="1" thickBot="1">
      <c r="A31" s="254"/>
      <c r="B31" s="255" t="s">
        <v>1002</v>
      </c>
      <c r="C31" s="566" t="s">
        <v>1003</v>
      </c>
      <c r="D31" s="567"/>
      <c r="E31" s="567"/>
      <c r="F31" s="576" t="s">
        <v>1004</v>
      </c>
      <c r="G31" s="577"/>
      <c r="H31" s="577"/>
      <c r="I31" s="577"/>
      <c r="J31" s="577"/>
      <c r="K31" s="577"/>
      <c r="L31" s="574">
        <v>93</v>
      </c>
      <c r="M31" s="575"/>
    </row>
    <row r="32" spans="1:13" ht="15" thickBot="1">
      <c r="A32" s="254"/>
      <c r="B32" s="254"/>
      <c r="C32" s="254"/>
      <c r="D32" s="254"/>
      <c r="E32" s="254"/>
      <c r="F32" s="254"/>
      <c r="G32" s="254"/>
      <c r="H32" s="254"/>
      <c r="I32" s="254"/>
      <c r="J32" s="254"/>
      <c r="K32" s="254"/>
      <c r="L32" s="254"/>
      <c r="M32" s="254"/>
    </row>
    <row r="33" spans="1:13" ht="24.75" customHeight="1">
      <c r="A33" s="254"/>
      <c r="B33" s="519" t="s">
        <v>1005</v>
      </c>
      <c r="C33" s="563" t="s">
        <v>1006</v>
      </c>
      <c r="D33" s="564"/>
      <c r="E33" s="565"/>
      <c r="F33" s="568" t="s">
        <v>1007</v>
      </c>
      <c r="G33" s="569"/>
      <c r="H33" s="569"/>
      <c r="I33" s="569"/>
      <c r="J33" s="569"/>
      <c r="K33" s="569"/>
      <c r="L33" s="549">
        <v>36</v>
      </c>
      <c r="M33" s="550"/>
    </row>
    <row r="34" spans="1:13" ht="24" customHeight="1">
      <c r="A34" s="254"/>
      <c r="B34" s="520"/>
      <c r="C34" s="544" t="s">
        <v>1008</v>
      </c>
      <c r="D34" s="545"/>
      <c r="E34" s="546"/>
      <c r="F34" s="570" t="s">
        <v>1009</v>
      </c>
      <c r="G34" s="571"/>
      <c r="H34" s="571"/>
      <c r="I34" s="571"/>
      <c r="J34" s="571"/>
      <c r="K34" s="571"/>
      <c r="L34" s="547">
        <v>7</v>
      </c>
      <c r="M34" s="548"/>
    </row>
    <row r="35" spans="1:13" ht="24.75" customHeight="1" thickBot="1">
      <c r="A35" s="254"/>
      <c r="B35" s="521"/>
      <c r="C35" s="558" t="s">
        <v>1010</v>
      </c>
      <c r="D35" s="559"/>
      <c r="E35" s="560"/>
      <c r="F35" s="572" t="s">
        <v>1011</v>
      </c>
      <c r="G35" s="573"/>
      <c r="H35" s="573"/>
      <c r="I35" s="573"/>
      <c r="J35" s="573"/>
      <c r="K35" s="573"/>
      <c r="L35" s="561">
        <v>16</v>
      </c>
      <c r="M35" s="562"/>
    </row>
    <row r="36" spans="1:13">
      <c r="A36" s="254"/>
      <c r="B36" s="254"/>
      <c r="C36" s="254"/>
      <c r="D36" s="254"/>
      <c r="E36" s="254"/>
      <c r="F36" s="254"/>
      <c r="G36" s="254"/>
      <c r="H36" s="254"/>
      <c r="I36" s="254"/>
      <c r="J36" s="254"/>
      <c r="K36" s="254"/>
      <c r="L36" s="254"/>
      <c r="M36" s="254"/>
    </row>
    <row r="37" spans="1:13">
      <c r="A37" s="254"/>
      <c r="B37" s="254"/>
      <c r="C37" s="254"/>
      <c r="D37" s="254"/>
      <c r="E37" s="254"/>
      <c r="F37" s="254"/>
      <c r="G37" s="254"/>
      <c r="H37" s="254"/>
      <c r="I37" s="254"/>
      <c r="J37" s="254"/>
      <c r="K37" s="254"/>
      <c r="L37" s="254"/>
      <c r="M37" s="254"/>
    </row>
    <row r="38" spans="1:13">
      <c r="A38" s="254"/>
      <c r="B38" s="254"/>
      <c r="C38" s="254"/>
      <c r="D38" s="254"/>
      <c r="E38" s="254"/>
      <c r="F38" s="254"/>
      <c r="G38" s="254"/>
      <c r="H38" s="254"/>
      <c r="I38" s="254"/>
      <c r="J38" s="254"/>
      <c r="K38" s="254"/>
      <c r="L38" s="254"/>
      <c r="M38" s="254"/>
    </row>
    <row r="39" spans="1:13">
      <c r="A39" s="254"/>
      <c r="B39" s="254"/>
      <c r="C39" s="254"/>
      <c r="D39" s="254"/>
      <c r="E39" s="254"/>
      <c r="F39" s="254"/>
      <c r="G39" s="254"/>
      <c r="H39" s="254"/>
      <c r="I39" s="254"/>
      <c r="J39" s="254"/>
      <c r="K39" s="254"/>
      <c r="L39" s="254"/>
      <c r="M39" s="254"/>
    </row>
  </sheetData>
  <mergeCells count="54">
    <mergeCell ref="B33:B35"/>
    <mergeCell ref="C33:E33"/>
    <mergeCell ref="C31:E31"/>
    <mergeCell ref="C35:E35"/>
    <mergeCell ref="L35:M35"/>
    <mergeCell ref="F33:K33"/>
    <mergeCell ref="F34:K34"/>
    <mergeCell ref="F35:K35"/>
    <mergeCell ref="L31:M31"/>
    <mergeCell ref="F31:K31"/>
    <mergeCell ref="L33:M33"/>
    <mergeCell ref="C34:E34"/>
    <mergeCell ref="L34:M34"/>
    <mergeCell ref="B24:B25"/>
    <mergeCell ref="C24:E24"/>
    <mergeCell ref="L26:M26"/>
    <mergeCell ref="C27:E27"/>
    <mergeCell ref="L27:M27"/>
    <mergeCell ref="L24:M24"/>
    <mergeCell ref="C25:E25"/>
    <mergeCell ref="L25:M25"/>
    <mergeCell ref="F24:K24"/>
    <mergeCell ref="F25:K25"/>
    <mergeCell ref="B26:B28"/>
    <mergeCell ref="C26:E26"/>
    <mergeCell ref="C28:E28"/>
    <mergeCell ref="L28:M28"/>
    <mergeCell ref="F26:K26"/>
    <mergeCell ref="F27:K27"/>
    <mergeCell ref="L16:M16"/>
    <mergeCell ref="L20:M20"/>
    <mergeCell ref="C21:E21"/>
    <mergeCell ref="L21:M21"/>
    <mergeCell ref="F28:K28"/>
    <mergeCell ref="L17:M17"/>
    <mergeCell ref="C18:E18"/>
    <mergeCell ref="L18:M18"/>
    <mergeCell ref="C19:E19"/>
    <mergeCell ref="L19:M19"/>
    <mergeCell ref="F20:K20"/>
    <mergeCell ref="B1:K1"/>
    <mergeCell ref="B2:K2"/>
    <mergeCell ref="B3:K3"/>
    <mergeCell ref="B4:J4"/>
    <mergeCell ref="B17:B21"/>
    <mergeCell ref="C17:E17"/>
    <mergeCell ref="B14:J14"/>
    <mergeCell ref="F18:K18"/>
    <mergeCell ref="F19:K19"/>
    <mergeCell ref="F21:K21"/>
    <mergeCell ref="C16:E16"/>
    <mergeCell ref="F16:K16"/>
    <mergeCell ref="C20:E20"/>
    <mergeCell ref="F17:K17"/>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0"/>
  <sheetViews>
    <sheetView topLeftCell="C4" zoomScaleNormal="100" workbookViewId="0">
      <selection activeCell="E13" sqref="E13"/>
    </sheetView>
  </sheetViews>
  <sheetFormatPr defaultColWidth="9.140625" defaultRowHeight="14.45"/>
  <cols>
    <col min="1" max="1" width="24.42578125" customWidth="1"/>
    <col min="2" max="2" width="17" customWidth="1"/>
    <col min="3" max="3" width="1.7109375" customWidth="1"/>
    <col min="4" max="4" width="98.7109375" customWidth="1"/>
    <col min="5" max="5" width="24" style="8" customWidth="1"/>
    <col min="6" max="6" width="24.42578125" style="8" customWidth="1"/>
    <col min="7" max="7" width="13.42578125" style="8" customWidth="1"/>
    <col min="8" max="8" width="14.28515625" customWidth="1"/>
  </cols>
  <sheetData>
    <row r="1" spans="1:8" ht="29.1" thickBot="1">
      <c r="A1" s="2"/>
      <c r="B1" s="3"/>
      <c r="C1" s="4"/>
      <c r="D1" s="5" t="s">
        <v>14</v>
      </c>
      <c r="E1" s="6" t="s">
        <v>15</v>
      </c>
      <c r="F1" s="115">
        <v>43497</v>
      </c>
      <c r="G1" s="6"/>
    </row>
    <row r="2" spans="1:8" ht="15" thickBot="1">
      <c r="A2" s="2"/>
      <c r="B2" s="3"/>
      <c r="C2" s="4"/>
      <c r="D2" s="7" t="s">
        <v>120</v>
      </c>
      <c r="E2" s="578" t="s">
        <v>1012</v>
      </c>
      <c r="F2" s="579"/>
      <c r="G2" s="97">
        <v>0.1</v>
      </c>
      <c r="H2" t="str">
        <f>IF(G2&gt;10%,"Greater than max discount of 10%!"," ")</f>
        <v xml:space="preserve"> </v>
      </c>
    </row>
    <row r="3" spans="1:8" ht="18.95" thickBot="1">
      <c r="A3" s="2"/>
      <c r="B3" s="3"/>
      <c r="C3" s="4"/>
      <c r="D3" s="88" t="s">
        <v>16</v>
      </c>
      <c r="E3" s="580" t="s">
        <v>1013</v>
      </c>
      <c r="F3" s="581"/>
      <c r="G3" s="98">
        <v>0.55000000000000004</v>
      </c>
      <c r="H3" t="str">
        <f>IF(G3&gt;55%,"Greater than max discount of 55%!"," ")</f>
        <v xml:space="preserve"> </v>
      </c>
    </row>
    <row r="4" spans="1:8" ht="18.75" customHeight="1">
      <c r="A4" s="2"/>
      <c r="B4" s="3"/>
      <c r="C4" s="4"/>
      <c r="D4" s="582" t="s">
        <v>1014</v>
      </c>
      <c r="E4" s="9"/>
      <c r="F4" s="9"/>
      <c r="G4" s="99"/>
    </row>
    <row r="5" spans="1:8" ht="18.75" customHeight="1">
      <c r="A5" s="2"/>
      <c r="B5" s="3"/>
      <c r="C5" s="4"/>
      <c r="D5" s="582"/>
      <c r="E5" s="9"/>
      <c r="F5" s="9"/>
      <c r="G5" s="99"/>
    </row>
    <row r="6" spans="1:8" ht="18.75" customHeight="1">
      <c r="A6" s="2"/>
      <c r="B6" s="3"/>
      <c r="C6" s="4"/>
      <c r="D6" s="582"/>
      <c r="E6" s="9"/>
      <c r="F6" s="9"/>
      <c r="G6" s="99"/>
    </row>
    <row r="7" spans="1:8" ht="18.600000000000001">
      <c r="A7" s="2"/>
      <c r="B7" s="3"/>
      <c r="C7" s="4"/>
      <c r="D7" s="88"/>
      <c r="E7" s="9"/>
      <c r="F7" s="9"/>
      <c r="G7" s="99"/>
    </row>
    <row r="8" spans="1:8" ht="15" thickBot="1">
      <c r="A8" s="10" t="s">
        <v>8</v>
      </c>
      <c r="B8" s="11"/>
      <c r="C8" s="12"/>
      <c r="D8" s="10" t="s">
        <v>9</v>
      </c>
      <c r="E8" s="13" t="s">
        <v>1015</v>
      </c>
      <c r="F8" s="100" t="s">
        <v>1016</v>
      </c>
      <c r="G8"/>
    </row>
    <row r="9" spans="1:8" ht="15" thickTop="1">
      <c r="A9" s="2"/>
      <c r="B9" s="3"/>
      <c r="C9" s="4"/>
      <c r="D9" s="2"/>
      <c r="E9" s="14"/>
      <c r="F9" s="15"/>
      <c r="G9"/>
    </row>
    <row r="10" spans="1:8">
      <c r="A10" s="16" t="s">
        <v>1017</v>
      </c>
      <c r="B10" s="17"/>
      <c r="C10" s="18"/>
      <c r="D10" s="19"/>
      <c r="E10" s="20"/>
      <c r="F10" s="21"/>
      <c r="G10"/>
    </row>
    <row r="11" spans="1:8">
      <c r="A11" s="22" t="s">
        <v>1018</v>
      </c>
      <c r="B11" s="23"/>
      <c r="C11" s="24"/>
      <c r="D11" s="25"/>
      <c r="E11" s="26"/>
      <c r="F11" s="27"/>
      <c r="G11"/>
    </row>
    <row r="12" spans="1:8" ht="29.1">
      <c r="A12" s="28" t="s">
        <v>1019</v>
      </c>
      <c r="B12" s="29"/>
      <c r="C12" s="37"/>
      <c r="D12" s="101" t="s">
        <v>1020</v>
      </c>
      <c r="E12" s="110">
        <v>2552</v>
      </c>
      <c r="F12" s="102">
        <f>E12*(1-$G$3)</f>
        <v>1148.3999999999999</v>
      </c>
      <c r="G12"/>
    </row>
    <row r="13" spans="1:8" ht="33.75" customHeight="1">
      <c r="A13" s="113" t="s">
        <v>1021</v>
      </c>
      <c r="B13" s="112" t="s">
        <v>1022</v>
      </c>
      <c r="C13" s="30"/>
      <c r="D13" s="101" t="s">
        <v>1023</v>
      </c>
      <c r="E13" s="109">
        <v>3190</v>
      </c>
      <c r="F13" s="102">
        <f>E13*(1-$G$3)</f>
        <v>1435.4999999999998</v>
      </c>
      <c r="G13"/>
    </row>
    <row r="14" spans="1:8" ht="29.1">
      <c r="A14" s="28" t="s">
        <v>1024</v>
      </c>
      <c r="B14" s="29"/>
      <c r="C14" s="37"/>
      <c r="D14" s="101" t="s">
        <v>1025</v>
      </c>
      <c r="E14" s="110">
        <v>2846.25</v>
      </c>
      <c r="F14" s="102">
        <f>E14*(1-$G$3)</f>
        <v>1280.8124999999998</v>
      </c>
      <c r="G14"/>
    </row>
    <row r="15" spans="1:8">
      <c r="A15" s="16" t="s">
        <v>90</v>
      </c>
      <c r="B15" s="17"/>
      <c r="C15" s="18"/>
      <c r="D15" s="19"/>
      <c r="E15" s="103"/>
      <c r="F15" s="103"/>
      <c r="G15"/>
    </row>
    <row r="16" spans="1:8">
      <c r="A16" s="22" t="s">
        <v>1026</v>
      </c>
      <c r="B16" s="23"/>
      <c r="C16" s="24"/>
      <c r="D16" s="25"/>
      <c r="E16" s="104"/>
      <c r="F16" s="105"/>
      <c r="G16"/>
    </row>
    <row r="17" spans="1:7" ht="29.1">
      <c r="A17" s="28" t="s">
        <v>1027</v>
      </c>
      <c r="B17" s="38"/>
      <c r="C17" s="30"/>
      <c r="D17" s="101" t="s">
        <v>1028</v>
      </c>
      <c r="E17" s="109">
        <v>660</v>
      </c>
      <c r="F17" s="102">
        <f>E17*(1-$G$2)</f>
        <v>594</v>
      </c>
      <c r="G17"/>
    </row>
    <row r="18" spans="1:7" ht="29.1">
      <c r="A18" s="28" t="s">
        <v>1029</v>
      </c>
      <c r="B18" s="38"/>
      <c r="C18" s="30"/>
      <c r="D18" s="101" t="s">
        <v>1030</v>
      </c>
      <c r="E18" s="109">
        <v>660</v>
      </c>
      <c r="F18" s="102">
        <f>E18*(1-$G$2)</f>
        <v>594</v>
      </c>
      <c r="G18"/>
    </row>
    <row r="19" spans="1:7" ht="15.6">
      <c r="A19" s="34" t="s">
        <v>1031</v>
      </c>
      <c r="B19" s="32"/>
      <c r="C19" s="31"/>
      <c r="D19" s="31"/>
      <c r="E19" s="106"/>
      <c r="F19" s="103"/>
      <c r="G19"/>
    </row>
    <row r="20" spans="1:7">
      <c r="A20" s="22" t="s">
        <v>1032</v>
      </c>
      <c r="B20" s="23"/>
      <c r="C20" s="24"/>
      <c r="D20" s="25"/>
      <c r="E20" s="104"/>
      <c r="F20" s="104"/>
      <c r="G20"/>
    </row>
    <row r="21" spans="1:7" ht="29.1">
      <c r="A21" s="28" t="s">
        <v>1033</v>
      </c>
      <c r="D21" s="101" t="s">
        <v>1034</v>
      </c>
      <c r="E21" s="109">
        <v>187</v>
      </c>
      <c r="F21" s="102">
        <f>E21*(1-$G$2)</f>
        <v>168.3</v>
      </c>
      <c r="G21"/>
    </row>
    <row r="22" spans="1:7">
      <c r="A22" s="22" t="s">
        <v>1035</v>
      </c>
      <c r="B22" s="23"/>
      <c r="C22" s="24"/>
      <c r="D22" s="25"/>
      <c r="E22" s="104"/>
      <c r="F22" s="104"/>
      <c r="G22"/>
    </row>
    <row r="23" spans="1:7" ht="14.25" customHeight="1">
      <c r="A23" s="28" t="s">
        <v>1036</v>
      </c>
      <c r="D23" s="101" t="s">
        <v>1037</v>
      </c>
      <c r="E23" s="109">
        <v>27.5</v>
      </c>
      <c r="F23" s="102">
        <f t="shared" ref="F23:F34" si="0">E23*(1-$G$2)</f>
        <v>24.75</v>
      </c>
      <c r="G23"/>
    </row>
    <row r="24" spans="1:7" ht="14.25" customHeight="1">
      <c r="A24" s="28" t="s">
        <v>1038</v>
      </c>
      <c r="D24" s="101" t="s">
        <v>1039</v>
      </c>
      <c r="E24" s="109">
        <v>38.5</v>
      </c>
      <c r="F24" s="102">
        <f t="shared" si="0"/>
        <v>34.65</v>
      </c>
      <c r="G24"/>
    </row>
    <row r="25" spans="1:7" ht="14.25" customHeight="1">
      <c r="A25" s="28" t="s">
        <v>1040</v>
      </c>
      <c r="D25" s="101" t="s">
        <v>1041</v>
      </c>
      <c r="E25" s="109">
        <v>66</v>
      </c>
      <c r="F25" s="102">
        <f t="shared" si="0"/>
        <v>59.4</v>
      </c>
      <c r="G25"/>
    </row>
    <row r="26" spans="1:7" ht="14.25" customHeight="1">
      <c r="A26" s="28" t="s">
        <v>1042</v>
      </c>
      <c r="D26" s="101" t="s">
        <v>1043</v>
      </c>
      <c r="E26" s="109">
        <v>93.5</v>
      </c>
      <c r="F26" s="102">
        <f t="shared" si="0"/>
        <v>84.15</v>
      </c>
      <c r="G26"/>
    </row>
    <row r="27" spans="1:7">
      <c r="A27" s="22" t="s">
        <v>1044</v>
      </c>
      <c r="B27" s="23"/>
      <c r="C27" s="24"/>
      <c r="D27" s="25"/>
      <c r="E27" s="104"/>
      <c r="F27" s="104"/>
      <c r="G27"/>
    </row>
    <row r="28" spans="1:7">
      <c r="A28" s="28" t="s">
        <v>1045</v>
      </c>
      <c r="B28" s="38"/>
      <c r="C28" s="33"/>
      <c r="D28" s="101" t="s">
        <v>1046</v>
      </c>
      <c r="E28" s="109">
        <v>27.5</v>
      </c>
      <c r="F28" s="102">
        <f t="shared" si="0"/>
        <v>24.75</v>
      </c>
      <c r="G28"/>
    </row>
    <row r="29" spans="1:7">
      <c r="A29" s="28" t="s">
        <v>1047</v>
      </c>
      <c r="B29" s="38"/>
      <c r="C29" s="33"/>
      <c r="D29" s="101" t="s">
        <v>1048</v>
      </c>
      <c r="E29" s="109">
        <v>38.5</v>
      </c>
      <c r="F29" s="102">
        <f t="shared" si="0"/>
        <v>34.65</v>
      </c>
      <c r="G29"/>
    </row>
    <row r="30" spans="1:7">
      <c r="A30" s="28" t="s">
        <v>1049</v>
      </c>
      <c r="B30" s="38"/>
      <c r="C30" s="33"/>
      <c r="D30" s="101" t="s">
        <v>1050</v>
      </c>
      <c r="E30" s="109">
        <v>66</v>
      </c>
      <c r="F30" s="102">
        <f t="shared" si="0"/>
        <v>59.4</v>
      </c>
      <c r="G30"/>
    </row>
    <row r="31" spans="1:7">
      <c r="A31" s="28" t="s">
        <v>1051</v>
      </c>
      <c r="B31" s="38"/>
      <c r="C31" s="33"/>
      <c r="D31" s="101" t="s">
        <v>1052</v>
      </c>
      <c r="E31" s="109">
        <v>93.5</v>
      </c>
      <c r="F31" s="102">
        <f t="shared" si="0"/>
        <v>84.15</v>
      </c>
      <c r="G31"/>
    </row>
    <row r="32" spans="1:7">
      <c r="A32" s="22" t="s">
        <v>1053</v>
      </c>
      <c r="B32" s="23"/>
      <c r="C32" s="24"/>
      <c r="D32" s="25"/>
      <c r="E32" s="104"/>
      <c r="F32" s="104"/>
      <c r="G32"/>
    </row>
    <row r="33" spans="1:7" ht="29.1">
      <c r="A33" s="28" t="s">
        <v>1054</v>
      </c>
      <c r="B33" s="38"/>
      <c r="C33" s="30"/>
      <c r="D33" s="101" t="s">
        <v>1055</v>
      </c>
      <c r="E33" s="109">
        <v>44</v>
      </c>
      <c r="F33" s="102">
        <f t="shared" si="0"/>
        <v>39.6</v>
      </c>
      <c r="G33"/>
    </row>
    <row r="34" spans="1:7" ht="29.1">
      <c r="A34" s="28" t="s">
        <v>1056</v>
      </c>
      <c r="B34" s="38"/>
      <c r="C34" s="30"/>
      <c r="D34" s="101" t="s">
        <v>1057</v>
      </c>
      <c r="E34" s="109">
        <v>11</v>
      </c>
      <c r="F34" s="102">
        <f t="shared" si="0"/>
        <v>9.9</v>
      </c>
      <c r="G34"/>
    </row>
    <row r="35" spans="1:7">
      <c r="A35" s="16" t="s">
        <v>274</v>
      </c>
      <c r="B35" s="17"/>
      <c r="C35" s="18"/>
      <c r="D35" s="19"/>
      <c r="E35" s="103"/>
      <c r="F35" s="103"/>
      <c r="G35"/>
    </row>
    <row r="36" spans="1:7">
      <c r="A36" s="22" t="s">
        <v>1058</v>
      </c>
      <c r="B36" s="23"/>
      <c r="C36" s="24"/>
      <c r="D36" s="25"/>
      <c r="E36" s="104"/>
      <c r="F36" s="104"/>
      <c r="G36"/>
    </row>
    <row r="37" spans="1:7">
      <c r="A37" s="22" t="s">
        <v>1059</v>
      </c>
      <c r="B37" s="23"/>
      <c r="C37" s="24"/>
      <c r="D37" s="25"/>
      <c r="E37" s="104"/>
      <c r="F37" s="105"/>
      <c r="G37"/>
    </row>
    <row r="38" spans="1:7">
      <c r="A38" s="107" t="s">
        <v>1060</v>
      </c>
      <c r="C38" s="108"/>
      <c r="D38" s="107" t="s">
        <v>1061</v>
      </c>
      <c r="E38" s="109">
        <v>550</v>
      </c>
      <c r="F38" s="102">
        <f>E38*(1-$G$2)</f>
        <v>495</v>
      </c>
      <c r="G38"/>
    </row>
    <row r="39" spans="1:7">
      <c r="A39" s="28" t="s">
        <v>1062</v>
      </c>
      <c r="B39" s="114"/>
      <c r="C39" s="30"/>
      <c r="D39" s="101" t="s">
        <v>1063</v>
      </c>
      <c r="E39" s="109">
        <v>91</v>
      </c>
      <c r="F39" s="102">
        <f>ROUND(E39*(1-$G$2),0)</f>
        <v>82</v>
      </c>
      <c r="G39"/>
    </row>
    <row r="40" spans="1:7">
      <c r="A40" s="28" t="s">
        <v>1064</v>
      </c>
      <c r="B40" s="112" t="s">
        <v>1065</v>
      </c>
      <c r="C40" s="30"/>
      <c r="D40" s="101" t="s">
        <v>1066</v>
      </c>
      <c r="E40" s="109">
        <v>202</v>
      </c>
      <c r="F40" s="102">
        <f>ROUND(E40*(1-$G$2),0)</f>
        <v>182</v>
      </c>
      <c r="G40"/>
    </row>
  </sheetData>
  <protectedRanges>
    <protectedRange sqref="E2:G3 D2:D6" name="Range1"/>
  </protectedRanges>
  <mergeCells count="3">
    <mergeCell ref="E2:F2"/>
    <mergeCell ref="E3:F3"/>
    <mergeCell ref="D4:D6"/>
  </mergeCells>
  <conditionalFormatting sqref="F12:F14 F17:F18">
    <cfRule type="expression" dxfId="7" priority="25">
      <formula>IF(AND(NOT(ISBLANK($F12)),$F12&lt;#REF!),TRUE)</formula>
    </cfRule>
  </conditionalFormatting>
  <conditionalFormatting sqref="F21">
    <cfRule type="expression" dxfId="6" priority="24">
      <formula>IF(AND(NOT(ISBLANK($F21)),$F21&lt;#REF!),TRUE)</formula>
    </cfRule>
  </conditionalFormatting>
  <conditionalFormatting sqref="F23:F26">
    <cfRule type="expression" dxfId="5" priority="23">
      <formula>IF(AND(NOT(ISBLANK($F23)),$F23&lt;#REF!),TRUE)</formula>
    </cfRule>
  </conditionalFormatting>
  <conditionalFormatting sqref="F28:F31">
    <cfRule type="expression" dxfId="4" priority="22">
      <formula>IF(AND(NOT(ISBLANK($F28)),$F28&lt;#REF!),TRUE)</formula>
    </cfRule>
  </conditionalFormatting>
  <conditionalFormatting sqref="F33:F34">
    <cfRule type="expression" dxfId="3" priority="21">
      <formula>IF(AND(NOT(ISBLANK($F33)),$F33&lt;#REF!),TRUE)</formula>
    </cfRule>
  </conditionalFormatting>
  <conditionalFormatting sqref="F38:F40">
    <cfRule type="expression" dxfId="2" priority="18">
      <formula>IF(AND(NOT(ISBLANK($F38)),$F38&lt;#REF!),TRUE)</formula>
    </cfRule>
  </conditionalFormatting>
  <conditionalFormatting sqref="G2">
    <cfRule type="cellIs" dxfId="1" priority="20" operator="greaterThan">
      <formula>0.1</formula>
    </cfRule>
  </conditionalFormatting>
  <conditionalFormatting sqref="G3">
    <cfRule type="cellIs" dxfId="0" priority="19" operator="greaterThan">
      <formula>0.55</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4"/>
  <sheetViews>
    <sheetView showGridLines="0" topLeftCell="B1" zoomScale="80" zoomScaleNormal="80" workbookViewId="0">
      <selection activeCell="G27" sqref="G27"/>
    </sheetView>
  </sheetViews>
  <sheetFormatPr defaultColWidth="9.140625" defaultRowHeight="14.45"/>
  <cols>
    <col min="1" max="1" width="2.42578125" style="39" hidden="1" customWidth="1"/>
    <col min="2" max="2" width="21.7109375" style="40" customWidth="1"/>
    <col min="3" max="3" width="9.7109375" style="41" customWidth="1"/>
    <col min="4" max="4" width="1.7109375" style="42" customWidth="1"/>
    <col min="5" max="5" width="88" style="40" customWidth="1"/>
    <col min="6" max="7" width="18" style="43" customWidth="1"/>
    <col min="8" max="11" width="18" style="39" customWidth="1"/>
    <col min="12" max="16384" width="9.140625" style="39"/>
  </cols>
  <sheetData>
    <row r="1" spans="2:11" ht="23.45">
      <c r="J1" s="86" t="s">
        <v>15</v>
      </c>
      <c r="K1" s="87" t="e">
        <f>#REF!</f>
        <v>#REF!</v>
      </c>
    </row>
    <row r="2" spans="2:11" ht="14.1">
      <c r="B2" s="44"/>
      <c r="C2" s="45"/>
      <c r="D2" s="46"/>
      <c r="J2" s="40" t="s">
        <v>1067</v>
      </c>
      <c r="K2" s="43"/>
    </row>
    <row r="3" spans="2:11" ht="28.5" customHeight="1">
      <c r="B3" s="44"/>
      <c r="C3" s="45"/>
      <c r="D3" s="46"/>
      <c r="H3" s="583" t="s">
        <v>1068</v>
      </c>
      <c r="I3" s="583"/>
      <c r="J3" s="583"/>
      <c r="K3" s="583"/>
    </row>
    <row r="4" spans="2:11" ht="14.1">
      <c r="B4" s="44"/>
      <c r="C4" s="45"/>
      <c r="D4" s="46"/>
      <c r="I4" s="584" t="s">
        <v>120</v>
      </c>
      <c r="J4" s="584"/>
      <c r="K4" s="584"/>
    </row>
    <row r="5" spans="2:11" ht="14.1">
      <c r="B5" s="44"/>
      <c r="C5" s="45"/>
      <c r="D5" s="46"/>
      <c r="I5" s="47"/>
      <c r="J5" s="47"/>
      <c r="K5" s="47"/>
    </row>
    <row r="6" spans="2:11" ht="28.5" thickBot="1">
      <c r="B6" s="48" t="s">
        <v>8</v>
      </c>
      <c r="C6" s="49"/>
      <c r="D6" s="50"/>
      <c r="E6" s="48" t="s">
        <v>9</v>
      </c>
      <c r="F6" s="51"/>
      <c r="G6" s="51"/>
      <c r="H6" s="51"/>
      <c r="I6" s="52" t="s">
        <v>1069</v>
      </c>
      <c r="J6" s="51"/>
      <c r="K6" s="51"/>
    </row>
    <row r="7" spans="2:11" s="53" customFormat="1" thickTop="1">
      <c r="B7" s="54"/>
      <c r="C7" s="55"/>
      <c r="D7" s="56"/>
      <c r="E7" s="54"/>
      <c r="F7" s="57"/>
      <c r="G7" s="57"/>
      <c r="H7" s="57"/>
      <c r="I7" s="58"/>
      <c r="J7" s="57"/>
      <c r="K7" s="57"/>
    </row>
    <row r="8" spans="2:11" s="53" customFormat="1" ht="27.95">
      <c r="B8" s="59" t="s">
        <v>104</v>
      </c>
      <c r="C8" s="60"/>
      <c r="D8" s="61"/>
      <c r="E8" s="62"/>
      <c r="F8" s="63" t="s">
        <v>1070</v>
      </c>
      <c r="G8" s="63"/>
      <c r="H8" s="63"/>
      <c r="I8" s="64" t="s">
        <v>1069</v>
      </c>
      <c r="J8" s="63"/>
      <c r="K8" s="63"/>
    </row>
    <row r="9" spans="2:11" s="53" customFormat="1" ht="14.1">
      <c r="B9" s="65" t="s">
        <v>1071</v>
      </c>
      <c r="C9" s="66"/>
      <c r="D9" s="66"/>
      <c r="E9" s="66"/>
      <c r="F9" s="66"/>
      <c r="G9" s="66"/>
      <c r="H9" s="67" t="s">
        <v>1072</v>
      </c>
      <c r="I9" s="68"/>
      <c r="J9" s="66"/>
      <c r="K9" s="66"/>
    </row>
    <row r="10" spans="2:11" s="53" customFormat="1" ht="14.1">
      <c r="B10" s="69" t="s">
        <v>1073</v>
      </c>
      <c r="C10" s="70"/>
      <c r="D10" s="70"/>
      <c r="E10" s="70"/>
      <c r="F10" s="93" t="s">
        <v>1074</v>
      </c>
      <c r="G10" s="93" t="s">
        <v>1075</v>
      </c>
      <c r="H10" s="71" t="s">
        <v>1076</v>
      </c>
      <c r="I10" s="72" t="s">
        <v>1077</v>
      </c>
      <c r="J10" s="73" t="s">
        <v>1078</v>
      </c>
      <c r="K10" s="73" t="s">
        <v>1079</v>
      </c>
    </row>
    <row r="11" spans="2:11" s="53" customFormat="1" ht="27.95">
      <c r="B11" s="35" t="s">
        <v>1080</v>
      </c>
      <c r="C11" s="41"/>
      <c r="D11" s="74"/>
      <c r="E11" s="36" t="s">
        <v>1081</v>
      </c>
      <c r="F11" s="75">
        <v>177.27</v>
      </c>
      <c r="G11" s="75">
        <v>130</v>
      </c>
      <c r="H11" s="75">
        <v>110.5</v>
      </c>
      <c r="I11" s="76">
        <v>97.5</v>
      </c>
      <c r="J11" s="75">
        <v>85</v>
      </c>
      <c r="K11" s="75">
        <v>78</v>
      </c>
    </row>
    <row r="12" spans="2:11" s="53" customFormat="1" ht="27.95">
      <c r="B12" s="35" t="s">
        <v>1082</v>
      </c>
      <c r="C12" s="41"/>
      <c r="D12" s="74"/>
      <c r="E12" s="36" t="s">
        <v>1083</v>
      </c>
      <c r="F12" s="75">
        <v>109.09</v>
      </c>
      <c r="G12" s="75">
        <v>80</v>
      </c>
      <c r="H12" s="75">
        <v>68</v>
      </c>
      <c r="I12" s="76">
        <v>60</v>
      </c>
      <c r="J12" s="75">
        <v>56</v>
      </c>
      <c r="K12" s="75">
        <v>52</v>
      </c>
    </row>
    <row r="13" spans="2:11">
      <c r="B13" s="35"/>
      <c r="D13" s="77"/>
      <c r="E13" s="78"/>
      <c r="F13" s="75"/>
      <c r="G13" s="75"/>
      <c r="H13" s="75"/>
      <c r="I13" s="76"/>
      <c r="J13" s="75"/>
      <c r="K13" s="75"/>
    </row>
    <row r="14" spans="2:11" s="53" customFormat="1" ht="14.1">
      <c r="B14" s="65" t="s">
        <v>1084</v>
      </c>
      <c r="C14" s="66"/>
      <c r="D14" s="79"/>
      <c r="E14" s="80"/>
      <c r="F14" s="81"/>
      <c r="G14" s="81"/>
      <c r="H14" s="67" t="s">
        <v>1085</v>
      </c>
      <c r="I14" s="82"/>
      <c r="J14" s="81"/>
      <c r="K14" s="81"/>
    </row>
    <row r="15" spans="2:11" s="53" customFormat="1" ht="14.1">
      <c r="B15" s="69" t="s">
        <v>1073</v>
      </c>
      <c r="C15" s="70"/>
      <c r="D15" s="70"/>
      <c r="E15" s="70"/>
      <c r="F15" s="83"/>
      <c r="G15" s="83"/>
      <c r="H15" s="73" t="s">
        <v>1086</v>
      </c>
      <c r="I15" s="72" t="s">
        <v>1077</v>
      </c>
      <c r="J15" s="73" t="s">
        <v>1078</v>
      </c>
      <c r="K15" s="73" t="s">
        <v>1079</v>
      </c>
    </row>
    <row r="16" spans="2:11" ht="27.95">
      <c r="B16" s="35" t="s">
        <v>1087</v>
      </c>
      <c r="D16" s="74"/>
      <c r="E16" s="36" t="s">
        <v>1088</v>
      </c>
      <c r="F16" s="75">
        <v>50.91</v>
      </c>
      <c r="G16" s="75">
        <v>30.5</v>
      </c>
      <c r="H16" s="75">
        <v>29</v>
      </c>
      <c r="I16" s="76">
        <v>28</v>
      </c>
      <c r="J16" s="75">
        <v>22</v>
      </c>
      <c r="K16" s="75">
        <v>78</v>
      </c>
    </row>
    <row r="17" spans="2:11" ht="27.95">
      <c r="B17" s="35" t="s">
        <v>1089</v>
      </c>
      <c r="D17" s="74"/>
      <c r="E17" s="36" t="s">
        <v>1090</v>
      </c>
      <c r="F17" s="75">
        <v>44.55</v>
      </c>
      <c r="G17" s="75">
        <v>26</v>
      </c>
      <c r="H17" s="75">
        <v>25</v>
      </c>
      <c r="I17" s="76">
        <v>24.5</v>
      </c>
      <c r="J17" s="75">
        <v>19</v>
      </c>
      <c r="K17" s="75">
        <v>52</v>
      </c>
    </row>
    <row r="18" spans="2:11" ht="14.1">
      <c r="B18" s="65" t="s">
        <v>719</v>
      </c>
      <c r="C18" s="66"/>
      <c r="D18" s="79"/>
      <c r="E18" s="80"/>
      <c r="F18" s="81"/>
      <c r="G18" s="81"/>
      <c r="H18" s="67" t="s">
        <v>1091</v>
      </c>
      <c r="I18" s="82"/>
      <c r="J18" s="81"/>
      <c r="K18" s="81"/>
    </row>
    <row r="19" spans="2:11" ht="27.95">
      <c r="B19" s="84" t="s">
        <v>1092</v>
      </c>
      <c r="D19" s="35"/>
      <c r="E19" s="36" t="s">
        <v>1093</v>
      </c>
      <c r="F19" s="75">
        <v>29.09</v>
      </c>
      <c r="G19" s="75">
        <v>16</v>
      </c>
      <c r="H19" s="75">
        <v>16</v>
      </c>
      <c r="I19" s="76">
        <v>16</v>
      </c>
      <c r="J19" s="75">
        <v>16</v>
      </c>
      <c r="K19" s="75">
        <v>16</v>
      </c>
    </row>
    <row r="20" spans="2:11" ht="14.1">
      <c r="B20" s="65" t="s">
        <v>719</v>
      </c>
      <c r="C20" s="66"/>
      <c r="D20" s="79"/>
      <c r="E20" s="80"/>
      <c r="F20" s="81"/>
      <c r="G20" s="81"/>
      <c r="H20" s="67" t="s">
        <v>1072</v>
      </c>
      <c r="I20" s="82"/>
      <c r="J20" s="81"/>
      <c r="K20" s="81"/>
    </row>
    <row r="21" spans="2:11" ht="27.95">
      <c r="B21" s="35" t="s">
        <v>1094</v>
      </c>
      <c r="C21" s="85" t="s">
        <v>1095</v>
      </c>
      <c r="D21" s="77"/>
      <c r="E21" s="96" t="s">
        <v>1096</v>
      </c>
      <c r="F21" s="94">
        <v>63.64</v>
      </c>
      <c r="G21" s="75">
        <v>35</v>
      </c>
      <c r="H21" s="75">
        <v>35</v>
      </c>
      <c r="I21" s="76">
        <v>35</v>
      </c>
      <c r="J21" s="75">
        <v>35</v>
      </c>
      <c r="K21" s="75">
        <v>35</v>
      </c>
    </row>
    <row r="24" spans="2:11">
      <c r="F24" s="95"/>
    </row>
    <row r="25" spans="2:11">
      <c r="F25" s="95"/>
    </row>
    <row r="26" spans="2:11">
      <c r="F26" s="95"/>
    </row>
    <row r="27" spans="2:11">
      <c r="F27" s="95"/>
    </row>
    <row r="28" spans="2:11">
      <c r="F28" s="95"/>
    </row>
    <row r="29" spans="2:11">
      <c r="F29" s="95"/>
    </row>
    <row r="30" spans="2:11">
      <c r="F30" s="95"/>
    </row>
    <row r="31" spans="2:11">
      <c r="F31" s="95"/>
    </row>
    <row r="32" spans="2:11">
      <c r="F32" s="95"/>
    </row>
    <row r="33" spans="6:6">
      <c r="F33" s="95"/>
    </row>
    <row r="34" spans="6:6">
      <c r="F34" s="95"/>
    </row>
  </sheetData>
  <sheetProtection password="84B0" sheet="1" formatCells="0" formatColumns="0" formatRows="0" insertColumns="0" insertRows="0" deleteColumns="0" deleteRows="0" sort="0" autoFilter="0"/>
  <mergeCells count="2">
    <mergeCell ref="H3:K3"/>
    <mergeCell ref="I4:K4"/>
  </mergeCells>
  <pageMargins left="0.7" right="0.7" top="0.75" bottom="0.75" header="0.3" footer="0.3"/>
  <pageSetup scale="3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0B4A6CA6361B45A0641B77DBC88B3B" ma:contentTypeVersion="14" ma:contentTypeDescription="Create a new document." ma:contentTypeScope="" ma:versionID="2ee15dccbfab806cc20802002b41bd5c">
  <xsd:schema xmlns:xsd="http://www.w3.org/2001/XMLSchema" xmlns:xs="http://www.w3.org/2001/XMLSchema" xmlns:p="http://schemas.microsoft.com/office/2006/metadata/properties" xmlns:ns2="7b952cf8-52d2-4d3b-bf30-a31c5b190d55" xmlns:ns3="ba0f2f39-8cb7-457e-a4a5-0cf8a4c677ec" targetNamespace="http://schemas.microsoft.com/office/2006/metadata/properties" ma:root="true" ma:fieldsID="abc58540cea460a57cd65bdee47f4a83" ns2:_="" ns3:_="">
    <xsd:import namespace="7b952cf8-52d2-4d3b-bf30-a31c5b190d55"/>
    <xsd:import namespace="ba0f2f39-8cb7-457e-a4a5-0cf8a4c677e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952cf8-52d2-4d3b-bf30-a31c5b190d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c65cd94f-e639-4751-aa05-eaf8837f308a"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a0f2f39-8cb7-457e-a4a5-0cf8a4c677e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f34d41f1-209a-46b9-8c10-9c743565a91a}" ma:internalName="TaxCatchAll" ma:showField="CatchAllData" ma:web="ba0f2f39-8cb7-457e-a4a5-0cf8a4c677e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b952cf8-52d2-4d3b-bf30-a31c5b190d55">
      <Terms xmlns="http://schemas.microsoft.com/office/infopath/2007/PartnerControls"/>
    </lcf76f155ced4ddcb4097134ff3c332f>
    <TaxCatchAll xmlns="ba0f2f39-8cb7-457e-a4a5-0cf8a4c677ec" xsi:nil="true"/>
    <SharedWithUsers xmlns="ba0f2f39-8cb7-457e-a4a5-0cf8a4c677ec">
      <UserInfo>
        <DisplayName>Balendra Singh</DisplayName>
        <AccountId>13</AccountId>
        <AccountType/>
      </UserInfo>
      <UserInfo>
        <DisplayName>Gaurav Singh</DisplayName>
        <AccountId>26</AccountId>
        <AccountType/>
      </UserInfo>
      <UserInfo>
        <DisplayName>Berkin</DisplayName>
        <AccountId>395</AccountId>
        <AccountType/>
      </UserInfo>
      <UserInfo>
        <DisplayName>Liam Cassilly</DisplayName>
        <AccountId>11</AccountId>
        <AccountType/>
      </UserInfo>
      <UserInfo>
        <DisplayName>Akash</DisplayName>
        <AccountId>73</AccountId>
        <AccountType/>
      </UserInfo>
      <UserInfo>
        <DisplayName>Hossam A.</DisplayName>
        <AccountId>25</AccountId>
        <AccountType/>
      </UserInfo>
      <UserInfo>
        <DisplayName>Bindu Bhatt</DisplayName>
        <AccountId>76</AccountId>
        <AccountType/>
      </UserInfo>
      <UserInfo>
        <DisplayName>Juan Ramon</DisplayName>
        <AccountId>46</AccountId>
        <AccountType/>
      </UserInfo>
      <UserInfo>
        <DisplayName>Giulia Krause</DisplayName>
        <AccountId>263</AccountId>
        <AccountType/>
      </UserInfo>
      <UserInfo>
        <DisplayName>Alex Cassilly</DisplayName>
        <AccountId>12</AccountId>
        <AccountType/>
      </UserInfo>
      <UserInfo>
        <DisplayName>Jack Dolan</DisplayName>
        <AccountId>34</AccountId>
        <AccountType/>
      </UserInfo>
      <UserInfo>
        <DisplayName>Elvira</DisplayName>
        <AccountId>69</AccountId>
        <AccountType/>
      </UserInfo>
      <UserInfo>
        <DisplayName>Michael Oluo</DisplayName>
        <AccountId>36</AccountId>
        <AccountType/>
      </UserInfo>
    </SharedWithUsers>
  </documentManagement>
</p:properties>
</file>

<file path=customXml/itemProps1.xml><?xml version="1.0" encoding="utf-8"?>
<ds:datastoreItem xmlns:ds="http://schemas.openxmlformats.org/officeDocument/2006/customXml" ds:itemID="{144E15FA-3189-4948-AD73-B3F0F982B1BC}"/>
</file>

<file path=customXml/itemProps2.xml><?xml version="1.0" encoding="utf-8"?>
<ds:datastoreItem xmlns:ds="http://schemas.openxmlformats.org/officeDocument/2006/customXml" ds:itemID="{38863894-8714-4400-9837-1BD8DBDB076A}"/>
</file>

<file path=customXml/itemProps3.xml><?xml version="1.0" encoding="utf-8"?>
<ds:datastoreItem xmlns:ds="http://schemas.openxmlformats.org/officeDocument/2006/customXml" ds:itemID="{63C65D59-23ED-4F47-8D76-73675973E03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Hixson</dc:creator>
  <cp:keywords/>
  <dc:description/>
  <cp:lastModifiedBy/>
  <cp:revision/>
  <dcterms:created xsi:type="dcterms:W3CDTF">2016-10-17T22:35:23Z</dcterms:created>
  <dcterms:modified xsi:type="dcterms:W3CDTF">2023-10-25T11:38:52Z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0x0101000F0B4A6CA6361B45A0641B77DBC88B3B</vt:lpwstr>
  </property>
  <property fmtid="{D5CDD505-2E9C-101B-9397-08002B2CF9AE}" pid="3" name="MediaServiceImageTags">
    <vt:lpwstr/>
  </property>
</Properties>
</file>