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aron\Downloads\"/>
    </mc:Choice>
  </mc:AlternateContent>
  <xr:revisionPtr revIDLastSave="0" documentId="8_{35DD5C86-9A3C-4381-84E7-F729A5FBCED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set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K3" i="4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5" i="6"/>
  <c r="I21" i="6"/>
  <c r="I29" i="6"/>
  <c r="I20" i="6"/>
  <c r="I14" i="6"/>
  <c r="I12" i="6"/>
  <c r="I15" i="6"/>
  <c r="I11" i="6"/>
  <c r="I22" i="6"/>
  <c r="I30" i="6"/>
  <c r="I24" i="6"/>
  <c r="I9" i="6"/>
  <c r="I6" i="6"/>
  <c r="I19" i="6"/>
  <c r="I8" i="6"/>
  <c r="I17" i="6"/>
  <c r="I16" i="6"/>
  <c r="I13" i="6"/>
  <c r="I7" i="6"/>
  <c r="I18" i="6"/>
  <c r="I27" i="6"/>
  <c r="I23" i="6"/>
  <c r="I28" i="6"/>
  <c r="I4" i="6"/>
  <c r="I26" i="6"/>
  <c r="I3" i="6"/>
  <c r="I31" i="6"/>
  <c r="I10" i="6"/>
  <c r="I2" i="6"/>
  <c r="I25" i="6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M43" i="2"/>
  <c r="M40" i="2"/>
  <c r="M37" i="2"/>
  <c r="E2" i="2"/>
</calcChain>
</file>

<file path=xl/sharedStrings.xml><?xml version="1.0" encoding="utf-8"?>
<sst xmlns="http://schemas.openxmlformats.org/spreadsheetml/2006/main" count="886" uniqueCount="87">
  <si>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</si>
  <si>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</si>
  <si>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</si>
  <si>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</si>
  <si>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</si>
  <si>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</si>
  <si>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</si>
  <si>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</si>
  <si>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</si>
  <si>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</si>
  <si>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</si>
  <si>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</si>
  <si>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</si>
  <si>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NULL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</si>
  <si>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</si>
  <si>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</si>
  <si>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</si>
  <si>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</si>
  <si>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</si>
  <si>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</si>
  <si>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</si>
  <si>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</si>
  <si>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</si>
  <si>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</si>
  <si>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</si>
  <si>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</si>
  <si>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</si>
  <si>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</si>
  <si>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</si>
  <si>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</si>
  <si>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</si>
  <si>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</si>
  <si>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</si>
  <si>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</si>
  <si>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</si>
  <si>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</si>
  <si>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</si>
  <si>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</si>
  <si>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</si>
  <si>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</si>
  <si>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</si>
  <si>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</si>
  <si>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</si>
  <si>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</si>
  <si>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</si>
  <si>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</si>
  <si>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</si>
  <si>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</si>
  <si>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</si>
  <si>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</si>
  <si>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</si>
  <si>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</si>
  <si>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</si>
  <si>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</si>
  <si>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</si>
  <si>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</si>
  <si>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</si>
  <si>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</si>
  <si>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</si>
  <si>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</si>
  <si>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</si>
  <si>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</si>
  <si>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</si>
  <si>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</si>
  <si>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</si>
  <si>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Rounded avg of Quantity</t>
  </si>
  <si>
    <t>Rounded avg of Price_Per_Unit</t>
  </si>
  <si>
    <t>Rounded avg of Total_Amount</t>
  </si>
  <si>
    <t>Customer_Region_trimmed_upper</t>
  </si>
  <si>
    <t>Row Labels</t>
  </si>
  <si>
    <t>Grand Total</t>
  </si>
  <si>
    <t>Sum of Total_Amount</t>
  </si>
  <si>
    <t>Profit_Margin</t>
  </si>
  <si>
    <t>interpretation&gt;&gt; Sales revenue increases at the end of the month</t>
  </si>
  <si>
    <t>TOP 3 according to profit margin</t>
  </si>
  <si>
    <t xml:space="preserve">finding Total_Amount for </t>
  </si>
  <si>
    <t>using vlookup</t>
  </si>
  <si>
    <t>Total_Amount &gt;&gt;</t>
  </si>
  <si>
    <t>using index/match</t>
  </si>
  <si>
    <t>finding Category for</t>
  </si>
  <si>
    <t>Category &gt;&gt;</t>
  </si>
  <si>
    <t>Highlighting the NULL values using conditional formating</t>
  </si>
  <si>
    <t>cleaning data and filling NULL values with rounded avg and trimming and converting to upper case</t>
  </si>
  <si>
    <t>pivot table with conditional formatting for region wise total revenue</t>
  </si>
  <si>
    <t>creating profit margin table using the formula</t>
  </si>
  <si>
    <t>Profit_Margin = Total_Amount - (Quantity × Price_Per_Unit × 0.6)</t>
  </si>
  <si>
    <t>and highlighting the rows that have profit margin above 5000 using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</si>
</sst>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</font>
    <font>
      <b/>
      <sz val="11"/>
      <color rgb="FFFF0000"/>
      <name val="Calibri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rgb="FFFFFF00"/>
        <bgColor rgb="FF8064A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5" borderId="2" xfId="0" applyFont="1" applyFill="1" applyBorder="1"/>
    <xf numFmtId="0" fontId="5" fillId="5" borderId="0" xfId="0" applyFont="1" applyFill="1"/>
    <xf numFmtId="0" fontId="0" fillId="6" borderId="0" xfId="0" applyFill="1"/>
    <xf numFmtId="0" fontId="0" fillId="7" borderId="0" xfId="0" applyFill="1"/>
    <xf numFmtId="0" fontId="8" fillId="6" borderId="0" xfId="0" applyFont="1" applyFill="1" applyAlignment="1">
      <alignment vertical="center" wrapText="1"/>
    </xf>
    <xf numFmtId="0" fontId="7" fillId="3" borderId="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CCC0DA"/>
          <bgColor rgb="FFCCC0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8064A2"/>
          <bgColor rgb="FF8064A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CCC0DA"/>
          <bgColor rgb="FFCCC0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8064A2"/>
          <bgColor rgb="FF8064A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8064A2"/>
          <bgColor rgb="FF8064A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'Q4'!$F$1</c:f>
              <c:strCache>
                <c:ptCount val="1"/>
                <c:pt idx="0">
                  <c:v>Total_Amount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'Q4'!$F$2:$F$31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E-4C8C-A425-05536C4F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022639"/>
        <c:axId val="1049030319"/>
      </c:lineChart>
      <c:catAx>
        <c:axId val="104902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30319"/>
        <c:crosses val="autoZero"/>
        <c:auto val="1"/>
        <c:lblAlgn val="ctr"/>
        <c:lblOffset val="100"/>
        <c:noMultiLvlLbl val="0"/>
      </c:catAx>
      <c:valAx>
        <c:axId val="10490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4</xdr:row>
      <xdr:rowOff>83820</xdr:rowOff>
    </xdr:from>
    <xdr:to>
      <xdr:col>19</xdr:col>
      <xdr:colOff>411480</xdr:colOff>
      <xdr:row>24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22A7D-7657-9456-4544-B5CE52B0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dsouza" refreshedDate="45759.707838425929" createdVersion="8" refreshedVersion="8" minRefreshableVersion="3" recordCount="30" xr:uid="{9A84FEFC-EFE6-4CB9-8042-D7CF94A498AF}">
  <cacheSource type="worksheet">
    <worksheetSource ref="A1:H31" sheet="Dataset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MixedTypes="1" containsNumber="1" containsInteger="1" minValue="1" maxValue="5"/>
    </cacheField>
    <cacheField name="Price_Per_Unit" numFmtId="0">
      <sharedItems containsMixedTypes="1" containsNumber="1" containsInteger="1" minValue="200" maxValue="70000"/>
    </cacheField>
    <cacheField name="Total_Amount" numFmtId="0">
      <sharedItems containsMixedTypes="1" containsNumber="1" containsInteger="1" minValue="1000" maxValue="70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0">
      <sharedItems containsDate="1" containsMixedTypes="1" minDate="2025-01-03T00:00:00" maxDate="2025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x v="0"/>
    <d v="2025-01-03T00:00:00"/>
  </r>
  <r>
    <n v="1002"/>
    <s v="Yoga Mat"/>
    <s v="Fitness"/>
    <s v="NULL"/>
    <n v="800"/>
    <s v="NULL"/>
    <x v="1"/>
    <d v="2025-02-03T00:00:00"/>
  </r>
  <r>
    <n v="1003"/>
    <s v="Coffee Maker"/>
    <s v="Kitchenware"/>
    <n v="1"/>
    <n v="3500"/>
    <n v="3500"/>
    <x v="2"/>
    <d v="2025-03-03T00:00:00"/>
  </r>
  <r>
    <n v="1004"/>
    <s v="Bluetooth Speaker"/>
    <s v="Electronics"/>
    <n v="4"/>
    <s v="NULL"/>
    <s v="NULL"/>
    <x v="3"/>
    <d v="2025-04-03T00:00:00"/>
  </r>
  <r>
    <n v="1005"/>
    <s v="Running Shoes"/>
    <s v="Footwear"/>
    <n v="2"/>
    <n v="2500"/>
    <n v="5000"/>
    <x v="0"/>
    <d v="2025-05-03T00:00:00"/>
  </r>
  <r>
    <n v="1006"/>
    <s v="Smart Watch"/>
    <s v="Electronics"/>
    <n v="2"/>
    <n v="7000"/>
    <n v="14000"/>
    <x v="4"/>
    <d v="2025-06-03T00:00:00"/>
  </r>
  <r>
    <n v="1007"/>
    <s v="Treadmill"/>
    <s v="Fitness"/>
    <n v="1"/>
    <s v="NULL"/>
    <s v="NULL"/>
    <x v="1"/>
    <d v="2025-07-03T00:00:00"/>
  </r>
  <r>
    <n v="1008"/>
    <s v="Air Fryer"/>
    <s v="Kitchenware"/>
    <n v="3"/>
    <n v="4500"/>
    <n v="13500"/>
    <x v="2"/>
    <d v="2025-08-03T00:00:00"/>
  </r>
  <r>
    <n v="1009"/>
    <s v="Vacuum Cleaner"/>
    <s v="Appliances"/>
    <s v="NULL"/>
    <n v="6000"/>
    <s v="NULL"/>
    <x v="0"/>
    <d v="2025-09-03T00:00:00"/>
  </r>
  <r>
    <n v="1010"/>
    <s v="Dumbbells"/>
    <s v="Fitness"/>
    <n v="2"/>
    <n v="1500"/>
    <n v="3000"/>
    <x v="3"/>
    <d v="2025-10-03T00:00:00"/>
  </r>
  <r>
    <n v="1011"/>
    <s v="Laptop Stand"/>
    <s v="Electronics"/>
    <n v="5"/>
    <s v="NULL"/>
    <s v="NULL"/>
    <x v="2"/>
    <d v="2025-11-03T00:00:00"/>
  </r>
  <r>
    <n v="1012"/>
    <s v="Toaster"/>
    <s v="Kitchenware"/>
    <n v="1"/>
    <n v="2200"/>
    <n v="2200"/>
    <x v="1"/>
    <d v="2025-12-03T00:00:00"/>
  </r>
  <r>
    <n v="1013"/>
    <s v="Air Purifier"/>
    <s v="Appliances"/>
    <n v="2"/>
    <n v="12000"/>
    <n v="24000"/>
    <x v="3"/>
    <s v="13-03-2025"/>
  </r>
  <r>
    <n v="1014"/>
    <s v="Resistance Bands"/>
    <s v="Fitness"/>
    <s v="NULL"/>
    <n v="900"/>
    <s v="NULL"/>
    <x v="0"/>
    <s v="14-03-2025"/>
  </r>
  <r>
    <n v="1015"/>
    <s v="Hair Dryer"/>
    <s v="Appliances"/>
    <n v="3"/>
    <n v="1800"/>
    <n v="5400"/>
    <x v="2"/>
    <s v="15-03-2025"/>
  </r>
  <r>
    <n v="1016"/>
    <s v="Electric Kettle"/>
    <s v="Kitchenware"/>
    <s v="NULL"/>
    <n v="1500"/>
    <s v="NULL"/>
    <x v="1"/>
    <s v="16-03-2025"/>
  </r>
  <r>
    <n v="1017"/>
    <s v="Office Chair"/>
    <s v="Furniture"/>
    <n v="1"/>
    <n v="8000"/>
    <n v="8000"/>
    <x v="3"/>
    <s v="17-03-2025"/>
  </r>
  <r>
    <n v="1018"/>
    <s v="Adjustable Dumbbells"/>
    <s v="Fitness"/>
    <n v="2"/>
    <n v="5500"/>
    <n v="11000"/>
    <x v="0"/>
    <s v="18-03-2025"/>
  </r>
  <r>
    <n v="1019"/>
    <s v="Soundbar"/>
    <s v="Electronics"/>
    <n v="1"/>
    <n v="20000"/>
    <n v="20000"/>
    <x v="2"/>
    <s v="19-03-2025"/>
  </r>
  <r>
    <n v="1020"/>
    <s v="Yoga Block"/>
    <s v="Fitness"/>
    <s v="NULL"/>
    <n v="1200"/>
    <s v="NULL"/>
    <x v="1"/>
    <s v="20-03-2025"/>
  </r>
  <r>
    <n v="1021"/>
    <s v="Rice Cooker"/>
    <s v="Kitchenware"/>
    <n v="2"/>
    <n v="4000"/>
    <n v="8000"/>
    <x v="3"/>
    <s v="21-03-2025"/>
  </r>
  <r>
    <n v="1022"/>
    <s v="Monitor"/>
    <s v="Electronics"/>
    <s v="NULL"/>
    <n v="15000"/>
    <s v="NULL"/>
    <x v="0"/>
    <s v="22-03-2025"/>
  </r>
  <r>
    <n v="1023"/>
    <s v="Iron"/>
    <s v="Appliances"/>
    <n v="1"/>
    <n v="2500"/>
    <n v="2500"/>
    <x v="2"/>
    <s v="23-03-2025"/>
  </r>
  <r>
    <n v="1024"/>
    <s v="Resistance Bands"/>
    <s v="Fitness"/>
    <n v="3"/>
    <s v="NULL"/>
    <s v="NULL"/>
    <x v="1"/>
    <s v="24-03-2025"/>
  </r>
  <r>
    <n v="1025"/>
    <s v="Smart TV"/>
    <s v="Electronics"/>
    <n v="1"/>
    <n v="40000"/>
    <n v="40000"/>
    <x v="3"/>
    <s v="25-03-2025"/>
  </r>
  <r>
    <n v="1026"/>
    <s v="Water Bottle"/>
    <s v="Kitchenware"/>
    <n v="5"/>
    <n v="200"/>
    <n v="1000"/>
    <x v="0"/>
    <s v="26-03-2025"/>
  </r>
  <r>
    <n v="1027"/>
    <s v="Sofa Set"/>
    <s v="Furniture"/>
    <n v="1"/>
    <n v="55000"/>
    <n v="55000"/>
    <x v="2"/>
    <s v="27-03-2025"/>
  </r>
  <r>
    <n v="1028"/>
    <s v="Treadmill"/>
    <s v="Fitness"/>
    <s v="NULL"/>
    <n v="50000"/>
    <s v="NULL"/>
    <x v="1"/>
    <s v="28-03-2025"/>
  </r>
  <r>
    <n v="1029"/>
    <s v="Microwave Oven"/>
    <s v="Appliances"/>
    <n v="2"/>
    <n v="12000"/>
    <n v="24000"/>
    <x v="3"/>
    <s v="29-03-2025"/>
  </r>
  <r>
    <n v="1030"/>
    <s v="Laptop"/>
    <s v="Electronics"/>
    <n v="1"/>
    <n v="70000"/>
    <n v="70000"/>
    <x v="0"/>
    <s v="30-03-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EA5C2-C543-4198-8E72-E98A903523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4:C10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6">
        <item x="2"/>
        <item x="0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6"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Amount" fld="5" baseField="6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6FD44-3EC6-4D55-9451-E5DCB1D1566C}" name="Table2" displayName="Table2" ref="A35:I65" totalsRowShown="0" headerRowDxfId="43" dataDxfId="41" headerRowBorderDxfId="42" tableBorderDxfId="40" totalsRowBorderDxfId="39">
  <autoFilter ref="A35:I65" xr:uid="{FBB6FD44-3EC6-4D55-9451-E5DCB1D1566C}"/>
  <tableColumns count="9">
    <tableColumn id="1" xr3:uid="{6F49F937-7BDB-41B3-8C24-0AB3B22E862F}" name="Order_ID" dataDxfId="38"/>
    <tableColumn id="2" xr3:uid="{2D70A205-C793-4412-8625-3A5ACFBBD75D}" name="Product" dataDxfId="37"/>
    <tableColumn id="3" xr3:uid="{C0B3791B-6C32-410B-BBCA-1EEAA557EF50}" name="Category" dataDxfId="36"/>
    <tableColumn id="4" xr3:uid="{25963239-FDCB-4A32-8BE0-DF964CF0FEED}" name="Quantity" dataDxfId="35"/>
    <tableColumn id="5" xr3:uid="{14B7F149-BF39-45D2-A74F-64D250630400}" name="Price_Per_Unit" dataDxfId="34"/>
    <tableColumn id="6" xr3:uid="{3EB587E6-9C6A-466E-A226-CB80CB3322C3}" name="Total_Amount" dataDxfId="33"/>
    <tableColumn id="7" xr3:uid="{0B3F4453-8B83-4565-99C1-29701078B593}" name="Customer_Region" dataDxfId="32"/>
    <tableColumn id="8" xr3:uid="{F8246101-4FEC-4B2C-8510-EFD11D902934}" name="Order_Date" dataDxfId="31"/>
    <tableColumn id="9" xr3:uid="{7FD6AC4E-D980-45D3-90BE-8EA1A006668A}" name="Customer_Region_trimmed_upper" dataDxfId="30">
      <calculatedColumnFormula>TRIM(UPPER(Table2[[#This Row],[Customer_Region]]))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861B98-E226-48E7-A46C-DEF25C6B1571}" name="Table3" displayName="Table3" ref="A1:I31" totalsRowShown="0" headerRowDxfId="29" dataDxfId="28" tableBorderDxfId="27">
  <autoFilter ref="A1:I31" xr:uid="{D4861B98-E226-48E7-A46C-DEF25C6B1571}"/>
  <sortState xmlns:xlrd2="http://schemas.microsoft.com/office/spreadsheetml/2017/richdata2" ref="A2:I31">
    <sortCondition descending="1" ref="I1:I31"/>
  </sortState>
  <tableColumns count="9">
    <tableColumn id="1" xr3:uid="{7F98BCB2-D8EA-48E4-872A-FF01FFD9833D}" name="Order_ID" dataDxfId="26"/>
    <tableColumn id="2" xr3:uid="{97265456-1D12-4E3C-9700-7F4731AA4401}" name="Product" dataDxfId="25"/>
    <tableColumn id="3" xr3:uid="{8C02B52E-67E5-4380-B47F-C7D09E1D5A50}" name="Category" dataDxfId="24"/>
    <tableColumn id="4" xr3:uid="{6C84A812-16A3-4DD1-B714-2E89E2EB4B9E}" name="Quantity" dataDxfId="23"/>
    <tableColumn id="5" xr3:uid="{3C8289C0-2D0A-4BCB-8426-BF3D92A7B8ED}" name="Price_Per_Unit" dataDxfId="22"/>
    <tableColumn id="6" xr3:uid="{1AE0B0F6-04D8-4D82-BAB2-CF9C74683512}" name="Total_Amount" dataDxfId="21"/>
    <tableColumn id="7" xr3:uid="{0029ACEE-EFFE-4160-97C7-FFBEFF8ADD0C}" name="Customer_Region" dataDxfId="20"/>
    <tableColumn id="8" xr3:uid="{CFDF43F8-5FE7-4A80-B305-3BDC1D0C0799}" name="Order_Date" dataDxfId="19"/>
    <tableColumn id="9" xr3:uid="{48022D6A-DAAC-4844-BDB5-26E40ECEB669}" name="Profit_Margin" dataDxfId="18">
      <calculatedColumnFormula>F2 - (D2 * E2 * 0.6)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44130-45BA-49F0-B910-B3826B7B6135}" name="Table32" displayName="Table32" ref="A36:I66" totalsRowShown="0" headerRowDxfId="17" dataDxfId="16" tableBorderDxfId="15">
  <autoFilter ref="A36:I66" xr:uid="{DBC44130-45BA-49F0-B910-B3826B7B6135}">
    <filterColumn colId="8">
      <top10 val="3" filterVal="16000"/>
    </filterColumn>
  </autoFilter>
  <sortState xmlns:xlrd2="http://schemas.microsoft.com/office/spreadsheetml/2017/richdata2" ref="A37:I66">
    <sortCondition descending="1" ref="I1:I31"/>
  </sortState>
  <tableColumns count="9">
    <tableColumn id="1" xr3:uid="{96D18451-BEFC-422E-AF69-257C0C4B9CD0}" name="Order_ID" dataDxfId="14"/>
    <tableColumn id="2" xr3:uid="{1ACEF958-DC5F-4615-8BF3-F55C4720ED19}" name="Product" dataDxfId="13"/>
    <tableColumn id="3" xr3:uid="{1C5096A0-F08B-47EF-A0C9-D605FC7165E0}" name="Category" dataDxfId="12"/>
    <tableColumn id="4" xr3:uid="{5FC30CB7-81BD-4032-A236-00E00405F7AA}" name="Quantity" dataDxfId="11"/>
    <tableColumn id="5" xr3:uid="{A760D8DF-6FC3-4F5B-B576-C218D0CBF4F6}" name="Price_Per_Unit" dataDxfId="10"/>
    <tableColumn id="6" xr3:uid="{221A13BA-F9AC-4130-B701-87F1370F1B37}" name="Total_Amount" dataDxfId="9"/>
    <tableColumn id="7" xr3:uid="{495A75B1-7782-4B7D-8662-40C8F795A18F}" name="Customer_Region" dataDxfId="8"/>
    <tableColumn id="8" xr3:uid="{552B491C-446E-4719-B4B4-375191BEF643}" name="Order_Date" dataDxfId="7"/>
    <tableColumn id="9" xr3:uid="{404C9601-4BAA-45BD-8167-71BE4CD90ED0}" name="Profit_Margin" dataDxfId="6">
      <calculatedColumnFormula>F37 - (D37 * E37 * 0.6)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workbookViewId="0">
      <selection activeCell="D22" sqref="A1:H31"/>
    </sheetView>
  </sheetViews>
  <sheetFormatPr defaultColWidth="12.6640625" defaultRowHeight="15.75" customHeight="1"/>
  <cols>
    <col min="5" max="5" width="13.5546875" bestFit="1" customWidth="1"/>
    <col min="6" max="6" width="13.21875" bestFit="1" customWidth="1"/>
    <col min="7" max="7" width="16" bestFit="1" customWidth="1"/>
    <col min="8" max="8" width="10.6640625" bestFit="1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</row>
    <row r="3" spans="1:8" ht="15.75" customHeight="1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14</v>
      </c>
      <c r="H3" s="5">
        <v>45691</v>
      </c>
    </row>
    <row r="4" spans="1:8" ht="15.75" customHeight="1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</row>
    <row r="5" spans="1:8" ht="15.75" customHeight="1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19</v>
      </c>
      <c r="H5" s="5">
        <v>45750</v>
      </c>
    </row>
    <row r="6" spans="1:8" ht="15.75" customHeight="1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</row>
    <row r="7" spans="1:8" ht="15.75" customHeight="1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</row>
    <row r="8" spans="1:8" ht="15.75" customHeight="1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3">
        <v>45841</v>
      </c>
    </row>
    <row r="9" spans="1:8" ht="15.75" customHeight="1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</row>
    <row r="10" spans="1:8" ht="15.75" customHeight="1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3">
        <v>45903</v>
      </c>
    </row>
    <row r="11" spans="1:8" ht="15.75" customHeight="1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</row>
    <row r="12" spans="1:8" ht="15.75" customHeight="1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3">
        <v>45964</v>
      </c>
    </row>
    <row r="13" spans="1:8" ht="15.75" customHeight="1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</row>
    <row r="14" spans="1:8" ht="15.75" customHeight="1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</row>
    <row r="15" spans="1:8" ht="15.75" customHeight="1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10</v>
      </c>
      <c r="H15" s="4" t="s">
        <v>33</v>
      </c>
    </row>
    <row r="16" spans="1:8" ht="15.75" customHeight="1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</row>
    <row r="17" spans="1:8" ht="15.75" customHeight="1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14</v>
      </c>
      <c r="H17" s="4" t="s">
        <v>37</v>
      </c>
    </row>
    <row r="18" spans="1:8" ht="15.75" customHeight="1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</row>
    <row r="19" spans="1:8" ht="15.75" customHeight="1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ht="15.75" customHeight="1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</row>
    <row r="21" spans="1:8" ht="15.75" customHeight="1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14</v>
      </c>
      <c r="H21" s="4" t="s">
        <v>46</v>
      </c>
    </row>
    <row r="22" spans="1:8" ht="15.75" customHeight="1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</row>
    <row r="23" spans="1:8" ht="15.75" customHeight="1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10</v>
      </c>
      <c r="H23" s="4" t="s">
        <v>50</v>
      </c>
    </row>
    <row r="24" spans="1:8" ht="15.75" customHeight="1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</row>
    <row r="25" spans="1:8" ht="15.75" customHeight="1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14</v>
      </c>
      <c r="H25" s="4" t="s">
        <v>53</v>
      </c>
    </row>
    <row r="26" spans="1:8" ht="15.75" customHeight="1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</row>
    <row r="27" spans="1:8" ht="14.4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ht="14.4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</row>
    <row r="29" spans="1:8" ht="14.4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14</v>
      </c>
      <c r="H29" s="4" t="s">
        <v>60</v>
      </c>
    </row>
    <row r="30" spans="1:8" ht="14.4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</row>
    <row r="31" spans="1:8" ht="14.4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0D34-F571-4654-AD7A-11CCA351F090}">
  <dimension ref="A1:P65"/>
  <sheetViews>
    <sheetView topLeftCell="A60" workbookViewId="0">
      <selection activeCell="Q45" sqref="Q45"/>
    </sheetView>
  </sheetViews>
  <sheetFormatPr defaultRowHeight="13.2"/>
  <cols>
    <col min="1" max="1" width="10.44140625" customWidth="1"/>
    <col min="2" max="2" width="18.5546875" bestFit="1" customWidth="1"/>
    <col min="3" max="3" width="11.109375" bestFit="1" customWidth="1"/>
    <col min="4" max="4" width="10.21875" customWidth="1"/>
    <col min="5" max="5" width="15.33203125" customWidth="1"/>
    <col min="6" max="6" width="15" customWidth="1"/>
    <col min="7" max="7" width="17.77734375" customWidth="1"/>
    <col min="8" max="8" width="15.109375" bestFit="1" customWidth="1"/>
    <col min="9" max="9" width="35.109375" bestFit="1" customWidth="1"/>
    <col min="10" max="10" width="7" customWidth="1"/>
  </cols>
  <sheetData>
    <row r="1" spans="1: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4.4">
      <c r="A2" s="2">
        <v>1001</v>
      </c>
      <c r="B2" s="2" t="s">
        <v>8</v>
      </c>
      <c r="C2" s="2" t="s">
        <v>9</v>
      </c>
      <c r="D2" s="2">
        <v>3</v>
      </c>
      <c r="E2" s="2">
        <f ca="1">IF(ISBLANK(E2), 10613, E2)</f>
        <v>0</v>
      </c>
      <c r="F2" s="2">
        <v>1500</v>
      </c>
      <c r="G2" s="2" t="s">
        <v>10</v>
      </c>
      <c r="H2" s="3">
        <v>45660</v>
      </c>
      <c r="I2" s="6" t="s">
        <v>81</v>
      </c>
    </row>
    <row r="3" spans="1:9" ht="14.4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14</v>
      </c>
      <c r="H3" s="5">
        <v>45691</v>
      </c>
    </row>
    <row r="4" spans="1:9" ht="14.4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</row>
    <row r="5" spans="1:9" ht="14.4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19</v>
      </c>
      <c r="H5" s="5">
        <v>45750</v>
      </c>
    </row>
    <row r="6" spans="1:9" ht="14.4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</row>
    <row r="7" spans="1:9" ht="14.4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2" t="s">
        <v>13</v>
      </c>
      <c r="H7" s="5">
        <v>45811</v>
      </c>
    </row>
    <row r="8" spans="1:9" ht="14.4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3">
        <v>45841</v>
      </c>
    </row>
    <row r="9" spans="1:9" ht="14.4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</row>
    <row r="10" spans="1:9" ht="14.4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3">
        <v>45903</v>
      </c>
    </row>
    <row r="11" spans="1:9" ht="14.4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</row>
    <row r="12" spans="1:9" ht="14.4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3">
        <v>45964</v>
      </c>
    </row>
    <row r="13" spans="1:9" ht="14.4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</row>
    <row r="14" spans="1:9" ht="14.4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</row>
    <row r="15" spans="1:9" ht="14.4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10</v>
      </c>
      <c r="H15" s="4" t="s">
        <v>33</v>
      </c>
    </row>
    <row r="16" spans="1:9" ht="14.4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</row>
    <row r="17" spans="1:8" ht="14.4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14</v>
      </c>
      <c r="H17" s="4" t="s">
        <v>37</v>
      </c>
    </row>
    <row r="18" spans="1:8" ht="14.4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</row>
    <row r="19" spans="1:8" ht="14.4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ht="14.4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</row>
    <row r="21" spans="1:8" ht="14.4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14</v>
      </c>
      <c r="H21" s="4" t="s">
        <v>46</v>
      </c>
    </row>
    <row r="22" spans="1:8" ht="14.4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</row>
    <row r="23" spans="1:8" ht="14.4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10</v>
      </c>
      <c r="H23" s="4" t="s">
        <v>50</v>
      </c>
    </row>
    <row r="24" spans="1:8" ht="14.4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</row>
    <row r="25" spans="1:8" ht="14.4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14</v>
      </c>
      <c r="H25" s="4" t="s">
        <v>53</v>
      </c>
    </row>
    <row r="26" spans="1:8" ht="14.4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</row>
    <row r="27" spans="1:8" ht="14.4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ht="14.4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</row>
    <row r="29" spans="1:8" ht="14.4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14</v>
      </c>
      <c r="H29" s="4" t="s">
        <v>60</v>
      </c>
    </row>
    <row r="30" spans="1:8" ht="14.4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</row>
    <row r="31" spans="1:8" ht="14.4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  <row r="34" spans="1:16">
      <c r="L34" s="6" t="s">
        <v>82</v>
      </c>
    </row>
    <row r="35" spans="1:16" ht="14.4">
      <c r="A35" s="16" t="s">
        <v>0</v>
      </c>
      <c r="B35" s="17" t="s">
        <v>1</v>
      </c>
      <c r="C35" s="17" t="s">
        <v>2</v>
      </c>
      <c r="D35" s="17" t="s">
        <v>3</v>
      </c>
      <c r="E35" s="18" t="s">
        <v>4</v>
      </c>
      <c r="F35" s="17" t="s">
        <v>5</v>
      </c>
      <c r="G35" s="17" t="s">
        <v>6</v>
      </c>
      <c r="H35" s="19" t="s">
        <v>7</v>
      </c>
      <c r="I35" s="18" t="s">
        <v>68</v>
      </c>
    </row>
    <row r="36" spans="1:16" ht="14.4">
      <c r="A36" s="10">
        <v>1001</v>
      </c>
      <c r="B36" s="2" t="s">
        <v>8</v>
      </c>
      <c r="C36" s="2" t="s">
        <v>9</v>
      </c>
      <c r="D36" s="2">
        <v>3</v>
      </c>
      <c r="E36" s="2">
        <v>500</v>
      </c>
      <c r="F36" s="2">
        <v>1500</v>
      </c>
      <c r="G36" s="31" t="s">
        <v>10</v>
      </c>
      <c r="H36" s="12">
        <v>45660</v>
      </c>
      <c r="I36" s="32" t="str">
        <f>TRIM(UPPER(Table2[[#This Row],[Customer_Region]]))</f>
        <v>NORTH</v>
      </c>
      <c r="K36" s="24"/>
      <c r="L36" s="28" t="s">
        <v>65</v>
      </c>
      <c r="M36" s="26"/>
      <c r="N36" s="27"/>
      <c r="O36" s="29"/>
    </row>
    <row r="37" spans="1:16" ht="14.4">
      <c r="A37" s="11">
        <v>1002</v>
      </c>
      <c r="B37" s="4" t="s">
        <v>11</v>
      </c>
      <c r="C37" s="4" t="s">
        <v>12</v>
      </c>
      <c r="D37" s="23">
        <v>2</v>
      </c>
      <c r="E37" s="4">
        <v>800</v>
      </c>
      <c r="F37" s="4">
        <v>16400</v>
      </c>
      <c r="G37" s="4" t="s">
        <v>14</v>
      </c>
      <c r="H37" s="13">
        <v>45691</v>
      </c>
      <c r="I37" s="23" t="str">
        <f>TRIM(UPPER(Table2[[#This Row],[Customer_Region]]))</f>
        <v>SOUTH</v>
      </c>
      <c r="K37" s="25"/>
      <c r="M37" s="8">
        <f>ROUND(AVERAGE(D36:D65),0)</f>
        <v>2</v>
      </c>
    </row>
    <row r="38" spans="1:16" ht="14.4">
      <c r="A38" s="10">
        <v>1003</v>
      </c>
      <c r="B38" s="2" t="s">
        <v>15</v>
      </c>
      <c r="C38" s="2" t="s">
        <v>16</v>
      </c>
      <c r="D38" s="2">
        <v>1</v>
      </c>
      <c r="E38" s="2">
        <v>3500</v>
      </c>
      <c r="F38" s="2">
        <v>3500</v>
      </c>
      <c r="G38" s="2" t="s">
        <v>17</v>
      </c>
      <c r="H38" s="12">
        <v>45719</v>
      </c>
      <c r="I38" s="23" t="str">
        <f>TRIM(UPPER(Table2[[#This Row],[Customer_Region]]))</f>
        <v>EAST</v>
      </c>
      <c r="K38" s="24"/>
    </row>
    <row r="39" spans="1:16" ht="14.4">
      <c r="A39" s="11">
        <v>1004</v>
      </c>
      <c r="B39" s="4" t="s">
        <v>18</v>
      </c>
      <c r="C39" s="4" t="s">
        <v>9</v>
      </c>
      <c r="D39" s="4">
        <v>4</v>
      </c>
      <c r="E39" s="4">
        <v>12619</v>
      </c>
      <c r="F39" s="4">
        <v>16400</v>
      </c>
      <c r="G39" s="4" t="s">
        <v>19</v>
      </c>
      <c r="H39" s="13">
        <v>45750</v>
      </c>
      <c r="I39" s="23" t="str">
        <f>TRIM(UPPER(Table2[[#This Row],[Customer_Region]]))</f>
        <v>WEST</v>
      </c>
      <c r="K39" s="30"/>
      <c r="L39" s="27" t="s">
        <v>66</v>
      </c>
      <c r="M39" s="27"/>
      <c r="N39" s="27"/>
      <c r="O39" s="28"/>
    </row>
    <row r="40" spans="1:16" ht="14.4">
      <c r="A40" s="10">
        <v>1005</v>
      </c>
      <c r="B40" s="2" t="s">
        <v>20</v>
      </c>
      <c r="C40" s="2" t="s">
        <v>21</v>
      </c>
      <c r="D40" s="2">
        <v>2</v>
      </c>
      <c r="E40" s="2">
        <v>2500</v>
      </c>
      <c r="F40" s="2">
        <v>5000</v>
      </c>
      <c r="G40" s="2" t="s">
        <v>10</v>
      </c>
      <c r="H40" s="12">
        <v>45780</v>
      </c>
      <c r="I40" s="23" t="str">
        <f>TRIM(UPPER(Table2[[#This Row],[Customer_Region]]))</f>
        <v>NORTH</v>
      </c>
      <c r="K40" s="24"/>
      <c r="M40" s="8">
        <f>ROUND(AVERAGE(E36:E65),0)</f>
        <v>12619</v>
      </c>
    </row>
    <row r="41" spans="1:16" ht="14.4">
      <c r="A41" s="11">
        <v>1006</v>
      </c>
      <c r="B41" s="4" t="s">
        <v>22</v>
      </c>
      <c r="C41" s="4" t="s">
        <v>9</v>
      </c>
      <c r="D41" s="4">
        <v>2</v>
      </c>
      <c r="E41" s="4">
        <v>7000</v>
      </c>
      <c r="F41" s="4">
        <v>14000</v>
      </c>
      <c r="G41" s="2" t="s">
        <v>10</v>
      </c>
      <c r="H41" s="13">
        <v>45811</v>
      </c>
      <c r="I41" s="23" t="str">
        <f>TRIM(UPPER(Table2[[#This Row],[Customer_Region]]))</f>
        <v>NORTH</v>
      </c>
      <c r="K41" s="25"/>
    </row>
    <row r="42" spans="1:16" ht="14.4">
      <c r="A42" s="10">
        <v>1007</v>
      </c>
      <c r="B42" s="2" t="s">
        <v>23</v>
      </c>
      <c r="C42" s="2" t="s">
        <v>12</v>
      </c>
      <c r="D42" s="2">
        <v>1</v>
      </c>
      <c r="E42" s="4">
        <v>12619</v>
      </c>
      <c r="F42" s="4">
        <v>16400</v>
      </c>
      <c r="G42" s="2" t="s">
        <v>14</v>
      </c>
      <c r="H42" s="12">
        <v>45841</v>
      </c>
      <c r="I42" s="23" t="str">
        <f>TRIM(UPPER(Table2[[#This Row],[Customer_Region]]))</f>
        <v>SOUTH</v>
      </c>
      <c r="K42" s="49" t="s">
        <v>67</v>
      </c>
      <c r="L42" s="49"/>
      <c r="M42" s="49"/>
      <c r="N42" s="49"/>
      <c r="O42" s="49"/>
    </row>
    <row r="43" spans="1:16" ht="14.4">
      <c r="A43" s="11">
        <v>1008</v>
      </c>
      <c r="B43" s="4" t="s">
        <v>24</v>
      </c>
      <c r="C43" s="4" t="s">
        <v>16</v>
      </c>
      <c r="D43" s="4">
        <v>3</v>
      </c>
      <c r="E43" s="4">
        <v>4500</v>
      </c>
      <c r="F43" s="4">
        <v>13500</v>
      </c>
      <c r="G43" s="4" t="s">
        <v>17</v>
      </c>
      <c r="H43" s="13">
        <v>45872</v>
      </c>
      <c r="I43" s="23" t="str">
        <f>TRIM(UPPER(Table2[[#This Row],[Customer_Region]]))</f>
        <v>EAST</v>
      </c>
      <c r="K43" s="25"/>
      <c r="M43" s="8">
        <f>ROUND(AVERAGE(F36:F65),0)</f>
        <v>16400</v>
      </c>
    </row>
    <row r="44" spans="1:16" ht="14.4">
      <c r="A44" s="10">
        <v>1009</v>
      </c>
      <c r="B44" s="2" t="s">
        <v>25</v>
      </c>
      <c r="C44" s="2" t="s">
        <v>26</v>
      </c>
      <c r="D44" s="23">
        <v>2</v>
      </c>
      <c r="E44" s="2">
        <v>6000</v>
      </c>
      <c r="F44" s="4">
        <v>16400</v>
      </c>
      <c r="G44" s="2" t="s">
        <v>10</v>
      </c>
      <c r="H44" s="12">
        <v>45903</v>
      </c>
      <c r="I44" s="23" t="str">
        <f>TRIM(UPPER(Table2[[#This Row],[Customer_Region]]))</f>
        <v>NORTH</v>
      </c>
      <c r="P44" s="24"/>
    </row>
    <row r="45" spans="1:16" ht="14.4">
      <c r="A45" s="11">
        <v>1010</v>
      </c>
      <c r="B45" s="4" t="s">
        <v>27</v>
      </c>
      <c r="C45" s="4" t="s">
        <v>12</v>
      </c>
      <c r="D45" s="4">
        <v>2</v>
      </c>
      <c r="E45" s="4">
        <v>1500</v>
      </c>
      <c r="F45" s="4">
        <v>3000</v>
      </c>
      <c r="G45" s="4" t="s">
        <v>19</v>
      </c>
      <c r="H45" s="13">
        <v>45933</v>
      </c>
      <c r="I45" s="23" t="str">
        <f>TRIM(UPPER(Table2[[#This Row],[Customer_Region]]))</f>
        <v>WEST</v>
      </c>
      <c r="P45" s="25"/>
    </row>
    <row r="46" spans="1:16" ht="14.4">
      <c r="A46" s="10">
        <v>1011</v>
      </c>
      <c r="B46" s="2" t="s">
        <v>28</v>
      </c>
      <c r="C46" s="2" t="s">
        <v>9</v>
      </c>
      <c r="D46" s="2">
        <v>5</v>
      </c>
      <c r="E46" s="4">
        <v>12619</v>
      </c>
      <c r="F46" s="4">
        <v>16400</v>
      </c>
      <c r="G46" s="2" t="s">
        <v>17</v>
      </c>
      <c r="H46" s="12">
        <v>45964</v>
      </c>
      <c r="I46" s="23" t="str">
        <f>TRIM(UPPER(Table2[[#This Row],[Customer_Region]]))</f>
        <v>EAST</v>
      </c>
    </row>
    <row r="47" spans="1:16" ht="14.4">
      <c r="A47" s="11">
        <v>1012</v>
      </c>
      <c r="B47" s="4" t="s">
        <v>29</v>
      </c>
      <c r="C47" s="4" t="s">
        <v>16</v>
      </c>
      <c r="D47" s="4">
        <v>1</v>
      </c>
      <c r="E47" s="4">
        <v>2200</v>
      </c>
      <c r="F47" s="4">
        <v>2200</v>
      </c>
      <c r="G47" s="4" t="s">
        <v>14</v>
      </c>
      <c r="H47" s="13">
        <v>45994</v>
      </c>
      <c r="I47" s="23" t="str">
        <f>TRIM(UPPER(Table2[[#This Row],[Customer_Region]]))</f>
        <v>SOUTH</v>
      </c>
    </row>
    <row r="48" spans="1:16" ht="14.4">
      <c r="A48" s="10">
        <v>1013</v>
      </c>
      <c r="B48" s="2" t="s">
        <v>30</v>
      </c>
      <c r="C48" s="2" t="s">
        <v>26</v>
      </c>
      <c r="D48" s="2">
        <v>2</v>
      </c>
      <c r="E48" s="2">
        <v>12000</v>
      </c>
      <c r="F48" s="2">
        <v>24000</v>
      </c>
      <c r="G48" s="2" t="s">
        <v>19</v>
      </c>
      <c r="H48" s="14" t="s">
        <v>31</v>
      </c>
      <c r="I48" s="23" t="str">
        <f>TRIM(UPPER(Table2[[#This Row],[Customer_Region]]))</f>
        <v>WEST</v>
      </c>
    </row>
    <row r="49" spans="1:9" ht="14.4">
      <c r="A49" s="11">
        <v>1014</v>
      </c>
      <c r="B49" s="4" t="s">
        <v>32</v>
      </c>
      <c r="C49" s="4" t="s">
        <v>12</v>
      </c>
      <c r="D49" s="23">
        <v>2</v>
      </c>
      <c r="E49" s="4">
        <v>900</v>
      </c>
      <c r="F49" s="4">
        <v>16400</v>
      </c>
      <c r="G49" s="4" t="s">
        <v>10</v>
      </c>
      <c r="H49" s="15" t="s">
        <v>33</v>
      </c>
      <c r="I49" s="23" t="str">
        <f>TRIM(UPPER(Table2[[#This Row],[Customer_Region]]))</f>
        <v>NORTH</v>
      </c>
    </row>
    <row r="50" spans="1:9" ht="14.4">
      <c r="A50" s="10">
        <v>1015</v>
      </c>
      <c r="B50" s="2" t="s">
        <v>34</v>
      </c>
      <c r="C50" s="2" t="s">
        <v>26</v>
      </c>
      <c r="D50" s="2">
        <v>3</v>
      </c>
      <c r="E50" s="2">
        <v>1800</v>
      </c>
      <c r="F50" s="2">
        <v>5400</v>
      </c>
      <c r="G50" s="2" t="s">
        <v>17</v>
      </c>
      <c r="H50" s="14" t="s">
        <v>35</v>
      </c>
      <c r="I50" s="23" t="str">
        <f>TRIM(UPPER(Table2[[#This Row],[Customer_Region]]))</f>
        <v>EAST</v>
      </c>
    </row>
    <row r="51" spans="1:9" ht="14.4">
      <c r="A51" s="11">
        <v>1016</v>
      </c>
      <c r="B51" s="4" t="s">
        <v>36</v>
      </c>
      <c r="C51" s="4" t="s">
        <v>16</v>
      </c>
      <c r="D51" s="23">
        <v>2</v>
      </c>
      <c r="E51" s="4">
        <v>1500</v>
      </c>
      <c r="F51" s="4">
        <v>16400</v>
      </c>
      <c r="G51" s="4" t="s">
        <v>14</v>
      </c>
      <c r="H51" s="15" t="s">
        <v>37</v>
      </c>
      <c r="I51" s="23" t="str">
        <f>TRIM(UPPER(Table2[[#This Row],[Customer_Region]]))</f>
        <v>SOUTH</v>
      </c>
    </row>
    <row r="52" spans="1:9" ht="14.4">
      <c r="A52" s="10">
        <v>1017</v>
      </c>
      <c r="B52" s="2" t="s">
        <v>38</v>
      </c>
      <c r="C52" s="2" t="s">
        <v>39</v>
      </c>
      <c r="D52" s="2">
        <v>1</v>
      </c>
      <c r="E52" s="2">
        <v>8000</v>
      </c>
      <c r="F52" s="2">
        <v>8000</v>
      </c>
      <c r="G52" s="2" t="s">
        <v>19</v>
      </c>
      <c r="H52" s="14" t="s">
        <v>40</v>
      </c>
      <c r="I52" s="23" t="str">
        <f>TRIM(UPPER(Table2[[#This Row],[Customer_Region]]))</f>
        <v>WEST</v>
      </c>
    </row>
    <row r="53" spans="1:9" ht="14.4">
      <c r="A53" s="11">
        <v>1018</v>
      </c>
      <c r="B53" s="4" t="s">
        <v>41</v>
      </c>
      <c r="C53" s="4" t="s">
        <v>12</v>
      </c>
      <c r="D53" s="4">
        <v>2</v>
      </c>
      <c r="E53" s="4">
        <v>5500</v>
      </c>
      <c r="F53" s="4">
        <v>11000</v>
      </c>
      <c r="G53" s="4" t="s">
        <v>10</v>
      </c>
      <c r="H53" s="15" t="s">
        <v>42</v>
      </c>
      <c r="I53" s="23" t="str">
        <f>TRIM(UPPER(Table2[[#This Row],[Customer_Region]]))</f>
        <v>NORTH</v>
      </c>
    </row>
    <row r="54" spans="1:9" ht="14.4">
      <c r="A54" s="10">
        <v>1019</v>
      </c>
      <c r="B54" s="2" t="s">
        <v>43</v>
      </c>
      <c r="C54" s="2" t="s">
        <v>9</v>
      </c>
      <c r="D54" s="2">
        <v>1</v>
      </c>
      <c r="E54" s="2">
        <v>20000</v>
      </c>
      <c r="F54" s="2">
        <v>20000</v>
      </c>
      <c r="G54" s="2" t="s">
        <v>17</v>
      </c>
      <c r="H54" s="14" t="s">
        <v>44</v>
      </c>
      <c r="I54" s="23" t="str">
        <f>TRIM(UPPER(Table2[[#This Row],[Customer_Region]]))</f>
        <v>EAST</v>
      </c>
    </row>
    <row r="55" spans="1:9" ht="14.4">
      <c r="A55" s="11">
        <v>1020</v>
      </c>
      <c r="B55" s="4" t="s">
        <v>45</v>
      </c>
      <c r="C55" s="4" t="s">
        <v>12</v>
      </c>
      <c r="D55" s="23">
        <v>2</v>
      </c>
      <c r="E55" s="4">
        <v>1200</v>
      </c>
      <c r="F55" s="4">
        <v>16400</v>
      </c>
      <c r="G55" s="4" t="s">
        <v>14</v>
      </c>
      <c r="H55" s="15" t="s">
        <v>46</v>
      </c>
      <c r="I55" s="23" t="str">
        <f>TRIM(UPPER(Table2[[#This Row],[Customer_Region]]))</f>
        <v>SOUTH</v>
      </c>
    </row>
    <row r="56" spans="1:9" ht="14.4">
      <c r="A56" s="10">
        <v>1021</v>
      </c>
      <c r="B56" s="2" t="s">
        <v>47</v>
      </c>
      <c r="C56" s="2" t="s">
        <v>16</v>
      </c>
      <c r="D56" s="2">
        <v>2</v>
      </c>
      <c r="E56" s="2">
        <v>4000</v>
      </c>
      <c r="F56" s="2">
        <v>8000</v>
      </c>
      <c r="G56" s="2" t="s">
        <v>19</v>
      </c>
      <c r="H56" s="14" t="s">
        <v>48</v>
      </c>
      <c r="I56" s="23" t="str">
        <f>TRIM(UPPER(Table2[[#This Row],[Customer_Region]]))</f>
        <v>WEST</v>
      </c>
    </row>
    <row r="57" spans="1:9" ht="14.4">
      <c r="A57" s="11">
        <v>1022</v>
      </c>
      <c r="B57" s="4" t="s">
        <v>49</v>
      </c>
      <c r="C57" s="4" t="s">
        <v>9</v>
      </c>
      <c r="D57" s="23">
        <v>2</v>
      </c>
      <c r="E57" s="4">
        <v>15000</v>
      </c>
      <c r="F57" s="4">
        <v>16400</v>
      </c>
      <c r="G57" s="4" t="s">
        <v>10</v>
      </c>
      <c r="H57" s="15" t="s">
        <v>50</v>
      </c>
      <c r="I57" s="23" t="str">
        <f>TRIM(UPPER(Table2[[#This Row],[Customer_Region]]))</f>
        <v>NORTH</v>
      </c>
    </row>
    <row r="58" spans="1:9" ht="14.4">
      <c r="A58" s="10">
        <v>1023</v>
      </c>
      <c r="B58" s="2" t="s">
        <v>51</v>
      </c>
      <c r="C58" s="2" t="s">
        <v>26</v>
      </c>
      <c r="D58" s="2">
        <v>1</v>
      </c>
      <c r="E58" s="2">
        <v>2500</v>
      </c>
      <c r="F58" s="2">
        <v>2500</v>
      </c>
      <c r="G58" s="2" t="s">
        <v>17</v>
      </c>
      <c r="H58" s="14" t="s">
        <v>52</v>
      </c>
      <c r="I58" s="23" t="str">
        <f>TRIM(UPPER(Table2[[#This Row],[Customer_Region]]))</f>
        <v>EAST</v>
      </c>
    </row>
    <row r="59" spans="1:9" ht="14.4">
      <c r="A59" s="11">
        <v>1024</v>
      </c>
      <c r="B59" s="4" t="s">
        <v>32</v>
      </c>
      <c r="C59" s="4" t="s">
        <v>12</v>
      </c>
      <c r="D59" s="4">
        <v>3</v>
      </c>
      <c r="E59" s="4">
        <v>12619</v>
      </c>
      <c r="F59" s="4">
        <v>16400</v>
      </c>
      <c r="G59" s="4" t="s">
        <v>14</v>
      </c>
      <c r="H59" s="15" t="s">
        <v>53</v>
      </c>
      <c r="I59" s="23" t="str">
        <f>TRIM(UPPER(Table2[[#This Row],[Customer_Region]]))</f>
        <v>SOUTH</v>
      </c>
    </row>
    <row r="60" spans="1:9" ht="14.4">
      <c r="A60" s="10">
        <v>1025</v>
      </c>
      <c r="B60" s="2" t="s">
        <v>54</v>
      </c>
      <c r="C60" s="2" t="s">
        <v>9</v>
      </c>
      <c r="D60" s="2">
        <v>1</v>
      </c>
      <c r="E60" s="2">
        <v>40000</v>
      </c>
      <c r="F60" s="2">
        <v>40000</v>
      </c>
      <c r="G60" s="2" t="s">
        <v>19</v>
      </c>
      <c r="H60" s="14" t="s">
        <v>55</v>
      </c>
      <c r="I60" s="23" t="str">
        <f>TRIM(UPPER(Table2[[#This Row],[Customer_Region]]))</f>
        <v>WEST</v>
      </c>
    </row>
    <row r="61" spans="1:9" ht="14.4">
      <c r="A61" s="11">
        <v>1026</v>
      </c>
      <c r="B61" s="4" t="s">
        <v>56</v>
      </c>
      <c r="C61" s="4" t="s">
        <v>16</v>
      </c>
      <c r="D61" s="4">
        <v>5</v>
      </c>
      <c r="E61" s="4">
        <v>200</v>
      </c>
      <c r="F61" s="4">
        <v>1000</v>
      </c>
      <c r="G61" s="4" t="s">
        <v>10</v>
      </c>
      <c r="H61" s="15" t="s">
        <v>57</v>
      </c>
      <c r="I61" s="23" t="str">
        <f>TRIM(UPPER(Table2[[#This Row],[Customer_Region]]))</f>
        <v>NORTH</v>
      </c>
    </row>
    <row r="62" spans="1:9" ht="14.4">
      <c r="A62" s="10">
        <v>1027</v>
      </c>
      <c r="B62" s="2" t="s">
        <v>58</v>
      </c>
      <c r="C62" s="2" t="s">
        <v>39</v>
      </c>
      <c r="D62" s="2">
        <v>1</v>
      </c>
      <c r="E62" s="2">
        <v>55000</v>
      </c>
      <c r="F62" s="2">
        <v>55000</v>
      </c>
      <c r="G62" s="2" t="s">
        <v>17</v>
      </c>
      <c r="H62" s="14" t="s">
        <v>59</v>
      </c>
      <c r="I62" s="23" t="str">
        <f>TRIM(UPPER(Table2[[#This Row],[Customer_Region]]))</f>
        <v>EAST</v>
      </c>
    </row>
    <row r="63" spans="1:9" ht="14.4">
      <c r="A63" s="11">
        <v>1028</v>
      </c>
      <c r="B63" s="4" t="s">
        <v>23</v>
      </c>
      <c r="C63" s="4" t="s">
        <v>12</v>
      </c>
      <c r="D63" s="23">
        <v>2</v>
      </c>
      <c r="E63" s="4">
        <v>50000</v>
      </c>
      <c r="F63" s="4">
        <v>16400</v>
      </c>
      <c r="G63" s="4" t="s">
        <v>14</v>
      </c>
      <c r="H63" s="15" t="s">
        <v>60</v>
      </c>
      <c r="I63" s="23" t="str">
        <f>TRIM(UPPER(Table2[[#This Row],[Customer_Region]]))</f>
        <v>SOUTH</v>
      </c>
    </row>
    <row r="64" spans="1:9" ht="14.4">
      <c r="A64" s="10">
        <v>1029</v>
      </c>
      <c r="B64" s="2" t="s">
        <v>61</v>
      </c>
      <c r="C64" s="2" t="s">
        <v>26</v>
      </c>
      <c r="D64" s="2">
        <v>2</v>
      </c>
      <c r="E64" s="2">
        <v>12000</v>
      </c>
      <c r="F64" s="2">
        <v>24000</v>
      </c>
      <c r="G64" s="2" t="s">
        <v>19</v>
      </c>
      <c r="H64" s="14" t="s">
        <v>62</v>
      </c>
      <c r="I64" s="23" t="str">
        <f>TRIM(UPPER(Table2[[#This Row],[Customer_Region]]))</f>
        <v>WEST</v>
      </c>
    </row>
    <row r="65" spans="1:9" ht="14.4">
      <c r="A65" s="20">
        <v>1030</v>
      </c>
      <c r="B65" s="21" t="s">
        <v>63</v>
      </c>
      <c r="C65" s="21" t="s">
        <v>9</v>
      </c>
      <c r="D65" s="21">
        <v>1</v>
      </c>
      <c r="E65" s="21">
        <v>70000</v>
      </c>
      <c r="F65" s="21">
        <v>70000</v>
      </c>
      <c r="G65" s="21" t="s">
        <v>10</v>
      </c>
      <c r="H65" s="22" t="s">
        <v>64</v>
      </c>
      <c r="I65" s="33" t="str">
        <f>TRIM(UPPER(Table2[[#This Row],[Customer_Region]]))</f>
        <v>NORTH</v>
      </c>
    </row>
  </sheetData>
  <mergeCells count="1">
    <mergeCell ref="K42:O42"/>
  </mergeCells>
  <conditionalFormatting sqref="D1:F31 J5">
    <cfRule type="containsBlanks" priority="6">
      <formula>LEN(TRIM(D1))=0</formula>
    </cfRule>
  </conditionalFormatting>
  <conditionalFormatting sqref="D2:F31">
    <cfRule type="containsText" dxfId="5" priority="5" operator="containsText" text="Null">
      <formula>NOT(ISERROR(SEARCH("Null",D2)))</formula>
    </cfRule>
  </conditionalFormatting>
  <conditionalFormatting sqref="G2:G6 G8:G31">
    <cfRule type="containsBlanks" dxfId="4" priority="3">
      <formula>LEN(TRIM(G2))=0</formula>
    </cfRule>
  </conditionalFormatting>
  <conditionalFormatting sqref="G7">
    <cfRule type="containsText" dxfId="3" priority="1" operator="containsText" text="Null">
      <formula>NOT(ISERROR(SEARCH("Null",G7)))</formula>
    </cfRule>
    <cfRule type="containsBlanks" priority="2">
      <formula>LEN(TRIM(G7))=0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144F-ADE2-4E28-9A79-C4464D77B131}">
  <dimension ref="B2:C10"/>
  <sheetViews>
    <sheetView workbookViewId="0">
      <selection activeCell="H18" sqref="H18"/>
    </sheetView>
  </sheetViews>
  <sheetFormatPr defaultRowHeight="13.2"/>
  <cols>
    <col min="2" max="2" width="13.33203125" bestFit="1" customWidth="1"/>
    <col min="3" max="3" width="20" bestFit="1" customWidth="1"/>
  </cols>
  <sheetData>
    <row r="2" spans="2:3">
      <c r="B2" s="6" t="s">
        <v>83</v>
      </c>
    </row>
    <row r="4" spans="2:3">
      <c r="B4" s="34" t="s">
        <v>69</v>
      </c>
      <c r="C4" t="s">
        <v>71</v>
      </c>
    </row>
    <row r="5" spans="2:3">
      <c r="B5" s="35" t="s">
        <v>19</v>
      </c>
      <c r="C5">
        <v>107000</v>
      </c>
    </row>
    <row r="6" spans="2:3">
      <c r="B6" s="35" t="s">
        <v>17</v>
      </c>
      <c r="C6">
        <v>99900</v>
      </c>
    </row>
    <row r="7" spans="2:3">
      <c r="B7" s="35" t="s">
        <v>10</v>
      </c>
      <c r="C7">
        <v>88500</v>
      </c>
    </row>
    <row r="8" spans="2:3">
      <c r="B8" s="35" t="s">
        <v>13</v>
      </c>
      <c r="C8">
        <v>14000</v>
      </c>
    </row>
    <row r="9" spans="2:3">
      <c r="B9" s="35" t="s">
        <v>14</v>
      </c>
      <c r="C9">
        <v>2200</v>
      </c>
    </row>
    <row r="10" spans="2:3">
      <c r="B10" s="35" t="s">
        <v>70</v>
      </c>
      <c r="C10">
        <v>311600</v>
      </c>
    </row>
  </sheetData>
  <conditionalFormatting pivot="1" sqref="C5:C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{C83A742B-9640-4503-BAB2-D0561CC626B1}</x14:id>
        </ext>
      </extLst>
    </cfRule>
  </conditionalFormatting>
  <conditionalFormatting pivot="1" sqref="C5:C9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{30D0B614-2042-409D-84E0-FE7319F5078B}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83A742B-9640-4503-BAB2-D0561CC626B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 pivot="1">
          <x14:cfRule type="dataBar" id="{30D0B614-2042-409D-84E0-FE7319F50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2FF-C2D9-41E1-A24A-E8A2462A1637}">
  <dimension ref="A1:M31"/>
  <sheetViews>
    <sheetView workbookViewId="0">
      <selection activeCell="J20" sqref="J20"/>
    </sheetView>
  </sheetViews>
  <sheetFormatPr defaultRowHeight="13.2"/>
  <cols>
    <col min="1" max="1" width="8.5546875" bestFit="1" customWidth="1"/>
    <col min="2" max="2" width="18.5546875" bestFit="1" customWidth="1"/>
    <col min="3" max="3" width="11.109375" bestFit="1" customWidth="1"/>
    <col min="4" max="4" width="8.33203125" bestFit="1" customWidth="1"/>
    <col min="5" max="5" width="13.5546875" bestFit="1" customWidth="1"/>
    <col min="6" max="6" width="13.21875" bestFit="1" customWidth="1"/>
    <col min="7" max="7" width="16" bestFit="1" customWidth="1"/>
    <col min="8" max="8" width="10.6640625" bestFit="1" customWidth="1"/>
    <col min="10" max="10" width="14.44140625" customWidth="1"/>
    <col min="11" max="11" width="12.33203125" customWidth="1"/>
  </cols>
  <sheetData>
    <row r="1" spans="1:13" ht="14.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2" t="s">
        <v>7</v>
      </c>
      <c r="J1" s="50" t="s">
        <v>76</v>
      </c>
      <c r="K1" s="50"/>
      <c r="L1" s="50"/>
      <c r="M1" s="50"/>
    </row>
    <row r="2" spans="1:13" ht="14.4">
      <c r="A2" s="36">
        <v>1001</v>
      </c>
      <c r="B2" s="36" t="s">
        <v>8</v>
      </c>
      <c r="C2" s="36" t="s">
        <v>9</v>
      </c>
      <c r="D2" s="36">
        <v>3</v>
      </c>
      <c r="E2" s="36">
        <v>500</v>
      </c>
      <c r="F2" s="36">
        <v>1500</v>
      </c>
      <c r="G2" s="36" t="s">
        <v>10</v>
      </c>
      <c r="H2" s="37">
        <v>45660</v>
      </c>
      <c r="J2" t="s">
        <v>75</v>
      </c>
      <c r="L2" t="s">
        <v>0</v>
      </c>
      <c r="M2">
        <v>1015</v>
      </c>
    </row>
    <row r="3" spans="1:13" ht="14.4">
      <c r="A3" s="38">
        <v>1002</v>
      </c>
      <c r="B3" s="38" t="s">
        <v>11</v>
      </c>
      <c r="C3" s="38" t="s">
        <v>12</v>
      </c>
      <c r="D3" s="38">
        <v>2</v>
      </c>
      <c r="E3" s="38">
        <v>800</v>
      </c>
      <c r="F3" s="38">
        <v>16400</v>
      </c>
      <c r="G3" s="38" t="s">
        <v>14</v>
      </c>
      <c r="H3" s="39">
        <v>45691</v>
      </c>
      <c r="J3" s="6" t="s">
        <v>77</v>
      </c>
      <c r="K3">
        <f>VLOOKUP(M2,A2:H31,6,TRUE)</f>
        <v>5400</v>
      </c>
    </row>
    <row r="4" spans="1:13" ht="14.4">
      <c r="A4" s="36">
        <v>1003</v>
      </c>
      <c r="B4" s="36" t="s">
        <v>15</v>
      </c>
      <c r="C4" s="36" t="s">
        <v>16</v>
      </c>
      <c r="D4" s="36">
        <v>1</v>
      </c>
      <c r="E4" s="36">
        <v>3500</v>
      </c>
      <c r="F4" s="36">
        <v>3500</v>
      </c>
      <c r="G4" s="36" t="s">
        <v>17</v>
      </c>
      <c r="H4" s="37">
        <v>45719</v>
      </c>
    </row>
    <row r="5" spans="1:13" ht="14.4">
      <c r="A5" s="38">
        <v>1004</v>
      </c>
      <c r="B5" s="38" t="s">
        <v>18</v>
      </c>
      <c r="C5" s="38" t="s">
        <v>9</v>
      </c>
      <c r="D5" s="38">
        <v>4</v>
      </c>
      <c r="E5" s="38">
        <v>12619</v>
      </c>
      <c r="F5" s="38">
        <v>16400</v>
      </c>
      <c r="G5" s="38" t="s">
        <v>19</v>
      </c>
      <c r="H5" s="39">
        <v>45750</v>
      </c>
      <c r="J5" s="50" t="s">
        <v>78</v>
      </c>
      <c r="K5" s="50"/>
      <c r="L5" s="50"/>
      <c r="M5" s="50"/>
    </row>
    <row r="6" spans="1:13" ht="14.4">
      <c r="A6" s="36">
        <v>1005</v>
      </c>
      <c r="B6" s="36" t="s">
        <v>20</v>
      </c>
      <c r="C6" s="36" t="s">
        <v>21</v>
      </c>
      <c r="D6" s="36">
        <v>2</v>
      </c>
      <c r="E6" s="36">
        <v>2500</v>
      </c>
      <c r="F6" s="36">
        <v>5000</v>
      </c>
      <c r="G6" s="36" t="s">
        <v>10</v>
      </c>
      <c r="H6" s="37">
        <v>45780</v>
      </c>
      <c r="J6" s="6" t="s">
        <v>79</v>
      </c>
      <c r="L6" s="6" t="s">
        <v>0</v>
      </c>
      <c r="M6">
        <v>1027</v>
      </c>
    </row>
    <row r="7" spans="1:13" ht="14.4">
      <c r="A7" s="38">
        <v>1006</v>
      </c>
      <c r="B7" s="38" t="s">
        <v>22</v>
      </c>
      <c r="C7" s="38" t="s">
        <v>9</v>
      </c>
      <c r="D7" s="38">
        <v>2</v>
      </c>
      <c r="E7" s="38">
        <v>7000</v>
      </c>
      <c r="F7" s="38">
        <v>14000</v>
      </c>
      <c r="G7" s="36" t="s">
        <v>10</v>
      </c>
      <c r="H7" s="39">
        <v>45811</v>
      </c>
      <c r="J7" s="6" t="s">
        <v>80</v>
      </c>
      <c r="K7" t="str">
        <f>INDEX(C2:C32, MATCH(1027, A2:A32, 0))</f>
        <v>Furniture</v>
      </c>
    </row>
    <row r="8" spans="1:13" ht="14.4">
      <c r="A8" s="36">
        <v>1007</v>
      </c>
      <c r="B8" s="36" t="s">
        <v>23</v>
      </c>
      <c r="C8" s="36" t="s">
        <v>12</v>
      </c>
      <c r="D8" s="36">
        <v>1</v>
      </c>
      <c r="E8" s="38">
        <v>12619</v>
      </c>
      <c r="F8" s="38">
        <v>16400</v>
      </c>
      <c r="G8" s="36" t="s">
        <v>14</v>
      </c>
      <c r="H8" s="37">
        <v>45841</v>
      </c>
    </row>
    <row r="9" spans="1:13" ht="14.4">
      <c r="A9" s="38">
        <v>1008</v>
      </c>
      <c r="B9" s="38" t="s">
        <v>24</v>
      </c>
      <c r="C9" s="38" t="s">
        <v>16</v>
      </c>
      <c r="D9" s="38">
        <v>3</v>
      </c>
      <c r="E9" s="38">
        <v>4500</v>
      </c>
      <c r="F9" s="38">
        <v>13500</v>
      </c>
      <c r="G9" s="38" t="s">
        <v>17</v>
      </c>
      <c r="H9" s="39">
        <v>45872</v>
      </c>
    </row>
    <row r="10" spans="1:13" ht="14.4">
      <c r="A10" s="36">
        <v>1009</v>
      </c>
      <c r="B10" s="36" t="s">
        <v>25</v>
      </c>
      <c r="C10" s="36" t="s">
        <v>26</v>
      </c>
      <c r="D10" s="38">
        <v>2</v>
      </c>
      <c r="E10" s="36">
        <v>6000</v>
      </c>
      <c r="F10" s="38">
        <v>16400</v>
      </c>
      <c r="G10" s="36" t="s">
        <v>10</v>
      </c>
      <c r="H10" s="37">
        <v>45903</v>
      </c>
    </row>
    <row r="11" spans="1:13" ht="14.4">
      <c r="A11" s="38">
        <v>1010</v>
      </c>
      <c r="B11" s="38" t="s">
        <v>27</v>
      </c>
      <c r="C11" s="38" t="s">
        <v>12</v>
      </c>
      <c r="D11" s="38">
        <v>2</v>
      </c>
      <c r="E11" s="38">
        <v>1500</v>
      </c>
      <c r="F11" s="38">
        <v>3000</v>
      </c>
      <c r="G11" s="38" t="s">
        <v>19</v>
      </c>
      <c r="H11" s="39">
        <v>45933</v>
      </c>
    </row>
    <row r="12" spans="1:13" ht="14.4">
      <c r="A12" s="36">
        <v>1011</v>
      </c>
      <c r="B12" s="36" t="s">
        <v>28</v>
      </c>
      <c r="C12" s="36" t="s">
        <v>9</v>
      </c>
      <c r="D12" s="36">
        <v>5</v>
      </c>
      <c r="E12" s="38">
        <v>12619</v>
      </c>
      <c r="F12" s="38">
        <v>16400</v>
      </c>
      <c r="G12" s="36" t="s">
        <v>17</v>
      </c>
      <c r="H12" s="37">
        <v>45964</v>
      </c>
    </row>
    <row r="13" spans="1:13" ht="14.4">
      <c r="A13" s="38">
        <v>1012</v>
      </c>
      <c r="B13" s="38" t="s">
        <v>29</v>
      </c>
      <c r="C13" s="38" t="s">
        <v>16</v>
      </c>
      <c r="D13" s="38">
        <v>1</v>
      </c>
      <c r="E13" s="38">
        <v>2200</v>
      </c>
      <c r="F13" s="38">
        <v>2200</v>
      </c>
      <c r="G13" s="38" t="s">
        <v>14</v>
      </c>
      <c r="H13" s="39">
        <v>45994</v>
      </c>
    </row>
    <row r="14" spans="1:13" ht="14.4">
      <c r="A14" s="36">
        <v>1013</v>
      </c>
      <c r="B14" s="36" t="s">
        <v>30</v>
      </c>
      <c r="C14" s="36" t="s">
        <v>26</v>
      </c>
      <c r="D14" s="36">
        <v>2</v>
      </c>
      <c r="E14" s="36">
        <v>12000</v>
      </c>
      <c r="F14" s="36">
        <v>24000</v>
      </c>
      <c r="G14" s="36" t="s">
        <v>19</v>
      </c>
      <c r="H14" s="40" t="s">
        <v>31</v>
      </c>
    </row>
    <row r="15" spans="1:13" ht="14.4">
      <c r="A15" s="38">
        <v>1014</v>
      </c>
      <c r="B15" s="38" t="s">
        <v>32</v>
      </c>
      <c r="C15" s="38" t="s">
        <v>12</v>
      </c>
      <c r="D15" s="38">
        <v>2</v>
      </c>
      <c r="E15" s="38">
        <v>900</v>
      </c>
      <c r="F15" s="38">
        <v>16400</v>
      </c>
      <c r="G15" s="38" t="s">
        <v>10</v>
      </c>
      <c r="H15" s="41" t="s">
        <v>33</v>
      </c>
    </row>
    <row r="16" spans="1:13" ht="14.4">
      <c r="A16" s="36">
        <v>1015</v>
      </c>
      <c r="B16" s="36" t="s">
        <v>34</v>
      </c>
      <c r="C16" s="36" t="s">
        <v>26</v>
      </c>
      <c r="D16" s="36">
        <v>3</v>
      </c>
      <c r="E16" s="36">
        <v>1800</v>
      </c>
      <c r="F16" s="36">
        <v>5400</v>
      </c>
      <c r="G16" s="36" t="s">
        <v>17</v>
      </c>
      <c r="H16" s="40" t="s">
        <v>35</v>
      </c>
    </row>
    <row r="17" spans="1:8" ht="14.4">
      <c r="A17" s="38">
        <v>1016</v>
      </c>
      <c r="B17" s="38" t="s">
        <v>36</v>
      </c>
      <c r="C17" s="38" t="s">
        <v>16</v>
      </c>
      <c r="D17" s="38">
        <v>2</v>
      </c>
      <c r="E17" s="38">
        <v>1500</v>
      </c>
      <c r="F17" s="38">
        <v>16400</v>
      </c>
      <c r="G17" s="38" t="s">
        <v>14</v>
      </c>
      <c r="H17" s="41" t="s">
        <v>37</v>
      </c>
    </row>
    <row r="18" spans="1:8" ht="14.4">
      <c r="A18" s="36">
        <v>1017</v>
      </c>
      <c r="B18" s="36" t="s">
        <v>38</v>
      </c>
      <c r="C18" s="36" t="s">
        <v>39</v>
      </c>
      <c r="D18" s="36">
        <v>1</v>
      </c>
      <c r="E18" s="36">
        <v>8000</v>
      </c>
      <c r="F18" s="36">
        <v>8000</v>
      </c>
      <c r="G18" s="36" t="s">
        <v>19</v>
      </c>
      <c r="H18" s="40" t="s">
        <v>40</v>
      </c>
    </row>
    <row r="19" spans="1:8" ht="14.4">
      <c r="A19" s="38">
        <v>1018</v>
      </c>
      <c r="B19" s="38" t="s">
        <v>41</v>
      </c>
      <c r="C19" s="38" t="s">
        <v>12</v>
      </c>
      <c r="D19" s="38">
        <v>2</v>
      </c>
      <c r="E19" s="38">
        <v>5500</v>
      </c>
      <c r="F19" s="38">
        <v>11000</v>
      </c>
      <c r="G19" s="38" t="s">
        <v>10</v>
      </c>
      <c r="H19" s="41" t="s">
        <v>42</v>
      </c>
    </row>
    <row r="20" spans="1:8" ht="14.4">
      <c r="A20" s="36">
        <v>1019</v>
      </c>
      <c r="B20" s="36" t="s">
        <v>43</v>
      </c>
      <c r="C20" s="36" t="s">
        <v>9</v>
      </c>
      <c r="D20" s="36">
        <v>1</v>
      </c>
      <c r="E20" s="36">
        <v>20000</v>
      </c>
      <c r="F20" s="36">
        <v>20000</v>
      </c>
      <c r="G20" s="36" t="s">
        <v>17</v>
      </c>
      <c r="H20" s="40" t="s">
        <v>44</v>
      </c>
    </row>
    <row r="21" spans="1:8" ht="14.4">
      <c r="A21" s="38">
        <v>1020</v>
      </c>
      <c r="B21" s="38" t="s">
        <v>45</v>
      </c>
      <c r="C21" s="38" t="s">
        <v>12</v>
      </c>
      <c r="D21" s="38">
        <v>2</v>
      </c>
      <c r="E21" s="38">
        <v>1200</v>
      </c>
      <c r="F21" s="38">
        <v>16400</v>
      </c>
      <c r="G21" s="38" t="s">
        <v>14</v>
      </c>
      <c r="H21" s="41" t="s">
        <v>46</v>
      </c>
    </row>
    <row r="22" spans="1:8" ht="14.4">
      <c r="A22" s="36">
        <v>1021</v>
      </c>
      <c r="B22" s="36" t="s">
        <v>47</v>
      </c>
      <c r="C22" s="36" t="s">
        <v>16</v>
      </c>
      <c r="D22" s="36">
        <v>2</v>
      </c>
      <c r="E22" s="36">
        <v>4000</v>
      </c>
      <c r="F22" s="36">
        <v>8000</v>
      </c>
      <c r="G22" s="36" t="s">
        <v>19</v>
      </c>
      <c r="H22" s="40" t="s">
        <v>48</v>
      </c>
    </row>
    <row r="23" spans="1:8" ht="14.4">
      <c r="A23" s="38">
        <v>1022</v>
      </c>
      <c r="B23" s="38" t="s">
        <v>49</v>
      </c>
      <c r="C23" s="38" t="s">
        <v>9</v>
      </c>
      <c r="D23" s="38">
        <v>2</v>
      </c>
      <c r="E23" s="38">
        <v>15000</v>
      </c>
      <c r="F23" s="38">
        <v>16400</v>
      </c>
      <c r="G23" s="38" t="s">
        <v>10</v>
      </c>
      <c r="H23" s="41" t="s">
        <v>50</v>
      </c>
    </row>
    <row r="24" spans="1:8" ht="14.4">
      <c r="A24" s="36">
        <v>1023</v>
      </c>
      <c r="B24" s="36" t="s">
        <v>51</v>
      </c>
      <c r="C24" s="36" t="s">
        <v>26</v>
      </c>
      <c r="D24" s="36">
        <v>1</v>
      </c>
      <c r="E24" s="36">
        <v>2500</v>
      </c>
      <c r="F24" s="36">
        <v>2500</v>
      </c>
      <c r="G24" s="36" t="s">
        <v>17</v>
      </c>
      <c r="H24" s="40" t="s">
        <v>52</v>
      </c>
    </row>
    <row r="25" spans="1:8" ht="14.4">
      <c r="A25" s="38">
        <v>1024</v>
      </c>
      <c r="B25" s="38" t="s">
        <v>32</v>
      </c>
      <c r="C25" s="38" t="s">
        <v>12</v>
      </c>
      <c r="D25" s="38">
        <v>3</v>
      </c>
      <c r="E25" s="38">
        <v>12619</v>
      </c>
      <c r="F25" s="38">
        <v>16400</v>
      </c>
      <c r="G25" s="38" t="s">
        <v>14</v>
      </c>
      <c r="H25" s="41" t="s">
        <v>53</v>
      </c>
    </row>
    <row r="26" spans="1:8" ht="14.4">
      <c r="A26" s="36">
        <v>1025</v>
      </c>
      <c r="B26" s="36" t="s">
        <v>54</v>
      </c>
      <c r="C26" s="36" t="s">
        <v>9</v>
      </c>
      <c r="D26" s="36">
        <v>1</v>
      </c>
      <c r="E26" s="36">
        <v>40000</v>
      </c>
      <c r="F26" s="36">
        <v>40000</v>
      </c>
      <c r="G26" s="36" t="s">
        <v>19</v>
      </c>
      <c r="H26" s="40" t="s">
        <v>55</v>
      </c>
    </row>
    <row r="27" spans="1:8" ht="14.4">
      <c r="A27" s="38">
        <v>1026</v>
      </c>
      <c r="B27" s="38" t="s">
        <v>56</v>
      </c>
      <c r="C27" s="38" t="s">
        <v>16</v>
      </c>
      <c r="D27" s="38">
        <v>5</v>
      </c>
      <c r="E27" s="38">
        <v>200</v>
      </c>
      <c r="F27" s="38">
        <v>1000</v>
      </c>
      <c r="G27" s="38" t="s">
        <v>10</v>
      </c>
      <c r="H27" s="41" t="s">
        <v>57</v>
      </c>
    </row>
    <row r="28" spans="1:8" ht="14.4">
      <c r="A28" s="36">
        <v>1027</v>
      </c>
      <c r="B28" s="36" t="s">
        <v>58</v>
      </c>
      <c r="C28" s="36" t="s">
        <v>39</v>
      </c>
      <c r="D28" s="36">
        <v>1</v>
      </c>
      <c r="E28" s="36">
        <v>55000</v>
      </c>
      <c r="F28" s="36">
        <v>55000</v>
      </c>
      <c r="G28" s="36" t="s">
        <v>17</v>
      </c>
      <c r="H28" s="40" t="s">
        <v>59</v>
      </c>
    </row>
    <row r="29" spans="1:8" ht="14.4">
      <c r="A29" s="38">
        <v>1028</v>
      </c>
      <c r="B29" s="38" t="s">
        <v>23</v>
      </c>
      <c r="C29" s="38" t="s">
        <v>12</v>
      </c>
      <c r="D29" s="38">
        <v>2</v>
      </c>
      <c r="E29" s="38">
        <v>50000</v>
      </c>
      <c r="F29" s="38">
        <v>16400</v>
      </c>
      <c r="G29" s="38" t="s">
        <v>14</v>
      </c>
      <c r="H29" s="41" t="s">
        <v>60</v>
      </c>
    </row>
    <row r="30" spans="1:8" ht="14.4">
      <c r="A30" s="36">
        <v>1029</v>
      </c>
      <c r="B30" s="36" t="s">
        <v>61</v>
      </c>
      <c r="C30" s="36" t="s">
        <v>26</v>
      </c>
      <c r="D30" s="36">
        <v>2</v>
      </c>
      <c r="E30" s="36">
        <v>12000</v>
      </c>
      <c r="F30" s="36">
        <v>24000</v>
      </c>
      <c r="G30" s="36" t="s">
        <v>19</v>
      </c>
      <c r="H30" s="40" t="s">
        <v>62</v>
      </c>
    </row>
    <row r="31" spans="1:8" ht="14.4">
      <c r="A31" s="38">
        <v>1030</v>
      </c>
      <c r="B31" s="38" t="s">
        <v>63</v>
      </c>
      <c r="C31" s="38" t="s">
        <v>9</v>
      </c>
      <c r="D31" s="38">
        <v>1</v>
      </c>
      <c r="E31" s="38">
        <v>70000</v>
      </c>
      <c r="F31" s="38">
        <v>70000</v>
      </c>
      <c r="G31" s="38" t="s">
        <v>10</v>
      </c>
      <c r="H31" s="41" t="s">
        <v>64</v>
      </c>
    </row>
  </sheetData>
  <mergeCells count="2">
    <mergeCell ref="J5:M5"/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D50B-7438-437B-9E8B-41CFD264EF24}">
  <dimension ref="A1:M31"/>
  <sheetViews>
    <sheetView topLeftCell="A6" workbookViewId="0">
      <selection activeCell="F28" sqref="A1:H31"/>
    </sheetView>
  </sheetViews>
  <sheetFormatPr defaultRowHeight="13.2"/>
  <cols>
    <col min="2" max="2" width="18.5546875" bestFit="1" customWidth="1"/>
    <col min="3" max="3" width="11.109375" bestFit="1" customWidth="1"/>
    <col min="5" max="5" width="13.5546875" bestFit="1" customWidth="1"/>
    <col min="6" max="6" width="13.21875" bestFit="1" customWidth="1"/>
    <col min="7" max="7" width="16" bestFit="1" customWidth="1"/>
    <col min="8" max="8" width="10.6640625" bestFit="1" customWidth="1"/>
  </cols>
  <sheetData>
    <row r="1" spans="1:8" ht="14.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2" t="s">
        <v>7</v>
      </c>
    </row>
    <row r="2" spans="1:8" ht="14.4">
      <c r="A2" s="36">
        <v>1001</v>
      </c>
      <c r="B2" s="36" t="s">
        <v>8</v>
      </c>
      <c r="C2" s="36" t="s">
        <v>9</v>
      </c>
      <c r="D2" s="36">
        <v>3</v>
      </c>
      <c r="E2" s="36">
        <v>500</v>
      </c>
      <c r="F2" s="36">
        <v>1500</v>
      </c>
      <c r="G2" s="36" t="s">
        <v>10</v>
      </c>
      <c r="H2" s="37">
        <v>45660</v>
      </c>
    </row>
    <row r="3" spans="1:8" ht="14.4">
      <c r="A3" s="38">
        <v>1002</v>
      </c>
      <c r="B3" s="38" t="s">
        <v>11</v>
      </c>
      <c r="C3" s="38" t="s">
        <v>12</v>
      </c>
      <c r="D3" s="38">
        <v>2</v>
      </c>
      <c r="E3" s="38">
        <v>800</v>
      </c>
      <c r="F3" s="38">
        <v>16400</v>
      </c>
      <c r="G3" s="38" t="s">
        <v>14</v>
      </c>
      <c r="H3" s="39">
        <v>45691</v>
      </c>
    </row>
    <row r="4" spans="1:8" ht="14.4">
      <c r="A4" s="36">
        <v>1003</v>
      </c>
      <c r="B4" s="36" t="s">
        <v>15</v>
      </c>
      <c r="C4" s="36" t="s">
        <v>16</v>
      </c>
      <c r="D4" s="36">
        <v>1</v>
      </c>
      <c r="E4" s="36">
        <v>3500</v>
      </c>
      <c r="F4" s="36">
        <v>3500</v>
      </c>
      <c r="G4" s="36" t="s">
        <v>17</v>
      </c>
      <c r="H4" s="37">
        <v>45719</v>
      </c>
    </row>
    <row r="5" spans="1:8" ht="14.4">
      <c r="A5" s="38">
        <v>1004</v>
      </c>
      <c r="B5" s="38" t="s">
        <v>18</v>
      </c>
      <c r="C5" s="38" t="s">
        <v>9</v>
      </c>
      <c r="D5" s="38">
        <v>4</v>
      </c>
      <c r="E5" s="38">
        <v>12619</v>
      </c>
      <c r="F5" s="38">
        <v>16400</v>
      </c>
      <c r="G5" s="38" t="s">
        <v>19</v>
      </c>
      <c r="H5" s="39">
        <v>45750</v>
      </c>
    </row>
    <row r="6" spans="1:8" ht="14.4">
      <c r="A6" s="36">
        <v>1005</v>
      </c>
      <c r="B6" s="36" t="s">
        <v>20</v>
      </c>
      <c r="C6" s="36" t="s">
        <v>21</v>
      </c>
      <c r="D6" s="36">
        <v>2</v>
      </c>
      <c r="E6" s="36">
        <v>2500</v>
      </c>
      <c r="F6" s="36">
        <v>5000</v>
      </c>
      <c r="G6" s="36" t="s">
        <v>10</v>
      </c>
      <c r="H6" s="37">
        <v>45780</v>
      </c>
    </row>
    <row r="7" spans="1:8" ht="14.4">
      <c r="A7" s="38">
        <v>1006</v>
      </c>
      <c r="B7" s="38" t="s">
        <v>22</v>
      </c>
      <c r="C7" s="38" t="s">
        <v>9</v>
      </c>
      <c r="D7" s="38">
        <v>2</v>
      </c>
      <c r="E7" s="38">
        <v>7000</v>
      </c>
      <c r="F7" s="38">
        <v>14000</v>
      </c>
      <c r="G7" s="36" t="s">
        <v>10</v>
      </c>
      <c r="H7" s="39">
        <v>45811</v>
      </c>
    </row>
    <row r="8" spans="1:8" ht="14.4">
      <c r="A8" s="36">
        <v>1007</v>
      </c>
      <c r="B8" s="36" t="s">
        <v>23</v>
      </c>
      <c r="C8" s="36" t="s">
        <v>12</v>
      </c>
      <c r="D8" s="36">
        <v>1</v>
      </c>
      <c r="E8" s="38">
        <v>12619</v>
      </c>
      <c r="F8" s="38">
        <v>16400</v>
      </c>
      <c r="G8" s="36" t="s">
        <v>14</v>
      </c>
      <c r="H8" s="37">
        <v>45841</v>
      </c>
    </row>
    <row r="9" spans="1:8" ht="14.4">
      <c r="A9" s="38">
        <v>1008</v>
      </c>
      <c r="B9" s="38" t="s">
        <v>24</v>
      </c>
      <c r="C9" s="38" t="s">
        <v>16</v>
      </c>
      <c r="D9" s="38">
        <v>3</v>
      </c>
      <c r="E9" s="38">
        <v>4500</v>
      </c>
      <c r="F9" s="38">
        <v>13500</v>
      </c>
      <c r="G9" s="38" t="s">
        <v>17</v>
      </c>
      <c r="H9" s="39">
        <v>45872</v>
      </c>
    </row>
    <row r="10" spans="1:8" ht="14.4">
      <c r="A10" s="36">
        <v>1009</v>
      </c>
      <c r="B10" s="36" t="s">
        <v>25</v>
      </c>
      <c r="C10" s="36" t="s">
        <v>26</v>
      </c>
      <c r="D10" s="38">
        <v>2</v>
      </c>
      <c r="E10" s="36">
        <v>6000</v>
      </c>
      <c r="F10" s="38">
        <v>16400</v>
      </c>
      <c r="G10" s="36" t="s">
        <v>10</v>
      </c>
      <c r="H10" s="37">
        <v>45903</v>
      </c>
    </row>
    <row r="11" spans="1:8" ht="14.4">
      <c r="A11" s="38">
        <v>1010</v>
      </c>
      <c r="B11" s="38" t="s">
        <v>27</v>
      </c>
      <c r="C11" s="38" t="s">
        <v>12</v>
      </c>
      <c r="D11" s="38">
        <v>2</v>
      </c>
      <c r="E11" s="38">
        <v>1500</v>
      </c>
      <c r="F11" s="38">
        <v>3000</v>
      </c>
      <c r="G11" s="38" t="s">
        <v>19</v>
      </c>
      <c r="H11" s="39">
        <v>45933</v>
      </c>
    </row>
    <row r="12" spans="1:8" ht="14.4">
      <c r="A12" s="36">
        <v>1011</v>
      </c>
      <c r="B12" s="36" t="s">
        <v>28</v>
      </c>
      <c r="C12" s="36" t="s">
        <v>9</v>
      </c>
      <c r="D12" s="36">
        <v>5</v>
      </c>
      <c r="E12" s="38">
        <v>12619</v>
      </c>
      <c r="F12" s="38">
        <v>16400</v>
      </c>
      <c r="G12" s="36" t="s">
        <v>17</v>
      </c>
      <c r="H12" s="37">
        <v>45964</v>
      </c>
    </row>
    <row r="13" spans="1:8" ht="14.4">
      <c r="A13" s="38">
        <v>1012</v>
      </c>
      <c r="B13" s="38" t="s">
        <v>29</v>
      </c>
      <c r="C13" s="38" t="s">
        <v>16</v>
      </c>
      <c r="D13" s="38">
        <v>1</v>
      </c>
      <c r="E13" s="38">
        <v>2200</v>
      </c>
      <c r="F13" s="38">
        <v>2200</v>
      </c>
      <c r="G13" s="38" t="s">
        <v>14</v>
      </c>
      <c r="H13" s="39">
        <v>45994</v>
      </c>
    </row>
    <row r="14" spans="1:8" ht="14.4">
      <c r="A14" s="36">
        <v>1013</v>
      </c>
      <c r="B14" s="36" t="s">
        <v>30</v>
      </c>
      <c r="C14" s="36" t="s">
        <v>26</v>
      </c>
      <c r="D14" s="36">
        <v>2</v>
      </c>
      <c r="E14" s="36">
        <v>12000</v>
      </c>
      <c r="F14" s="36">
        <v>24000</v>
      </c>
      <c r="G14" s="36" t="s">
        <v>19</v>
      </c>
      <c r="H14" s="40" t="s">
        <v>31</v>
      </c>
    </row>
    <row r="15" spans="1:8" ht="14.4">
      <c r="A15" s="38">
        <v>1014</v>
      </c>
      <c r="B15" s="38" t="s">
        <v>32</v>
      </c>
      <c r="C15" s="38" t="s">
        <v>12</v>
      </c>
      <c r="D15" s="38">
        <v>2</v>
      </c>
      <c r="E15" s="38">
        <v>900</v>
      </c>
      <c r="F15" s="38">
        <v>16400</v>
      </c>
      <c r="G15" s="38" t="s">
        <v>10</v>
      </c>
      <c r="H15" s="41" t="s">
        <v>33</v>
      </c>
    </row>
    <row r="16" spans="1:8" ht="14.4">
      <c r="A16" s="36">
        <v>1015</v>
      </c>
      <c r="B16" s="36" t="s">
        <v>34</v>
      </c>
      <c r="C16" s="36" t="s">
        <v>26</v>
      </c>
      <c r="D16" s="36">
        <v>3</v>
      </c>
      <c r="E16" s="36">
        <v>1800</v>
      </c>
      <c r="F16" s="36">
        <v>5400</v>
      </c>
      <c r="G16" s="36" t="s">
        <v>17</v>
      </c>
      <c r="H16" s="40" t="s">
        <v>35</v>
      </c>
    </row>
    <row r="17" spans="1:13" ht="14.4">
      <c r="A17" s="38">
        <v>1016</v>
      </c>
      <c r="B17" s="38" t="s">
        <v>36</v>
      </c>
      <c r="C17" s="38" t="s">
        <v>16</v>
      </c>
      <c r="D17" s="38">
        <v>2</v>
      </c>
      <c r="E17" s="38">
        <v>1500</v>
      </c>
      <c r="F17" s="38">
        <v>16400</v>
      </c>
      <c r="G17" s="38" t="s">
        <v>14</v>
      </c>
      <c r="H17" s="41" t="s">
        <v>37</v>
      </c>
    </row>
    <row r="18" spans="1:13" ht="14.4">
      <c r="A18" s="36">
        <v>1017</v>
      </c>
      <c r="B18" s="36" t="s">
        <v>38</v>
      </c>
      <c r="C18" s="36" t="s">
        <v>39</v>
      </c>
      <c r="D18" s="36">
        <v>1</v>
      </c>
      <c r="E18" s="36">
        <v>8000</v>
      </c>
      <c r="F18" s="36">
        <v>8000</v>
      </c>
      <c r="G18" s="36" t="s">
        <v>19</v>
      </c>
      <c r="H18" s="40" t="s">
        <v>40</v>
      </c>
    </row>
    <row r="19" spans="1:13" ht="14.4">
      <c r="A19" s="38">
        <v>1018</v>
      </c>
      <c r="B19" s="38" t="s">
        <v>41</v>
      </c>
      <c r="C19" s="38" t="s">
        <v>12</v>
      </c>
      <c r="D19" s="38">
        <v>2</v>
      </c>
      <c r="E19" s="38">
        <v>5500</v>
      </c>
      <c r="F19" s="38">
        <v>11000</v>
      </c>
      <c r="G19" s="38" t="s">
        <v>10</v>
      </c>
      <c r="H19" s="41" t="s">
        <v>42</v>
      </c>
    </row>
    <row r="20" spans="1:13" ht="14.4">
      <c r="A20" s="36">
        <v>1019</v>
      </c>
      <c r="B20" s="36" t="s">
        <v>43</v>
      </c>
      <c r="C20" s="36" t="s">
        <v>9</v>
      </c>
      <c r="D20" s="36">
        <v>1</v>
      </c>
      <c r="E20" s="36">
        <v>20000</v>
      </c>
      <c r="F20" s="36">
        <v>20000</v>
      </c>
      <c r="G20" s="36" t="s">
        <v>17</v>
      </c>
      <c r="H20" s="40" t="s">
        <v>44</v>
      </c>
    </row>
    <row r="21" spans="1:13" ht="14.4">
      <c r="A21" s="38">
        <v>1020</v>
      </c>
      <c r="B21" s="38" t="s">
        <v>45</v>
      </c>
      <c r="C21" s="38" t="s">
        <v>12</v>
      </c>
      <c r="D21" s="38">
        <v>2</v>
      </c>
      <c r="E21" s="38">
        <v>1200</v>
      </c>
      <c r="F21" s="38">
        <v>16400</v>
      </c>
      <c r="G21" s="38" t="s">
        <v>14</v>
      </c>
      <c r="H21" s="41" t="s">
        <v>46</v>
      </c>
    </row>
    <row r="22" spans="1:13" ht="14.4">
      <c r="A22" s="36">
        <v>1021</v>
      </c>
      <c r="B22" s="36" t="s">
        <v>47</v>
      </c>
      <c r="C22" s="36" t="s">
        <v>16</v>
      </c>
      <c r="D22" s="36">
        <v>2</v>
      </c>
      <c r="E22" s="36">
        <v>4000</v>
      </c>
      <c r="F22" s="36">
        <v>8000</v>
      </c>
      <c r="G22" s="36" t="s">
        <v>19</v>
      </c>
      <c r="H22" s="40" t="s">
        <v>48</v>
      </c>
    </row>
    <row r="23" spans="1:13" ht="14.4">
      <c r="A23" s="38">
        <v>1022</v>
      </c>
      <c r="B23" s="38" t="s">
        <v>49</v>
      </c>
      <c r="C23" s="38" t="s">
        <v>9</v>
      </c>
      <c r="D23" s="38">
        <v>2</v>
      </c>
      <c r="E23" s="38">
        <v>15000</v>
      </c>
      <c r="F23" s="38">
        <v>16400</v>
      </c>
      <c r="G23" s="38" t="s">
        <v>10</v>
      </c>
      <c r="H23" s="41" t="s">
        <v>50</v>
      </c>
    </row>
    <row r="24" spans="1:13" ht="14.4">
      <c r="A24" s="36">
        <v>1023</v>
      </c>
      <c r="B24" s="36" t="s">
        <v>51</v>
      </c>
      <c r="C24" s="36" t="s">
        <v>26</v>
      </c>
      <c r="D24" s="36">
        <v>1</v>
      </c>
      <c r="E24" s="36">
        <v>2500</v>
      </c>
      <c r="F24" s="36">
        <v>2500</v>
      </c>
      <c r="G24" s="36" t="s">
        <v>17</v>
      </c>
      <c r="H24" s="40" t="s">
        <v>52</v>
      </c>
    </row>
    <row r="25" spans="1:13" ht="14.4">
      <c r="A25" s="38">
        <v>1024</v>
      </c>
      <c r="B25" s="38" t="s">
        <v>32</v>
      </c>
      <c r="C25" s="38" t="s">
        <v>12</v>
      </c>
      <c r="D25" s="38">
        <v>3</v>
      </c>
      <c r="E25" s="38">
        <v>12619</v>
      </c>
      <c r="F25" s="38">
        <v>16400</v>
      </c>
      <c r="G25" s="38" t="s">
        <v>14</v>
      </c>
      <c r="H25" s="41" t="s">
        <v>53</v>
      </c>
    </row>
    <row r="26" spans="1:13" ht="14.4">
      <c r="A26" s="36">
        <v>1025</v>
      </c>
      <c r="B26" s="36" t="s">
        <v>54</v>
      </c>
      <c r="C26" s="36" t="s">
        <v>9</v>
      </c>
      <c r="D26" s="36">
        <v>1</v>
      </c>
      <c r="E26" s="36">
        <v>40000</v>
      </c>
      <c r="F26" s="36">
        <v>40000</v>
      </c>
      <c r="G26" s="36" t="s">
        <v>19</v>
      </c>
      <c r="H26" s="40" t="s">
        <v>55</v>
      </c>
    </row>
    <row r="27" spans="1:13" ht="14.4">
      <c r="A27" s="38">
        <v>1026</v>
      </c>
      <c r="B27" s="38" t="s">
        <v>56</v>
      </c>
      <c r="C27" s="38" t="s">
        <v>16</v>
      </c>
      <c r="D27" s="38">
        <v>5</v>
      </c>
      <c r="E27" s="38">
        <v>200</v>
      </c>
      <c r="F27" s="38">
        <v>1000</v>
      </c>
      <c r="G27" s="38" t="s">
        <v>10</v>
      </c>
      <c r="H27" s="41" t="s">
        <v>57</v>
      </c>
      <c r="M27" s="6" t="s">
        <v>73</v>
      </c>
    </row>
    <row r="28" spans="1:13" ht="14.4">
      <c r="A28" s="36">
        <v>1027</v>
      </c>
      <c r="B28" s="36" t="s">
        <v>58</v>
      </c>
      <c r="C28" s="36" t="s">
        <v>39</v>
      </c>
      <c r="D28" s="36">
        <v>1</v>
      </c>
      <c r="E28" s="36">
        <v>55000</v>
      </c>
      <c r="F28" s="36">
        <v>55000</v>
      </c>
      <c r="G28" s="36" t="s">
        <v>17</v>
      </c>
      <c r="H28" s="40" t="s">
        <v>59</v>
      </c>
    </row>
    <row r="29" spans="1:13" ht="14.4">
      <c r="A29" s="38">
        <v>1028</v>
      </c>
      <c r="B29" s="38" t="s">
        <v>23</v>
      </c>
      <c r="C29" s="38" t="s">
        <v>12</v>
      </c>
      <c r="D29" s="38">
        <v>2</v>
      </c>
      <c r="E29" s="38">
        <v>50000</v>
      </c>
      <c r="F29" s="38">
        <v>16400</v>
      </c>
      <c r="G29" s="38" t="s">
        <v>14</v>
      </c>
      <c r="H29" s="41" t="s">
        <v>60</v>
      </c>
    </row>
    <row r="30" spans="1:13" ht="14.4">
      <c r="A30" s="36">
        <v>1029</v>
      </c>
      <c r="B30" s="36" t="s">
        <v>61</v>
      </c>
      <c r="C30" s="36" t="s">
        <v>26</v>
      </c>
      <c r="D30" s="36">
        <v>2</v>
      </c>
      <c r="E30" s="36">
        <v>12000</v>
      </c>
      <c r="F30" s="36">
        <v>24000</v>
      </c>
      <c r="G30" s="36" t="s">
        <v>19</v>
      </c>
      <c r="H30" s="40" t="s">
        <v>62</v>
      </c>
    </row>
    <row r="31" spans="1:13" ht="14.4">
      <c r="A31" s="38">
        <v>1030</v>
      </c>
      <c r="B31" s="38" t="s">
        <v>63</v>
      </c>
      <c r="C31" s="38" t="s">
        <v>9</v>
      </c>
      <c r="D31" s="38">
        <v>1</v>
      </c>
      <c r="E31" s="38">
        <v>70000</v>
      </c>
      <c r="F31" s="38">
        <v>70000</v>
      </c>
      <c r="G31" s="38" t="s">
        <v>10</v>
      </c>
      <c r="H31" s="41" t="s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22B2-1DC9-4F75-BA02-BC0089D6CCC6}">
  <dimension ref="A1:K66"/>
  <sheetViews>
    <sheetView tabSelected="1" workbookViewId="0">
      <selection activeCell="P11" sqref="P11"/>
    </sheetView>
  </sheetViews>
  <sheetFormatPr defaultRowHeight="13.2"/>
  <cols>
    <col min="1" max="1" width="13" bestFit="1" customWidth="1"/>
    <col min="2" max="2" width="18.5546875" bestFit="1" customWidth="1"/>
    <col min="3" max="3" width="13" bestFit="1" customWidth="1"/>
    <col min="4" max="4" width="12.77734375" bestFit="1" customWidth="1"/>
    <col min="5" max="5" width="18" bestFit="1" customWidth="1"/>
    <col min="6" max="6" width="17.6640625" bestFit="1" customWidth="1"/>
    <col min="7" max="7" width="20.44140625" bestFit="1" customWidth="1"/>
    <col min="8" max="8" width="15.109375" bestFit="1" customWidth="1"/>
    <col min="9" max="9" width="17.109375" bestFit="1" customWidth="1"/>
  </cols>
  <sheetData>
    <row r="1" spans="1:11" ht="14.4">
      <c r="A1" s="43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2" t="s">
        <v>7</v>
      </c>
      <c r="I1" s="7" t="s">
        <v>72</v>
      </c>
    </row>
    <row r="2" spans="1:11" ht="14.4">
      <c r="A2" s="45">
        <v>1030</v>
      </c>
      <c r="B2" s="38" t="s">
        <v>63</v>
      </c>
      <c r="C2" s="38" t="s">
        <v>9</v>
      </c>
      <c r="D2" s="38">
        <v>1</v>
      </c>
      <c r="E2" s="38">
        <v>70000</v>
      </c>
      <c r="F2" s="38">
        <v>70000</v>
      </c>
      <c r="G2" s="38" t="s">
        <v>10</v>
      </c>
      <c r="H2" s="41" t="s">
        <v>64</v>
      </c>
      <c r="I2" s="38">
        <f t="shared" ref="I2:I31" si="0">F2 - (D2 * E2 * 0.6)</f>
        <v>28000</v>
      </c>
      <c r="K2" s="6" t="s">
        <v>84</v>
      </c>
    </row>
    <row r="3" spans="1:11" ht="14.4">
      <c r="A3" s="44">
        <v>1027</v>
      </c>
      <c r="B3" s="36" t="s">
        <v>58</v>
      </c>
      <c r="C3" s="36" t="s">
        <v>39</v>
      </c>
      <c r="D3" s="36">
        <v>1</v>
      </c>
      <c r="E3" s="36">
        <v>55000</v>
      </c>
      <c r="F3" s="36">
        <v>55000</v>
      </c>
      <c r="G3" s="36" t="s">
        <v>17</v>
      </c>
      <c r="H3" s="40" t="s">
        <v>59</v>
      </c>
      <c r="I3" s="36">
        <f t="shared" si="0"/>
        <v>22000</v>
      </c>
      <c r="K3" s="51" t="s">
        <v>85</v>
      </c>
    </row>
    <row r="4" spans="1:11" ht="14.4">
      <c r="A4" s="44">
        <v>1025</v>
      </c>
      <c r="B4" s="36" t="s">
        <v>54</v>
      </c>
      <c r="C4" s="36" t="s">
        <v>9</v>
      </c>
      <c r="D4" s="36">
        <v>1</v>
      </c>
      <c r="E4" s="36">
        <v>40000</v>
      </c>
      <c r="F4" s="36">
        <v>40000</v>
      </c>
      <c r="G4" s="36" t="s">
        <v>19</v>
      </c>
      <c r="H4" s="40" t="s">
        <v>55</v>
      </c>
      <c r="I4" s="36">
        <f t="shared" si="0"/>
        <v>16000</v>
      </c>
      <c r="K4" s="6" t="s">
        <v>86</v>
      </c>
    </row>
    <row r="5" spans="1:11" ht="14.4">
      <c r="A5" s="45">
        <v>1002</v>
      </c>
      <c r="B5" s="38" t="s">
        <v>11</v>
      </c>
      <c r="C5" s="38" t="s">
        <v>12</v>
      </c>
      <c r="D5" s="38">
        <v>2</v>
      </c>
      <c r="E5" s="38">
        <v>800</v>
      </c>
      <c r="F5" s="38">
        <v>16400</v>
      </c>
      <c r="G5" s="38" t="s">
        <v>14</v>
      </c>
      <c r="H5" s="39">
        <v>45691</v>
      </c>
      <c r="I5" s="38">
        <f t="shared" si="0"/>
        <v>15440</v>
      </c>
    </row>
    <row r="6" spans="1:11" ht="14.4">
      <c r="A6" s="45">
        <v>1014</v>
      </c>
      <c r="B6" s="38" t="s">
        <v>32</v>
      </c>
      <c r="C6" s="38" t="s">
        <v>12</v>
      </c>
      <c r="D6" s="38">
        <v>2</v>
      </c>
      <c r="E6" s="38">
        <v>900</v>
      </c>
      <c r="F6" s="38">
        <v>16400</v>
      </c>
      <c r="G6" s="38" t="s">
        <v>10</v>
      </c>
      <c r="H6" s="41" t="s">
        <v>33</v>
      </c>
      <c r="I6" s="38">
        <f t="shared" si="0"/>
        <v>15320</v>
      </c>
    </row>
    <row r="7" spans="1:11" ht="14.4">
      <c r="A7" s="45">
        <v>1020</v>
      </c>
      <c r="B7" s="38" t="s">
        <v>45</v>
      </c>
      <c r="C7" s="38" t="s">
        <v>12</v>
      </c>
      <c r="D7" s="38">
        <v>2</v>
      </c>
      <c r="E7" s="38">
        <v>1200</v>
      </c>
      <c r="F7" s="38">
        <v>16400</v>
      </c>
      <c r="G7" s="38" t="s">
        <v>14</v>
      </c>
      <c r="H7" s="41" t="s">
        <v>46</v>
      </c>
      <c r="I7" s="38">
        <f t="shared" si="0"/>
        <v>14960</v>
      </c>
    </row>
    <row r="8" spans="1:11" ht="14.4">
      <c r="A8" s="45">
        <v>1016</v>
      </c>
      <c r="B8" s="38" t="s">
        <v>36</v>
      </c>
      <c r="C8" s="38" t="s">
        <v>16</v>
      </c>
      <c r="D8" s="38">
        <v>2</v>
      </c>
      <c r="E8" s="38">
        <v>1500</v>
      </c>
      <c r="F8" s="38">
        <v>16400</v>
      </c>
      <c r="G8" s="38" t="s">
        <v>14</v>
      </c>
      <c r="H8" s="41" t="s">
        <v>37</v>
      </c>
      <c r="I8" s="38">
        <f t="shared" si="0"/>
        <v>14600</v>
      </c>
    </row>
    <row r="9" spans="1:11" ht="14.4">
      <c r="A9" s="44">
        <v>1013</v>
      </c>
      <c r="B9" s="36" t="s">
        <v>30</v>
      </c>
      <c r="C9" s="36" t="s">
        <v>26</v>
      </c>
      <c r="D9" s="36">
        <v>2</v>
      </c>
      <c r="E9" s="36">
        <v>12000</v>
      </c>
      <c r="F9" s="36">
        <v>24000</v>
      </c>
      <c r="G9" s="36" t="s">
        <v>19</v>
      </c>
      <c r="H9" s="40" t="s">
        <v>31</v>
      </c>
      <c r="I9" s="36">
        <f t="shared" si="0"/>
        <v>9600</v>
      </c>
    </row>
    <row r="10" spans="1:11" ht="14.4">
      <c r="A10" s="44">
        <v>1029</v>
      </c>
      <c r="B10" s="36" t="s">
        <v>61</v>
      </c>
      <c r="C10" s="36" t="s">
        <v>26</v>
      </c>
      <c r="D10" s="36">
        <v>2</v>
      </c>
      <c r="E10" s="36">
        <v>12000</v>
      </c>
      <c r="F10" s="36">
        <v>24000</v>
      </c>
      <c r="G10" s="36" t="s">
        <v>19</v>
      </c>
      <c r="H10" s="40" t="s">
        <v>62</v>
      </c>
      <c r="I10" s="36">
        <f t="shared" si="0"/>
        <v>9600</v>
      </c>
    </row>
    <row r="11" spans="1:11" ht="14.4">
      <c r="A11" s="44">
        <v>1009</v>
      </c>
      <c r="B11" s="36" t="s">
        <v>25</v>
      </c>
      <c r="C11" s="36" t="s">
        <v>26</v>
      </c>
      <c r="D11" s="38">
        <v>2</v>
      </c>
      <c r="E11" s="36">
        <v>6000</v>
      </c>
      <c r="F11" s="38">
        <v>16400</v>
      </c>
      <c r="G11" s="36" t="s">
        <v>10</v>
      </c>
      <c r="H11" s="37">
        <v>45903</v>
      </c>
      <c r="I11" s="36">
        <f t="shared" si="0"/>
        <v>9200</v>
      </c>
    </row>
    <row r="12" spans="1:11" ht="14.4">
      <c r="A12" s="44">
        <v>1007</v>
      </c>
      <c r="B12" s="36" t="s">
        <v>23</v>
      </c>
      <c r="C12" s="36" t="s">
        <v>12</v>
      </c>
      <c r="D12" s="36">
        <v>1</v>
      </c>
      <c r="E12" s="38">
        <v>12619</v>
      </c>
      <c r="F12" s="38">
        <v>16400</v>
      </c>
      <c r="G12" s="36" t="s">
        <v>14</v>
      </c>
      <c r="H12" s="37">
        <v>45841</v>
      </c>
      <c r="I12" s="36">
        <f t="shared" si="0"/>
        <v>8828.6</v>
      </c>
    </row>
    <row r="13" spans="1:11" ht="14.4">
      <c r="A13" s="44">
        <v>1019</v>
      </c>
      <c r="B13" s="36" t="s">
        <v>43</v>
      </c>
      <c r="C13" s="36" t="s">
        <v>9</v>
      </c>
      <c r="D13" s="36">
        <v>1</v>
      </c>
      <c r="E13" s="36">
        <v>20000</v>
      </c>
      <c r="F13" s="36">
        <v>20000</v>
      </c>
      <c r="G13" s="36" t="s">
        <v>17</v>
      </c>
      <c r="H13" s="40" t="s">
        <v>44</v>
      </c>
      <c r="I13" s="36">
        <f t="shared" si="0"/>
        <v>8000</v>
      </c>
    </row>
    <row r="14" spans="1:11" ht="14.4">
      <c r="A14" s="45">
        <v>1006</v>
      </c>
      <c r="B14" s="38" t="s">
        <v>22</v>
      </c>
      <c r="C14" s="38" t="s">
        <v>9</v>
      </c>
      <c r="D14" s="38">
        <v>2</v>
      </c>
      <c r="E14" s="38">
        <v>7000</v>
      </c>
      <c r="F14" s="38">
        <v>14000</v>
      </c>
      <c r="G14" s="36" t="s">
        <v>10</v>
      </c>
      <c r="H14" s="39">
        <v>45811</v>
      </c>
      <c r="I14" s="36">
        <f t="shared" si="0"/>
        <v>5600</v>
      </c>
    </row>
    <row r="15" spans="1:11" ht="14.4">
      <c r="A15" s="45">
        <v>1008</v>
      </c>
      <c r="B15" s="38" t="s">
        <v>24</v>
      </c>
      <c r="C15" s="38" t="s">
        <v>16</v>
      </c>
      <c r="D15" s="38">
        <v>3</v>
      </c>
      <c r="E15" s="38">
        <v>4500</v>
      </c>
      <c r="F15" s="38">
        <v>13500</v>
      </c>
      <c r="G15" s="38" t="s">
        <v>17</v>
      </c>
      <c r="H15" s="39">
        <v>45872</v>
      </c>
      <c r="I15" s="38">
        <f t="shared" si="0"/>
        <v>5400</v>
      </c>
    </row>
    <row r="16" spans="1:11" ht="14.4">
      <c r="A16" s="45">
        <v>1018</v>
      </c>
      <c r="B16" s="38" t="s">
        <v>41</v>
      </c>
      <c r="C16" s="38" t="s">
        <v>12</v>
      </c>
      <c r="D16" s="38">
        <v>2</v>
      </c>
      <c r="E16" s="38">
        <v>5500</v>
      </c>
      <c r="F16" s="38">
        <v>11000</v>
      </c>
      <c r="G16" s="38" t="s">
        <v>10</v>
      </c>
      <c r="H16" s="41" t="s">
        <v>42</v>
      </c>
      <c r="I16" s="38">
        <f t="shared" si="0"/>
        <v>4400</v>
      </c>
    </row>
    <row r="17" spans="1:9" ht="14.4">
      <c r="A17" s="44">
        <v>1017</v>
      </c>
      <c r="B17" s="36" t="s">
        <v>38</v>
      </c>
      <c r="C17" s="36" t="s">
        <v>39</v>
      </c>
      <c r="D17" s="36">
        <v>1</v>
      </c>
      <c r="E17" s="36">
        <v>8000</v>
      </c>
      <c r="F17" s="36">
        <v>8000</v>
      </c>
      <c r="G17" s="36" t="s">
        <v>19</v>
      </c>
      <c r="H17" s="40" t="s">
        <v>40</v>
      </c>
      <c r="I17" s="36">
        <f t="shared" si="0"/>
        <v>3200</v>
      </c>
    </row>
    <row r="18" spans="1:9" ht="14.4">
      <c r="A18" s="44">
        <v>1021</v>
      </c>
      <c r="B18" s="36" t="s">
        <v>47</v>
      </c>
      <c r="C18" s="36" t="s">
        <v>16</v>
      </c>
      <c r="D18" s="36">
        <v>2</v>
      </c>
      <c r="E18" s="36">
        <v>4000</v>
      </c>
      <c r="F18" s="36">
        <v>8000</v>
      </c>
      <c r="G18" s="36" t="s">
        <v>19</v>
      </c>
      <c r="H18" s="40" t="s">
        <v>48</v>
      </c>
      <c r="I18" s="36">
        <f t="shared" si="0"/>
        <v>3200</v>
      </c>
    </row>
    <row r="19" spans="1:9" ht="14.4">
      <c r="A19" s="44">
        <v>1015</v>
      </c>
      <c r="B19" s="36" t="s">
        <v>34</v>
      </c>
      <c r="C19" s="36" t="s">
        <v>26</v>
      </c>
      <c r="D19" s="36">
        <v>3</v>
      </c>
      <c r="E19" s="36">
        <v>1800</v>
      </c>
      <c r="F19" s="36">
        <v>5400</v>
      </c>
      <c r="G19" s="36" t="s">
        <v>17</v>
      </c>
      <c r="H19" s="40" t="s">
        <v>35</v>
      </c>
      <c r="I19" s="36">
        <f t="shared" si="0"/>
        <v>2160</v>
      </c>
    </row>
    <row r="20" spans="1:9" ht="14.4">
      <c r="A20" s="44">
        <v>1005</v>
      </c>
      <c r="B20" s="36" t="s">
        <v>20</v>
      </c>
      <c r="C20" s="36" t="s">
        <v>21</v>
      </c>
      <c r="D20" s="36">
        <v>2</v>
      </c>
      <c r="E20" s="36">
        <v>2500</v>
      </c>
      <c r="F20" s="36">
        <v>5000</v>
      </c>
      <c r="G20" s="36" t="s">
        <v>10</v>
      </c>
      <c r="H20" s="37">
        <v>45780</v>
      </c>
      <c r="I20" s="36">
        <f t="shared" si="0"/>
        <v>2000</v>
      </c>
    </row>
    <row r="21" spans="1:9" ht="14.4">
      <c r="A21" s="44">
        <v>1003</v>
      </c>
      <c r="B21" s="36" t="s">
        <v>15</v>
      </c>
      <c r="C21" s="36" t="s">
        <v>16</v>
      </c>
      <c r="D21" s="36">
        <v>1</v>
      </c>
      <c r="E21" s="36">
        <v>3500</v>
      </c>
      <c r="F21" s="36">
        <v>3500</v>
      </c>
      <c r="G21" s="36" t="s">
        <v>17</v>
      </c>
      <c r="H21" s="37">
        <v>45719</v>
      </c>
      <c r="I21" s="36">
        <f t="shared" si="0"/>
        <v>1400</v>
      </c>
    </row>
    <row r="22" spans="1:9" ht="14.4">
      <c r="A22" s="45">
        <v>1010</v>
      </c>
      <c r="B22" s="38" t="s">
        <v>27</v>
      </c>
      <c r="C22" s="38" t="s">
        <v>12</v>
      </c>
      <c r="D22" s="38">
        <v>2</v>
      </c>
      <c r="E22" s="38">
        <v>1500</v>
      </c>
      <c r="F22" s="38">
        <v>3000</v>
      </c>
      <c r="G22" s="38" t="s">
        <v>19</v>
      </c>
      <c r="H22" s="39">
        <v>45933</v>
      </c>
      <c r="I22" s="38">
        <f t="shared" si="0"/>
        <v>1200</v>
      </c>
    </row>
    <row r="23" spans="1:9" ht="14.4">
      <c r="A23" s="44">
        <v>1023</v>
      </c>
      <c r="B23" s="36" t="s">
        <v>51</v>
      </c>
      <c r="C23" s="36" t="s">
        <v>26</v>
      </c>
      <c r="D23" s="36">
        <v>1</v>
      </c>
      <c r="E23" s="36">
        <v>2500</v>
      </c>
      <c r="F23" s="36">
        <v>2500</v>
      </c>
      <c r="G23" s="36" t="s">
        <v>17</v>
      </c>
      <c r="H23" s="40" t="s">
        <v>52</v>
      </c>
      <c r="I23" s="36">
        <f t="shared" si="0"/>
        <v>1000</v>
      </c>
    </row>
    <row r="24" spans="1:9" ht="14.4">
      <c r="A24" s="45">
        <v>1012</v>
      </c>
      <c r="B24" s="38" t="s">
        <v>29</v>
      </c>
      <c r="C24" s="38" t="s">
        <v>16</v>
      </c>
      <c r="D24" s="38">
        <v>1</v>
      </c>
      <c r="E24" s="38">
        <v>2200</v>
      </c>
      <c r="F24" s="38">
        <v>2200</v>
      </c>
      <c r="G24" s="38" t="s">
        <v>14</v>
      </c>
      <c r="H24" s="39">
        <v>45994</v>
      </c>
      <c r="I24" s="38">
        <f t="shared" si="0"/>
        <v>880</v>
      </c>
    </row>
    <row r="25" spans="1:9" ht="14.4">
      <c r="A25" s="44">
        <v>1001</v>
      </c>
      <c r="B25" s="36" t="s">
        <v>8</v>
      </c>
      <c r="C25" s="36" t="s">
        <v>9</v>
      </c>
      <c r="D25" s="36">
        <v>3</v>
      </c>
      <c r="E25" s="36">
        <v>500</v>
      </c>
      <c r="F25" s="36">
        <v>1500</v>
      </c>
      <c r="G25" s="36" t="s">
        <v>10</v>
      </c>
      <c r="H25" s="37">
        <v>45660</v>
      </c>
      <c r="I25" s="36">
        <f t="shared" si="0"/>
        <v>600</v>
      </c>
    </row>
    <row r="26" spans="1:9" ht="14.4">
      <c r="A26" s="45">
        <v>1026</v>
      </c>
      <c r="B26" s="38" t="s">
        <v>56</v>
      </c>
      <c r="C26" s="38" t="s">
        <v>16</v>
      </c>
      <c r="D26" s="38">
        <v>5</v>
      </c>
      <c r="E26" s="38">
        <v>200</v>
      </c>
      <c r="F26" s="38">
        <v>1000</v>
      </c>
      <c r="G26" s="38" t="s">
        <v>10</v>
      </c>
      <c r="H26" s="41" t="s">
        <v>57</v>
      </c>
      <c r="I26" s="36">
        <f t="shared" si="0"/>
        <v>400</v>
      </c>
    </row>
    <row r="27" spans="1:9" ht="14.4">
      <c r="A27" s="45">
        <v>1022</v>
      </c>
      <c r="B27" s="38" t="s">
        <v>49</v>
      </c>
      <c r="C27" s="38" t="s">
        <v>9</v>
      </c>
      <c r="D27" s="38">
        <v>2</v>
      </c>
      <c r="E27" s="38">
        <v>15000</v>
      </c>
      <c r="F27" s="38">
        <v>16400</v>
      </c>
      <c r="G27" s="38" t="s">
        <v>10</v>
      </c>
      <c r="H27" s="41" t="s">
        <v>50</v>
      </c>
      <c r="I27" s="38">
        <f t="shared" si="0"/>
        <v>-1600</v>
      </c>
    </row>
    <row r="28" spans="1:9" ht="14.4">
      <c r="A28" s="45">
        <v>1024</v>
      </c>
      <c r="B28" s="38" t="s">
        <v>32</v>
      </c>
      <c r="C28" s="38" t="s">
        <v>12</v>
      </c>
      <c r="D28" s="38">
        <v>3</v>
      </c>
      <c r="E28" s="38">
        <v>12619</v>
      </c>
      <c r="F28" s="38">
        <v>16400</v>
      </c>
      <c r="G28" s="38" t="s">
        <v>14</v>
      </c>
      <c r="H28" s="41" t="s">
        <v>53</v>
      </c>
      <c r="I28" s="38">
        <f t="shared" si="0"/>
        <v>-6314.2000000000007</v>
      </c>
    </row>
    <row r="29" spans="1:9" ht="14.4">
      <c r="A29" s="45">
        <v>1004</v>
      </c>
      <c r="B29" s="38" t="s">
        <v>18</v>
      </c>
      <c r="C29" s="38" t="s">
        <v>9</v>
      </c>
      <c r="D29" s="38">
        <v>4</v>
      </c>
      <c r="E29" s="38">
        <v>12619</v>
      </c>
      <c r="F29" s="38">
        <v>16400</v>
      </c>
      <c r="G29" s="38" t="s">
        <v>19</v>
      </c>
      <c r="H29" s="39">
        <v>45750</v>
      </c>
      <c r="I29" s="38">
        <f t="shared" si="0"/>
        <v>-13885.599999999999</v>
      </c>
    </row>
    <row r="30" spans="1:9" ht="14.4">
      <c r="A30" s="44">
        <v>1011</v>
      </c>
      <c r="B30" s="36" t="s">
        <v>28</v>
      </c>
      <c r="C30" s="36" t="s">
        <v>9</v>
      </c>
      <c r="D30" s="36">
        <v>5</v>
      </c>
      <c r="E30" s="38">
        <v>12619</v>
      </c>
      <c r="F30" s="38">
        <v>16400</v>
      </c>
      <c r="G30" s="36" t="s">
        <v>17</v>
      </c>
      <c r="H30" s="37">
        <v>45964</v>
      </c>
      <c r="I30" s="36">
        <f t="shared" si="0"/>
        <v>-21457</v>
      </c>
    </row>
    <row r="31" spans="1:9" ht="14.4">
      <c r="A31" s="46">
        <v>1028</v>
      </c>
      <c r="B31" s="47" t="s">
        <v>23</v>
      </c>
      <c r="C31" s="47" t="s">
        <v>12</v>
      </c>
      <c r="D31" s="47">
        <v>2</v>
      </c>
      <c r="E31" s="47">
        <v>50000</v>
      </c>
      <c r="F31" s="47">
        <v>16400</v>
      </c>
      <c r="G31" s="47" t="s">
        <v>14</v>
      </c>
      <c r="H31" s="48" t="s">
        <v>60</v>
      </c>
      <c r="I31" s="47">
        <f t="shared" si="0"/>
        <v>-43600</v>
      </c>
    </row>
    <row r="34" spans="1:9">
      <c r="A34" s="6" t="s">
        <v>74</v>
      </c>
    </row>
    <row r="36" spans="1:9" ht="14.4">
      <c r="A36" s="43" t="s">
        <v>0</v>
      </c>
      <c r="B36" s="9" t="s">
        <v>1</v>
      </c>
      <c r="C36" s="9" t="s">
        <v>2</v>
      </c>
      <c r="D36" s="9" t="s">
        <v>3</v>
      </c>
      <c r="E36" s="9" t="s">
        <v>4</v>
      </c>
      <c r="F36" s="9" t="s">
        <v>5</v>
      </c>
      <c r="G36" s="9" t="s">
        <v>6</v>
      </c>
      <c r="H36" s="42" t="s">
        <v>7</v>
      </c>
      <c r="I36" s="7" t="s">
        <v>72</v>
      </c>
    </row>
    <row r="37" spans="1:9" ht="14.4">
      <c r="A37" s="45">
        <v>1030</v>
      </c>
      <c r="B37" s="38" t="s">
        <v>63</v>
      </c>
      <c r="C37" s="38" t="s">
        <v>9</v>
      </c>
      <c r="D37" s="38">
        <v>1</v>
      </c>
      <c r="E37" s="38">
        <v>70000</v>
      </c>
      <c r="F37" s="38">
        <v>70000</v>
      </c>
      <c r="G37" s="38" t="s">
        <v>10</v>
      </c>
      <c r="H37" s="41" t="s">
        <v>64</v>
      </c>
      <c r="I37" s="38">
        <f t="shared" ref="I37:I66" si="1">F37 - (D37 * E37 * 0.6)</f>
        <v>28000</v>
      </c>
    </row>
    <row r="38" spans="1:9" ht="14.4">
      <c r="A38" s="44">
        <v>1027</v>
      </c>
      <c r="B38" s="36" t="s">
        <v>58</v>
      </c>
      <c r="C38" s="36" t="s">
        <v>39</v>
      </c>
      <c r="D38" s="36">
        <v>1</v>
      </c>
      <c r="E38" s="36">
        <v>55000</v>
      </c>
      <c r="F38" s="36">
        <v>55000</v>
      </c>
      <c r="G38" s="36" t="s">
        <v>17</v>
      </c>
      <c r="H38" s="40" t="s">
        <v>59</v>
      </c>
      <c r="I38" s="36">
        <f t="shared" si="1"/>
        <v>22000</v>
      </c>
    </row>
    <row r="39" spans="1:9" ht="14.4">
      <c r="A39" s="44">
        <v>1025</v>
      </c>
      <c r="B39" s="36" t="s">
        <v>54</v>
      </c>
      <c r="C39" s="36" t="s">
        <v>9</v>
      </c>
      <c r="D39" s="36">
        <v>1</v>
      </c>
      <c r="E39" s="36">
        <v>40000</v>
      </c>
      <c r="F39" s="36">
        <v>40000</v>
      </c>
      <c r="G39" s="36" t="s">
        <v>19</v>
      </c>
      <c r="H39" s="40" t="s">
        <v>55</v>
      </c>
      <c r="I39" s="36">
        <f t="shared" si="1"/>
        <v>16000</v>
      </c>
    </row>
    <row r="40" spans="1:9" ht="14.4" hidden="1">
      <c r="A40" s="45">
        <v>1002</v>
      </c>
      <c r="B40" s="38" t="s">
        <v>11</v>
      </c>
      <c r="C40" s="38" t="s">
        <v>12</v>
      </c>
      <c r="D40" s="38">
        <v>2</v>
      </c>
      <c r="E40" s="38">
        <v>800</v>
      </c>
      <c r="F40" s="38">
        <v>16400</v>
      </c>
      <c r="G40" s="38" t="s">
        <v>14</v>
      </c>
      <c r="H40" s="39">
        <v>45691</v>
      </c>
      <c r="I40" s="38">
        <f t="shared" si="1"/>
        <v>15440</v>
      </c>
    </row>
    <row r="41" spans="1:9" ht="14.4" hidden="1">
      <c r="A41" s="45">
        <v>1014</v>
      </c>
      <c r="B41" s="38" t="s">
        <v>32</v>
      </c>
      <c r="C41" s="38" t="s">
        <v>12</v>
      </c>
      <c r="D41" s="38">
        <v>2</v>
      </c>
      <c r="E41" s="38">
        <v>900</v>
      </c>
      <c r="F41" s="38">
        <v>16400</v>
      </c>
      <c r="G41" s="38" t="s">
        <v>10</v>
      </c>
      <c r="H41" s="41" t="s">
        <v>33</v>
      </c>
      <c r="I41" s="38">
        <f t="shared" si="1"/>
        <v>15320</v>
      </c>
    </row>
    <row r="42" spans="1:9" ht="14.4" hidden="1">
      <c r="A42" s="45">
        <v>1020</v>
      </c>
      <c r="B42" s="38" t="s">
        <v>45</v>
      </c>
      <c r="C42" s="38" t="s">
        <v>12</v>
      </c>
      <c r="D42" s="38">
        <v>2</v>
      </c>
      <c r="E42" s="38">
        <v>1200</v>
      </c>
      <c r="F42" s="38">
        <v>16400</v>
      </c>
      <c r="G42" s="38" t="s">
        <v>14</v>
      </c>
      <c r="H42" s="41" t="s">
        <v>46</v>
      </c>
      <c r="I42" s="38">
        <f t="shared" si="1"/>
        <v>14960</v>
      </c>
    </row>
    <row r="43" spans="1:9" ht="14.4" hidden="1">
      <c r="A43" s="45">
        <v>1016</v>
      </c>
      <c r="B43" s="38" t="s">
        <v>36</v>
      </c>
      <c r="C43" s="38" t="s">
        <v>16</v>
      </c>
      <c r="D43" s="38">
        <v>2</v>
      </c>
      <c r="E43" s="38">
        <v>1500</v>
      </c>
      <c r="F43" s="38">
        <v>16400</v>
      </c>
      <c r="G43" s="38" t="s">
        <v>14</v>
      </c>
      <c r="H43" s="41" t="s">
        <v>37</v>
      </c>
      <c r="I43" s="38">
        <f t="shared" si="1"/>
        <v>14600</v>
      </c>
    </row>
    <row r="44" spans="1:9" ht="14.4" hidden="1">
      <c r="A44" s="44">
        <v>1013</v>
      </c>
      <c r="B44" s="36" t="s">
        <v>30</v>
      </c>
      <c r="C44" s="36" t="s">
        <v>26</v>
      </c>
      <c r="D44" s="36">
        <v>2</v>
      </c>
      <c r="E44" s="36">
        <v>12000</v>
      </c>
      <c r="F44" s="36">
        <v>24000</v>
      </c>
      <c r="G44" s="36" t="s">
        <v>19</v>
      </c>
      <c r="H44" s="40" t="s">
        <v>31</v>
      </c>
      <c r="I44" s="36">
        <f t="shared" si="1"/>
        <v>9600</v>
      </c>
    </row>
    <row r="45" spans="1:9" ht="14.4" hidden="1">
      <c r="A45" s="44">
        <v>1029</v>
      </c>
      <c r="B45" s="36" t="s">
        <v>61</v>
      </c>
      <c r="C45" s="36" t="s">
        <v>26</v>
      </c>
      <c r="D45" s="36">
        <v>2</v>
      </c>
      <c r="E45" s="36">
        <v>12000</v>
      </c>
      <c r="F45" s="36">
        <v>24000</v>
      </c>
      <c r="G45" s="36" t="s">
        <v>19</v>
      </c>
      <c r="H45" s="40" t="s">
        <v>62</v>
      </c>
      <c r="I45" s="36">
        <f t="shared" si="1"/>
        <v>9600</v>
      </c>
    </row>
    <row r="46" spans="1:9" ht="14.4" hidden="1">
      <c r="A46" s="44">
        <v>1009</v>
      </c>
      <c r="B46" s="36" t="s">
        <v>25</v>
      </c>
      <c r="C46" s="36" t="s">
        <v>26</v>
      </c>
      <c r="D46" s="38">
        <v>2</v>
      </c>
      <c r="E46" s="36">
        <v>6000</v>
      </c>
      <c r="F46" s="38">
        <v>16400</v>
      </c>
      <c r="G46" s="36" t="s">
        <v>10</v>
      </c>
      <c r="H46" s="37">
        <v>45903</v>
      </c>
      <c r="I46" s="36">
        <f t="shared" si="1"/>
        <v>9200</v>
      </c>
    </row>
    <row r="47" spans="1:9" ht="14.4" hidden="1">
      <c r="A47" s="44">
        <v>1007</v>
      </c>
      <c r="B47" s="36" t="s">
        <v>23</v>
      </c>
      <c r="C47" s="36" t="s">
        <v>12</v>
      </c>
      <c r="D47" s="36">
        <v>1</v>
      </c>
      <c r="E47" s="38">
        <v>12619</v>
      </c>
      <c r="F47" s="38">
        <v>16400</v>
      </c>
      <c r="G47" s="36" t="s">
        <v>14</v>
      </c>
      <c r="H47" s="37">
        <v>45841</v>
      </c>
      <c r="I47" s="36">
        <f t="shared" si="1"/>
        <v>8828.6</v>
      </c>
    </row>
    <row r="48" spans="1:9" ht="14.4" hidden="1">
      <c r="A48" s="44">
        <v>1019</v>
      </c>
      <c r="B48" s="36" t="s">
        <v>43</v>
      </c>
      <c r="C48" s="36" t="s">
        <v>9</v>
      </c>
      <c r="D48" s="36">
        <v>1</v>
      </c>
      <c r="E48" s="36">
        <v>20000</v>
      </c>
      <c r="F48" s="36">
        <v>20000</v>
      </c>
      <c r="G48" s="36" t="s">
        <v>17</v>
      </c>
      <c r="H48" s="40" t="s">
        <v>44</v>
      </c>
      <c r="I48" s="36">
        <f t="shared" si="1"/>
        <v>8000</v>
      </c>
    </row>
    <row r="49" spans="1:9" ht="14.4" hidden="1">
      <c r="A49" s="45">
        <v>1006</v>
      </c>
      <c r="B49" s="38" t="s">
        <v>22</v>
      </c>
      <c r="C49" s="38" t="s">
        <v>9</v>
      </c>
      <c r="D49" s="38">
        <v>2</v>
      </c>
      <c r="E49" s="38">
        <v>7000</v>
      </c>
      <c r="F49" s="38">
        <v>14000</v>
      </c>
      <c r="G49" s="36" t="s">
        <v>10</v>
      </c>
      <c r="H49" s="39">
        <v>45811</v>
      </c>
      <c r="I49" s="36">
        <f t="shared" si="1"/>
        <v>5600</v>
      </c>
    </row>
    <row r="50" spans="1:9" ht="14.4" hidden="1">
      <c r="A50" s="45">
        <v>1008</v>
      </c>
      <c r="B50" s="38" t="s">
        <v>24</v>
      </c>
      <c r="C50" s="38" t="s">
        <v>16</v>
      </c>
      <c r="D50" s="38">
        <v>3</v>
      </c>
      <c r="E50" s="38">
        <v>4500</v>
      </c>
      <c r="F50" s="38">
        <v>13500</v>
      </c>
      <c r="G50" s="38" t="s">
        <v>17</v>
      </c>
      <c r="H50" s="39">
        <v>45872</v>
      </c>
      <c r="I50" s="38">
        <f t="shared" si="1"/>
        <v>5400</v>
      </c>
    </row>
    <row r="51" spans="1:9" ht="14.4" hidden="1">
      <c r="A51" s="45">
        <v>1018</v>
      </c>
      <c r="B51" s="38" t="s">
        <v>41</v>
      </c>
      <c r="C51" s="38" t="s">
        <v>12</v>
      </c>
      <c r="D51" s="38">
        <v>2</v>
      </c>
      <c r="E51" s="38">
        <v>5500</v>
      </c>
      <c r="F51" s="38">
        <v>11000</v>
      </c>
      <c r="G51" s="38" t="s">
        <v>10</v>
      </c>
      <c r="H51" s="41" t="s">
        <v>42</v>
      </c>
      <c r="I51" s="38">
        <f t="shared" si="1"/>
        <v>4400</v>
      </c>
    </row>
    <row r="52" spans="1:9" ht="14.4" hidden="1">
      <c r="A52" s="44">
        <v>1017</v>
      </c>
      <c r="B52" s="36" t="s">
        <v>38</v>
      </c>
      <c r="C52" s="36" t="s">
        <v>39</v>
      </c>
      <c r="D52" s="36">
        <v>1</v>
      </c>
      <c r="E52" s="36">
        <v>8000</v>
      </c>
      <c r="F52" s="36">
        <v>8000</v>
      </c>
      <c r="G52" s="36" t="s">
        <v>19</v>
      </c>
      <c r="H52" s="40" t="s">
        <v>40</v>
      </c>
      <c r="I52" s="36">
        <f t="shared" si="1"/>
        <v>3200</v>
      </c>
    </row>
    <row r="53" spans="1:9" ht="14.4" hidden="1">
      <c r="A53" s="44">
        <v>1021</v>
      </c>
      <c r="B53" s="36" t="s">
        <v>47</v>
      </c>
      <c r="C53" s="36" t="s">
        <v>16</v>
      </c>
      <c r="D53" s="36">
        <v>2</v>
      </c>
      <c r="E53" s="36">
        <v>4000</v>
      </c>
      <c r="F53" s="36">
        <v>8000</v>
      </c>
      <c r="G53" s="36" t="s">
        <v>19</v>
      </c>
      <c r="H53" s="40" t="s">
        <v>48</v>
      </c>
      <c r="I53" s="36">
        <f t="shared" si="1"/>
        <v>3200</v>
      </c>
    </row>
    <row r="54" spans="1:9" ht="14.4" hidden="1">
      <c r="A54" s="44">
        <v>1015</v>
      </c>
      <c r="B54" s="36" t="s">
        <v>34</v>
      </c>
      <c r="C54" s="36" t="s">
        <v>26</v>
      </c>
      <c r="D54" s="36">
        <v>3</v>
      </c>
      <c r="E54" s="36">
        <v>1800</v>
      </c>
      <c r="F54" s="36">
        <v>5400</v>
      </c>
      <c r="G54" s="36" t="s">
        <v>17</v>
      </c>
      <c r="H54" s="40" t="s">
        <v>35</v>
      </c>
      <c r="I54" s="36">
        <f t="shared" si="1"/>
        <v>2160</v>
      </c>
    </row>
    <row r="55" spans="1:9" ht="14.4" hidden="1">
      <c r="A55" s="44">
        <v>1005</v>
      </c>
      <c r="B55" s="36" t="s">
        <v>20</v>
      </c>
      <c r="C55" s="36" t="s">
        <v>21</v>
      </c>
      <c r="D55" s="36">
        <v>2</v>
      </c>
      <c r="E55" s="36">
        <v>2500</v>
      </c>
      <c r="F55" s="36">
        <v>5000</v>
      </c>
      <c r="G55" s="36" t="s">
        <v>10</v>
      </c>
      <c r="H55" s="37">
        <v>45780</v>
      </c>
      <c r="I55" s="36">
        <f t="shared" si="1"/>
        <v>2000</v>
      </c>
    </row>
    <row r="56" spans="1:9" ht="14.4" hidden="1">
      <c r="A56" s="44">
        <v>1003</v>
      </c>
      <c r="B56" s="36" t="s">
        <v>15</v>
      </c>
      <c r="C56" s="36" t="s">
        <v>16</v>
      </c>
      <c r="D56" s="36">
        <v>1</v>
      </c>
      <c r="E56" s="36">
        <v>3500</v>
      </c>
      <c r="F56" s="36">
        <v>3500</v>
      </c>
      <c r="G56" s="36" t="s">
        <v>17</v>
      </c>
      <c r="H56" s="37">
        <v>45719</v>
      </c>
      <c r="I56" s="36">
        <f t="shared" si="1"/>
        <v>1400</v>
      </c>
    </row>
    <row r="57" spans="1:9" ht="14.4" hidden="1">
      <c r="A57" s="45">
        <v>1010</v>
      </c>
      <c r="B57" s="38" t="s">
        <v>27</v>
      </c>
      <c r="C57" s="38" t="s">
        <v>12</v>
      </c>
      <c r="D57" s="38">
        <v>2</v>
      </c>
      <c r="E57" s="38">
        <v>1500</v>
      </c>
      <c r="F57" s="38">
        <v>3000</v>
      </c>
      <c r="G57" s="38" t="s">
        <v>19</v>
      </c>
      <c r="H57" s="39">
        <v>45933</v>
      </c>
      <c r="I57" s="38">
        <f t="shared" si="1"/>
        <v>1200</v>
      </c>
    </row>
    <row r="58" spans="1:9" ht="14.4" hidden="1">
      <c r="A58" s="44">
        <v>1023</v>
      </c>
      <c r="B58" s="36" t="s">
        <v>51</v>
      </c>
      <c r="C58" s="36" t="s">
        <v>26</v>
      </c>
      <c r="D58" s="36">
        <v>1</v>
      </c>
      <c r="E58" s="36">
        <v>2500</v>
      </c>
      <c r="F58" s="36">
        <v>2500</v>
      </c>
      <c r="G58" s="36" t="s">
        <v>17</v>
      </c>
      <c r="H58" s="40" t="s">
        <v>52</v>
      </c>
      <c r="I58" s="36">
        <f t="shared" si="1"/>
        <v>1000</v>
      </c>
    </row>
    <row r="59" spans="1:9" ht="14.4" hidden="1">
      <c r="A59" s="45">
        <v>1012</v>
      </c>
      <c r="B59" s="38" t="s">
        <v>29</v>
      </c>
      <c r="C59" s="38" t="s">
        <v>16</v>
      </c>
      <c r="D59" s="38">
        <v>1</v>
      </c>
      <c r="E59" s="38">
        <v>2200</v>
      </c>
      <c r="F59" s="38">
        <v>2200</v>
      </c>
      <c r="G59" s="38" t="s">
        <v>14</v>
      </c>
      <c r="H59" s="39">
        <v>45994</v>
      </c>
      <c r="I59" s="38">
        <f t="shared" si="1"/>
        <v>880</v>
      </c>
    </row>
    <row r="60" spans="1:9" ht="14.4" hidden="1">
      <c r="A60" s="44">
        <v>1001</v>
      </c>
      <c r="B60" s="36" t="s">
        <v>8</v>
      </c>
      <c r="C60" s="36" t="s">
        <v>9</v>
      </c>
      <c r="D60" s="36">
        <v>3</v>
      </c>
      <c r="E60" s="36">
        <v>500</v>
      </c>
      <c r="F60" s="36">
        <v>1500</v>
      </c>
      <c r="G60" s="36" t="s">
        <v>10</v>
      </c>
      <c r="H60" s="37">
        <v>45660</v>
      </c>
      <c r="I60" s="36">
        <f t="shared" si="1"/>
        <v>600</v>
      </c>
    </row>
    <row r="61" spans="1:9" ht="14.4" hidden="1">
      <c r="A61" s="45">
        <v>1026</v>
      </c>
      <c r="B61" s="38" t="s">
        <v>56</v>
      </c>
      <c r="C61" s="38" t="s">
        <v>16</v>
      </c>
      <c r="D61" s="38">
        <v>5</v>
      </c>
      <c r="E61" s="38">
        <v>200</v>
      </c>
      <c r="F61" s="38">
        <v>1000</v>
      </c>
      <c r="G61" s="38" t="s">
        <v>10</v>
      </c>
      <c r="H61" s="41" t="s">
        <v>57</v>
      </c>
      <c r="I61" s="36">
        <f t="shared" si="1"/>
        <v>400</v>
      </c>
    </row>
    <row r="62" spans="1:9" ht="14.4" hidden="1">
      <c r="A62" s="45">
        <v>1022</v>
      </c>
      <c r="B62" s="38" t="s">
        <v>49</v>
      </c>
      <c r="C62" s="38" t="s">
        <v>9</v>
      </c>
      <c r="D62" s="38">
        <v>2</v>
      </c>
      <c r="E62" s="38">
        <v>15000</v>
      </c>
      <c r="F62" s="38">
        <v>16400</v>
      </c>
      <c r="G62" s="38" t="s">
        <v>10</v>
      </c>
      <c r="H62" s="41" t="s">
        <v>50</v>
      </c>
      <c r="I62" s="38">
        <f t="shared" si="1"/>
        <v>-1600</v>
      </c>
    </row>
    <row r="63" spans="1:9" ht="14.4" hidden="1">
      <c r="A63" s="45">
        <v>1024</v>
      </c>
      <c r="B63" s="38" t="s">
        <v>32</v>
      </c>
      <c r="C63" s="38" t="s">
        <v>12</v>
      </c>
      <c r="D63" s="38">
        <v>3</v>
      </c>
      <c r="E63" s="38">
        <v>12619</v>
      </c>
      <c r="F63" s="38">
        <v>16400</v>
      </c>
      <c r="G63" s="38" t="s">
        <v>14</v>
      </c>
      <c r="H63" s="41" t="s">
        <v>53</v>
      </c>
      <c r="I63" s="38">
        <f t="shared" si="1"/>
        <v>-6314.2000000000007</v>
      </c>
    </row>
    <row r="64" spans="1:9" ht="14.4" hidden="1">
      <c r="A64" s="45">
        <v>1004</v>
      </c>
      <c r="B64" s="38" t="s">
        <v>18</v>
      </c>
      <c r="C64" s="38" t="s">
        <v>9</v>
      </c>
      <c r="D64" s="38">
        <v>4</v>
      </c>
      <c r="E64" s="38">
        <v>12619</v>
      </c>
      <c r="F64" s="38">
        <v>16400</v>
      </c>
      <c r="G64" s="38" t="s">
        <v>19</v>
      </c>
      <c r="H64" s="39">
        <v>45750</v>
      </c>
      <c r="I64" s="38">
        <f t="shared" si="1"/>
        <v>-13885.599999999999</v>
      </c>
    </row>
    <row r="65" spans="1:9" ht="14.4" hidden="1">
      <c r="A65" s="44">
        <v>1011</v>
      </c>
      <c r="B65" s="36" t="s">
        <v>28</v>
      </c>
      <c r="C65" s="36" t="s">
        <v>9</v>
      </c>
      <c r="D65" s="36">
        <v>5</v>
      </c>
      <c r="E65" s="38">
        <v>12619</v>
      </c>
      <c r="F65" s="38">
        <v>16400</v>
      </c>
      <c r="G65" s="36" t="s">
        <v>17</v>
      </c>
      <c r="H65" s="37">
        <v>45964</v>
      </c>
      <c r="I65" s="36">
        <f t="shared" si="1"/>
        <v>-21457</v>
      </c>
    </row>
    <row r="66" spans="1:9" ht="14.4" hidden="1">
      <c r="A66" s="46">
        <v>1028</v>
      </c>
      <c r="B66" s="47" t="s">
        <v>23</v>
      </c>
      <c r="C66" s="47" t="s">
        <v>12</v>
      </c>
      <c r="D66" s="47">
        <v>2</v>
      </c>
      <c r="E66" s="47">
        <v>50000</v>
      </c>
      <c r="F66" s="47">
        <v>16400</v>
      </c>
      <c r="G66" s="47" t="s">
        <v>14</v>
      </c>
      <c r="H66" s="48" t="s">
        <v>60</v>
      </c>
      <c r="I66" s="47">
        <f t="shared" si="1"/>
        <v>-43600</v>
      </c>
    </row>
  </sheetData>
  <conditionalFormatting sqref="I2:I31">
    <cfRule type="cellIs" dxfId="2" priority="2" operator="greaterThan">
      <formula>500</formula>
    </cfRule>
  </conditionalFormatting>
  <conditionalFormatting sqref="I37:I66">
    <cfRule type="cellIs" dxfId="0" priority="1" operator="greaterThan">
      <formula>500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DSOUZA</dc:creator>
  <cp:lastModifiedBy>AARON DSOUZA</cp:lastModifiedBy>
  <dcterms:created xsi:type="dcterms:W3CDTF">2025-04-12T12:13:46Z</dcterms:created>
  <dcterms:modified xsi:type="dcterms:W3CDTF">2025-04-12T12:13:46Z</dcterms:modified>
</cp:coreProperties>
</file>