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theme/themeOverride1.xml" ContentType="application/vnd.openxmlformats-officedocument.themeOverride+xml"/>
  <Override PartName="/xl/charts/chart3.xml" ContentType="application/vnd.openxmlformats-officedocument.drawingml.chart+xml"/>
  <Override PartName="/xl/theme/themeOverride2.xml" ContentType="application/vnd.openxmlformats-officedocument.themeOverrid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a.roomi\Documents\SCC RISK REGISTERED BY ECOVIC\"/>
    </mc:Choice>
  </mc:AlternateContent>
  <xr:revisionPtr revIDLastSave="0" documentId="8_{216271B2-8C1A-4C12-B5EB-38B2E8CCF254}" xr6:coauthVersionLast="47" xr6:coauthVersionMax="47" xr10:uidLastSave="{00000000-0000-0000-0000-000000000000}"/>
  <bookViews>
    <workbookView xWindow="-110" yWindow="-110" windowWidth="19420" windowHeight="10420" activeTab="2" xr2:uid="{B0196C51-8B5F-4BE5-BAFC-439E281108BA}"/>
  </bookViews>
  <sheets>
    <sheet name="Document Control" sheetId="1" r:id="rId1"/>
    <sheet name="Overview" sheetId="2" r:id="rId2"/>
    <sheet name="Risk Assessment Register" sheetId="6" r:id="rId3"/>
    <sheet name="Sheet1" sheetId="7" state="hidden" r:id="rId4"/>
    <sheet name="Validations " sheetId="4" r:id="rId5"/>
    <sheet name="Report" sheetId="5" r:id="rId6"/>
  </sheets>
  <externalReferences>
    <externalReference r:id="rId7"/>
    <externalReference r:id="rId8"/>
    <externalReference r:id="rId9"/>
    <externalReference r:id="rId10"/>
    <externalReference r:id="rId11"/>
  </externalReferences>
  <definedNames>
    <definedName name="_xlnm._FilterDatabase" localSheetId="2" hidden="1">'Risk Assessment Register'!$A$22:$BL$69</definedName>
    <definedName name="AA">#REF!</definedName>
    <definedName name="abc">#REF!</definedName>
    <definedName name="Action_Type">[1]Validations!$E$2:$E$8</definedName>
    <definedName name="All_Department">'Risk Assessment Register'!$BN$3:$BN$17</definedName>
    <definedName name="Carholder_data_theft___modification">'Risk Assessment Register'!#REF!</definedName>
    <definedName name="CO_numbers">[2]Calender!$G$6:$G$56</definedName>
    <definedName name="Controls">[1]Validations!$C$2:$C$4</definedName>
    <definedName name="Defects">#REF!</definedName>
    <definedName name="EX">#REF!</definedName>
    <definedName name="EXA">#REF!</definedName>
    <definedName name="IM_Index">'[3]Shedule 2006'!$C$4:$C$39</definedName>
    <definedName name="IM12.1">#REF!</definedName>
    <definedName name="P_ALL">#REF!</definedName>
    <definedName name="P_LOG">#REF!</definedName>
    <definedName name="Policy">'[4]Audit Observation- &lt;Month Year&gt;'!#REF!</definedName>
    <definedName name="R_LOG">#REF!</definedName>
    <definedName name="Support_processes">'[5]Process Audit Schedule '!$C$14:$C$29</definedName>
    <definedName name="Z">#REF!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5" l="1"/>
  <c r="C10" i="5"/>
  <c r="C8" i="5"/>
  <c r="H10" i="6" l="1"/>
  <c r="I10" i="6"/>
  <c r="H11" i="6"/>
  <c r="I11" i="6"/>
  <c r="H12" i="6"/>
  <c r="I12" i="6"/>
  <c r="H13" i="6"/>
  <c r="I13" i="6"/>
  <c r="H14" i="6"/>
  <c r="I14" i="6"/>
  <c r="AB23" i="6"/>
  <c r="AC23" i="6"/>
  <c r="O17" i="5"/>
  <c r="O16" i="5"/>
  <c r="AB24" i="6"/>
  <c r="AB25" i="6"/>
  <c r="AB26" i="6"/>
  <c r="AB27" i="6"/>
  <c r="AB28" i="6"/>
  <c r="AB29" i="6"/>
  <c r="AB30" i="6"/>
  <c r="AB31" i="6"/>
  <c r="AB32" i="6"/>
  <c r="AB33" i="6"/>
  <c r="AB34" i="6"/>
  <c r="AB35" i="6"/>
  <c r="AB36" i="6"/>
  <c r="AB37" i="6"/>
  <c r="AB38" i="6"/>
  <c r="AB39" i="6"/>
  <c r="AB40" i="6"/>
  <c r="AB41" i="6"/>
  <c r="AB42" i="6"/>
  <c r="AB43" i="6"/>
  <c r="AB44" i="6"/>
  <c r="AB45" i="6"/>
  <c r="AB46" i="6"/>
  <c r="AB47" i="6"/>
  <c r="AB48" i="6"/>
  <c r="AB49" i="6"/>
  <c r="AB50" i="6"/>
  <c r="AB51" i="6"/>
  <c r="AB52" i="6"/>
  <c r="AB53" i="6"/>
  <c r="AB54" i="6"/>
  <c r="AB55" i="6"/>
  <c r="AB56" i="6"/>
  <c r="AB57" i="6"/>
  <c r="AB58" i="6"/>
  <c r="AB59" i="6"/>
  <c r="AB60" i="6"/>
  <c r="AB61" i="6"/>
  <c r="AB62" i="6"/>
  <c r="AB63" i="6"/>
  <c r="AB64" i="6"/>
  <c r="AB65" i="6"/>
  <c r="AB66" i="6"/>
  <c r="AB67" i="6"/>
  <c r="AB68" i="6"/>
  <c r="AB69" i="6"/>
  <c r="AC24" i="6"/>
  <c r="AC25" i="6"/>
  <c r="AC26" i="6"/>
  <c r="AC27" i="6"/>
  <c r="AC28" i="6"/>
  <c r="AC29" i="6"/>
  <c r="AC30" i="6"/>
  <c r="AC31" i="6"/>
  <c r="AC32" i="6"/>
  <c r="AC33" i="6"/>
  <c r="AC34" i="6"/>
  <c r="AC35" i="6"/>
  <c r="AC36" i="6"/>
  <c r="AC37" i="6"/>
  <c r="AC38" i="6"/>
  <c r="AC39" i="6"/>
  <c r="AC40" i="6"/>
  <c r="AC41" i="6"/>
  <c r="AC42" i="6"/>
  <c r="AC43" i="6"/>
  <c r="AC44" i="6"/>
  <c r="AC45" i="6"/>
  <c r="AC46" i="6"/>
  <c r="AC47" i="6"/>
  <c r="AC48" i="6"/>
  <c r="AC49" i="6"/>
  <c r="AC50" i="6"/>
  <c r="AC51" i="6"/>
  <c r="AC52" i="6"/>
  <c r="AC53" i="6"/>
  <c r="AC54" i="6"/>
  <c r="AC55" i="6"/>
  <c r="AC56" i="6"/>
  <c r="AC57" i="6"/>
  <c r="AC58" i="6"/>
  <c r="AC59" i="6"/>
  <c r="AC60" i="6"/>
  <c r="AC61" i="6"/>
  <c r="AC62" i="6"/>
  <c r="AC63" i="6"/>
  <c r="AC64" i="6"/>
  <c r="AC65" i="6"/>
  <c r="AC66" i="6"/>
  <c r="AC67" i="6"/>
  <c r="AC68" i="6"/>
  <c r="AC69" i="6"/>
  <c r="AD24" i="6"/>
  <c r="AE24" i="6"/>
  <c r="AD25" i="6"/>
  <c r="AE25" i="6"/>
  <c r="AD26" i="6"/>
  <c r="AE26" i="6"/>
  <c r="AD27" i="6"/>
  <c r="AE27" i="6"/>
  <c r="AD28" i="6"/>
  <c r="AE28" i="6"/>
  <c r="AD29" i="6"/>
  <c r="AE29" i="6"/>
  <c r="AD30" i="6"/>
  <c r="AE30" i="6"/>
  <c r="AD31" i="6"/>
  <c r="AE31" i="6"/>
  <c r="AD32" i="6"/>
  <c r="AE32" i="6"/>
  <c r="AD33" i="6"/>
  <c r="AE33" i="6"/>
  <c r="AD34" i="6"/>
  <c r="AE34" i="6"/>
  <c r="AD35" i="6"/>
  <c r="AE35" i="6"/>
  <c r="AD36" i="6"/>
  <c r="AE36" i="6"/>
  <c r="AD37" i="6"/>
  <c r="AE37" i="6"/>
  <c r="AD38" i="6"/>
  <c r="AE38" i="6"/>
  <c r="AD39" i="6"/>
  <c r="AE39" i="6"/>
  <c r="AD40" i="6"/>
  <c r="AE40" i="6"/>
  <c r="AD41" i="6"/>
  <c r="AE41" i="6"/>
  <c r="AD42" i="6"/>
  <c r="AE42" i="6"/>
  <c r="AD43" i="6"/>
  <c r="AE43" i="6"/>
  <c r="AD44" i="6"/>
  <c r="AE44" i="6"/>
  <c r="AD45" i="6"/>
  <c r="AE45" i="6"/>
  <c r="AD46" i="6"/>
  <c r="AE46" i="6"/>
  <c r="AD47" i="6"/>
  <c r="AE47" i="6"/>
  <c r="AD48" i="6"/>
  <c r="AE48" i="6"/>
  <c r="AD49" i="6"/>
  <c r="AE49" i="6"/>
  <c r="AD50" i="6"/>
  <c r="AE50" i="6"/>
  <c r="AD51" i="6"/>
  <c r="AE51" i="6"/>
  <c r="AD52" i="6"/>
  <c r="AE52" i="6"/>
  <c r="AD53" i="6"/>
  <c r="AE53" i="6"/>
  <c r="AD54" i="6"/>
  <c r="AE54" i="6"/>
  <c r="AD55" i="6"/>
  <c r="AE55" i="6"/>
  <c r="AD56" i="6"/>
  <c r="AE56" i="6"/>
  <c r="AD57" i="6"/>
  <c r="AE57" i="6"/>
  <c r="AD58" i="6"/>
  <c r="AE58" i="6"/>
  <c r="AD59" i="6"/>
  <c r="AE59" i="6"/>
  <c r="AD60" i="6"/>
  <c r="AE60" i="6"/>
  <c r="AD61" i="6"/>
  <c r="AE61" i="6"/>
  <c r="AD62" i="6"/>
  <c r="AE62" i="6"/>
  <c r="AD63" i="6"/>
  <c r="AE63" i="6"/>
  <c r="AD64" i="6"/>
  <c r="AE64" i="6"/>
  <c r="AD65" i="6"/>
  <c r="AE65" i="6"/>
  <c r="AD66" i="6"/>
  <c r="AE66" i="6"/>
  <c r="AD67" i="6"/>
  <c r="AE67" i="6"/>
  <c r="AD68" i="6"/>
  <c r="AE68" i="6"/>
  <c r="AD69" i="6"/>
  <c r="AE69" i="6"/>
  <c r="AG49" i="6" l="1"/>
  <c r="AG65" i="6"/>
  <c r="AG57" i="6"/>
  <c r="AG50" i="6"/>
  <c r="AG42" i="6"/>
  <c r="AG27" i="6"/>
  <c r="AG32" i="6"/>
  <c r="AH59" i="6"/>
  <c r="R63" i="6"/>
  <c r="AH69" i="6"/>
  <c r="AH61" i="6"/>
  <c r="R53" i="6"/>
  <c r="R50" i="6"/>
  <c r="R46" i="6"/>
  <c r="AH42" i="6"/>
  <c r="R38" i="6"/>
  <c r="R31" i="6"/>
  <c r="R27" i="6"/>
  <c r="R55" i="6"/>
  <c r="R65" i="6"/>
  <c r="AH57" i="6"/>
  <c r="AG40" i="6"/>
  <c r="AG64" i="6"/>
  <c r="AG56" i="6"/>
  <c r="AG41" i="6"/>
  <c r="AG34" i="6"/>
  <c r="AG26" i="6"/>
  <c r="R48" i="6"/>
  <c r="AG45" i="6"/>
  <c r="R66" i="6"/>
  <c r="AH62" i="6"/>
  <c r="R58" i="6"/>
  <c r="R54" i="6"/>
  <c r="R51" i="6"/>
  <c r="AH47" i="6"/>
  <c r="AG69" i="6"/>
  <c r="AG61" i="6"/>
  <c r="AG53" i="6"/>
  <c r="AG31" i="6"/>
  <c r="R64" i="6"/>
  <c r="R60" i="6"/>
  <c r="AH52" i="6"/>
  <c r="R49" i="6"/>
  <c r="AH45" i="6"/>
  <c r="R41" i="6"/>
  <c r="R34" i="6"/>
  <c r="AH30" i="6"/>
  <c r="R26" i="6"/>
  <c r="AH64" i="6"/>
  <c r="AH68" i="6"/>
  <c r="R44" i="6"/>
  <c r="R40" i="6"/>
  <c r="R36" i="6"/>
  <c r="AG63" i="6"/>
  <c r="AG55" i="6"/>
  <c r="J48" i="6"/>
  <c r="AG47" i="6"/>
  <c r="AG39" i="6"/>
  <c r="AG24" i="6"/>
  <c r="AH35" i="6"/>
  <c r="R32" i="6"/>
  <c r="R28" i="6"/>
  <c r="AG67" i="6"/>
  <c r="AG59" i="6"/>
  <c r="AG44" i="6"/>
  <c r="AG36" i="6"/>
  <c r="AG29" i="6"/>
  <c r="AG68" i="6"/>
  <c r="AG60" i="6"/>
  <c r="AG52" i="6"/>
  <c r="AH44" i="6"/>
  <c r="AG62" i="6"/>
  <c r="AG54" i="6"/>
  <c r="AH39" i="6"/>
  <c r="AH54" i="6"/>
  <c r="AH31" i="6"/>
  <c r="AG46" i="6"/>
  <c r="AG38" i="6"/>
  <c r="AH63" i="6"/>
  <c r="AH41" i="6"/>
  <c r="AG37" i="6"/>
  <c r="AG30" i="6"/>
  <c r="AH28" i="6"/>
  <c r="AH38" i="6"/>
  <c r="AH26" i="6"/>
  <c r="AH58" i="6"/>
  <c r="AH46" i="6"/>
  <c r="R30" i="6"/>
  <c r="R29" i="6"/>
  <c r="AH25" i="6"/>
  <c r="AG33" i="6"/>
  <c r="AG25" i="6"/>
  <c r="R69" i="6"/>
  <c r="R68" i="6"/>
  <c r="R67" i="6"/>
  <c r="AH67" i="6"/>
  <c r="AH66" i="6"/>
  <c r="AH65" i="6"/>
  <c r="R62" i="6"/>
  <c r="R61" i="6"/>
  <c r="AH60" i="6"/>
  <c r="R59" i="6"/>
  <c r="AH56" i="6"/>
  <c r="AH55" i="6"/>
  <c r="R56" i="6"/>
  <c r="R57" i="6"/>
  <c r="AH53" i="6"/>
  <c r="R52" i="6"/>
  <c r="AH51" i="6"/>
  <c r="AH50" i="6"/>
  <c r="AH49" i="6"/>
  <c r="AH48" i="6"/>
  <c r="R47" i="6"/>
  <c r="R45" i="6"/>
  <c r="AH43" i="6"/>
  <c r="R43" i="6"/>
  <c r="R42" i="6"/>
  <c r="AH40" i="6"/>
  <c r="R39" i="6"/>
  <c r="R37" i="6"/>
  <c r="AH37" i="6"/>
  <c r="AH36" i="6"/>
  <c r="R35" i="6"/>
  <c r="AH34" i="6"/>
  <c r="AH33" i="6"/>
  <c r="R33" i="6"/>
  <c r="AH32" i="6"/>
  <c r="AH29" i="6"/>
  <c r="AH27" i="6"/>
  <c r="R25" i="6"/>
  <c r="R24" i="6"/>
  <c r="AH24" i="6"/>
  <c r="AG48" i="6"/>
  <c r="AG66" i="6"/>
  <c r="AG58" i="6"/>
  <c r="AG51" i="6"/>
  <c r="AG43" i="6"/>
  <c r="AG35" i="6"/>
  <c r="AG28" i="6"/>
  <c r="C23" i="5" l="1"/>
  <c r="C22" i="5"/>
  <c r="C21" i="5"/>
  <c r="J64" i="6"/>
  <c r="J61" i="6" l="1"/>
  <c r="J57" i="6"/>
  <c r="J58" i="6"/>
  <c r="J65" i="6"/>
  <c r="J66" i="6"/>
  <c r="J52" i="6"/>
  <c r="J60" i="6"/>
  <c r="J55" i="6"/>
  <c r="J62" i="6"/>
  <c r="J69" i="6"/>
  <c r="J54" i="6"/>
  <c r="J59" i="6"/>
  <c r="J67" i="6"/>
  <c r="J53" i="6"/>
  <c r="J51" i="6"/>
  <c r="J63" i="6"/>
  <c r="J56" i="6"/>
  <c r="J68" i="6"/>
  <c r="J50" i="6"/>
  <c r="F10" i="6"/>
  <c r="G10" i="6"/>
  <c r="J10" i="6"/>
  <c r="F11" i="6"/>
  <c r="G11" i="6"/>
  <c r="J11" i="6"/>
  <c r="F12" i="6"/>
  <c r="G12" i="6"/>
  <c r="J12" i="6"/>
  <c r="F13" i="6"/>
  <c r="G13" i="6"/>
  <c r="J13" i="6"/>
  <c r="F14" i="6"/>
  <c r="G14" i="6"/>
  <c r="J14" i="6"/>
  <c r="AE23" i="6" l="1"/>
  <c r="AD23" i="6"/>
  <c r="J23" i="6"/>
  <c r="J41" i="6" l="1"/>
  <c r="J43" i="6"/>
  <c r="J45" i="6"/>
  <c r="J47" i="6"/>
  <c r="J40" i="6"/>
  <c r="J42" i="6"/>
  <c r="J44" i="6"/>
  <c r="J46" i="6"/>
  <c r="J32" i="6"/>
  <c r="J33" i="6"/>
  <c r="J34" i="6"/>
  <c r="J35" i="6"/>
  <c r="J36" i="6"/>
  <c r="J37" i="6"/>
  <c r="J38" i="6"/>
  <c r="J39" i="6"/>
  <c r="J49" i="6"/>
  <c r="J28" i="6"/>
  <c r="J30" i="6"/>
  <c r="J27" i="6"/>
  <c r="J24" i="6"/>
  <c r="J25" i="6"/>
  <c r="AG23" i="6"/>
  <c r="AK70" i="6" s="1"/>
  <c r="M7" i="5" s="1"/>
  <c r="J31" i="6"/>
  <c r="AH23" i="6"/>
  <c r="AL70" i="6" s="1"/>
  <c r="M10" i="5" s="1"/>
  <c r="J26" i="6"/>
  <c r="J29" i="6"/>
  <c r="R23" i="6"/>
  <c r="M13" i="5" l="1"/>
  <c r="C11" i="5" l="1"/>
  <c r="E8" i="5" s="1"/>
  <c r="C24" i="5"/>
  <c r="E22" i="5" s="1"/>
  <c r="E10" i="5" l="1"/>
  <c r="E9" i="5"/>
  <c r="E23" i="5"/>
  <c r="E21" i="5"/>
  <c r="E11" i="5" l="1"/>
  <c r="E2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tc={E966D24E-E8EA-43A6-888B-2A4B35F737CE}</author>
    <author>tc={3B5BB62D-2375-4647-829B-B51B41F5A8CB}</author>
    <author>tc={14F5D7B4-52E0-49B9-B680-180FA41EDD18}</author>
    <author>tc={492AAF53-8AD7-4C5A-B9F5-E259BD11E7D6}</author>
  </authors>
  <commentList>
    <comment ref="C48" authorId="0" shapeId="0" xr:uid="{E966D24E-E8EA-43A6-888B-2A4B35F737CE}">
      <text>
        <t>[Threaded comment]
Your version of Excel allows you to read this threaded comment; however, any edits to it will get removed if the file is opened in a newer version of Excel. Learn more: https://go.microsoft.com/fwlink/?linkid=870924
Comment:
    Write full form</t>
      </text>
    </comment>
    <comment ref="D48" authorId="1" shapeId="0" xr:uid="{3B5BB62D-2375-4647-829B-B51B41F5A8CB}">
      <text>
        <t>[Threaded comment]
Your version of Excel allows you to read this threaded comment; however, any edits to it will get removed if the file is opened in a newer version of Excel. Learn more: https://go.microsoft.com/fwlink/?linkid=870924
Comment:
    Full form</t>
      </text>
    </comment>
    <comment ref="E48" authorId="2" shapeId="0" xr:uid="{14F5D7B4-52E0-49B9-B680-180FA41EDD18}">
      <text>
        <t>[Threaded comment]
Your version of Excel allows you to read this threaded comment; however, any edits to it will get removed if the file is opened in a newer version of Excel. Learn more: https://go.microsoft.com/fwlink/?linkid=870924
Comment:
    Full form</t>
      </text>
    </comment>
    <comment ref="D52" authorId="3" shapeId="0" xr:uid="{492AAF53-8AD7-4C5A-B9F5-E259BD11E7D6}">
      <text>
        <t>[Threaded comment]
Your version of Excel allows you to read this threaded comment; however, any edits to it will get removed if the file is opened in a newer version of Excel. Learn more: https://go.microsoft.com/fwlink/?linkid=870924
Comment:
    Change it, not relevant</t>
      </text>
    </comment>
  </commentList>
</comments>
</file>

<file path=xl/sharedStrings.xml><?xml version="1.0" encoding="utf-8"?>
<sst xmlns="http://schemas.openxmlformats.org/spreadsheetml/2006/main" count="1024" uniqueCount="413">
  <si>
    <t>Item</t>
  </si>
  <si>
    <t>Description</t>
  </si>
  <si>
    <t>Document Title:</t>
  </si>
  <si>
    <t>Document ID:</t>
  </si>
  <si>
    <t>Classification:</t>
  </si>
  <si>
    <t>Version No.:</t>
  </si>
  <si>
    <t>Status:</t>
  </si>
  <si>
    <t>Publish Date:</t>
  </si>
  <si>
    <t>Revision Date:</t>
  </si>
  <si>
    <t>Document Review and Approval History</t>
  </si>
  <si>
    <t>(All revisions should be approved)</t>
  </si>
  <si>
    <t>Version No.</t>
  </si>
  <si>
    <t>Date</t>
  </si>
  <si>
    <t>Reviewer(s)</t>
  </si>
  <si>
    <t>Remarks</t>
  </si>
  <si>
    <t>Approver(s)</t>
  </si>
  <si>
    <t>Risk Assessment Overview</t>
  </si>
  <si>
    <t>Risk Management Process</t>
  </si>
  <si>
    <t>Risk Management Process:</t>
  </si>
  <si>
    <t>Risk Identification:</t>
  </si>
  <si>
    <t xml:space="preserve"> Identifying risk sources, areas of impacts, events, causes and possible consequences to form a comprehensive list of   risks based on those events that might create, enhance, prevent, degrade, accelerate or delay the achievement of objectives. </t>
  </si>
  <si>
    <t>Risk Analysis</t>
  </si>
  <si>
    <t>Communication and  Consultation</t>
  </si>
  <si>
    <t>Establishing the Context</t>
  </si>
  <si>
    <t>Monitoring &amp; Review</t>
  </si>
  <si>
    <t xml:space="preserve">Considering the range of causes, sources of risk, consequences and likelihood to produce a risk rating. </t>
  </si>
  <si>
    <t>Risk Assessment</t>
  </si>
  <si>
    <t>Risk Evaluation</t>
  </si>
  <si>
    <t>Evaluate the level of risk identified during risk analysis can be ranked and prioritized according to a consistent overall ranking and rating system.</t>
  </si>
  <si>
    <t>Risk Identification</t>
  </si>
  <si>
    <t>Risk Treatment</t>
  </si>
  <si>
    <t>Selecting one or more options for modifying risks including funding and other resource considerations</t>
  </si>
  <si>
    <t>Navigation of this tool</t>
  </si>
  <si>
    <t>To Identify Risks</t>
  </si>
  <si>
    <t>Click Here</t>
  </si>
  <si>
    <t>To Analysis of Risks</t>
  </si>
  <si>
    <t>To Evaluation of Risks</t>
  </si>
  <si>
    <t>To Treat (Manage/Action) Risks</t>
  </si>
  <si>
    <t>To Report on Risks</t>
  </si>
  <si>
    <t>To View/Update Validation Rules</t>
  </si>
  <si>
    <t>Benefits of Risk Management</t>
  </si>
  <si>
    <t>Increasing the likelihood of achieving business objectives</t>
  </si>
  <si>
    <t>Encouraging proactive management of business processes</t>
  </si>
  <si>
    <t>Improving compliance, reporting and governance</t>
  </si>
  <si>
    <t>Strengthening and streamlining controls</t>
  </si>
  <si>
    <t>Enhancing operational effectiveness and efficiency</t>
  </si>
  <si>
    <t>Maximising the productive use of available resources</t>
  </si>
  <si>
    <t>Minimising financial loses</t>
  </si>
  <si>
    <t>Improving resilience and business continuity.</t>
  </si>
  <si>
    <t>Overview</t>
  </si>
  <si>
    <t>Business</t>
  </si>
  <si>
    <t>Strategy &amp; Development</t>
  </si>
  <si>
    <t>Human Resource &amp; General Administration</t>
  </si>
  <si>
    <t>Risk Evaluation Criteria</t>
  </si>
  <si>
    <t>Risk Levels</t>
  </si>
  <si>
    <t>Ongoing Monitoring</t>
  </si>
  <si>
    <t>LIKELIHOOD</t>
  </si>
  <si>
    <t>High</t>
  </si>
  <si>
    <t>15-25</t>
  </si>
  <si>
    <t>Last Reviewed</t>
  </si>
  <si>
    <t>Almost certain</t>
  </si>
  <si>
    <t>Review Frequency  (# month)</t>
  </si>
  <si>
    <t>Very Likely</t>
  </si>
  <si>
    <t>Medium</t>
  </si>
  <si>
    <t>5-14</t>
  </si>
  <si>
    <t>Next Review Date</t>
  </si>
  <si>
    <t>Possible</t>
  </si>
  <si>
    <t>Responsibility</t>
  </si>
  <si>
    <t>Unlikely</t>
  </si>
  <si>
    <t xml:space="preserve">Low </t>
  </si>
  <si>
    <t>1-4</t>
  </si>
  <si>
    <t>Very Unlikely</t>
  </si>
  <si>
    <t>Minor</t>
  </si>
  <si>
    <t>Serious</t>
  </si>
  <si>
    <t>Major</t>
  </si>
  <si>
    <t>Catastrophic</t>
  </si>
  <si>
    <t>CONSEQUENCE</t>
  </si>
  <si>
    <t>Risk Treatment/ Action Plan</t>
  </si>
  <si>
    <t>Risk Monitoring &amp;  Review</t>
  </si>
  <si>
    <t>before</t>
  </si>
  <si>
    <t>after</t>
  </si>
  <si>
    <t>SI No</t>
  </si>
  <si>
    <t xml:space="preserve">Risk </t>
  </si>
  <si>
    <t>Cause</t>
  </si>
  <si>
    <t>Risk Category</t>
  </si>
  <si>
    <t>Risk Owner</t>
  </si>
  <si>
    <t>Existing Control/ Current Measure</t>
  </si>
  <si>
    <t>Control Assessment</t>
  </si>
  <si>
    <t>Likelihood</t>
  </si>
  <si>
    <t>Impact</t>
  </si>
  <si>
    <t>Inherent Risk</t>
  </si>
  <si>
    <t>Risk Treatment Option</t>
  </si>
  <si>
    <t>Mitigate Action/Plan</t>
  </si>
  <si>
    <t>Standard Reference</t>
  </si>
  <si>
    <t>Objective Evidence</t>
  </si>
  <si>
    <t xml:space="preserve">Responsibility </t>
  </si>
  <si>
    <t>By When</t>
  </si>
  <si>
    <t>Magnitude of Impact</t>
  </si>
  <si>
    <t>Residual Risk</t>
  </si>
  <si>
    <t xml:space="preserve">Risk Acceptance </t>
  </si>
  <si>
    <t>Risk Acceptance Approved by</t>
  </si>
  <si>
    <t>#No</t>
  </si>
  <si>
    <t>Enter the Identified Risk</t>
  </si>
  <si>
    <t>Describe the potential causes of event occurring</t>
  </si>
  <si>
    <t>Identify the relevant risk category</t>
  </si>
  <si>
    <t>Identify the owner of the Risk</t>
  </si>
  <si>
    <t xml:space="preserve">List of existing control </t>
  </si>
  <si>
    <t>Effectiveness of the Existing control</t>
  </si>
  <si>
    <t>Assess the probability of risk event occurring</t>
  </si>
  <si>
    <t>Assess the plausible impact of risk event occurring</t>
  </si>
  <si>
    <t>Inherent Risk Level
IR = Impact * Likelihood</t>
  </si>
  <si>
    <t>Describe the treatment to be applied to risk</t>
  </si>
  <si>
    <t>Steps to treat the risk</t>
  </si>
  <si>
    <t>Objective Evidence of the treatment of the  risk</t>
  </si>
  <si>
    <t>Assign owner</t>
  </si>
  <si>
    <t>Specify target resolution date</t>
  </si>
  <si>
    <t>Assess the plausible impact of risk event occurring
MOI = Old Impact * Efftiveness of implemented control</t>
  </si>
  <si>
    <t>Residual Risk Level</t>
  </si>
  <si>
    <t>Risk Acceptance Criteria</t>
  </si>
  <si>
    <t>Effectiveness of the implemented control</t>
  </si>
  <si>
    <t>Describe the Remarks if any
e.g.; acceptance criteria</t>
  </si>
  <si>
    <t>Absence of a comprehensive IT Strategy in line with business objectives may lead to unclear governance of the IT function within the company for the fulfillment of long-term and short-term goals.</t>
  </si>
  <si>
    <t>Lack of cyber security strategy and roadmap</t>
  </si>
  <si>
    <t>Strategic</t>
  </si>
  <si>
    <t>Currently, IT department dosen't have any defined IT Strategy.</t>
  </si>
  <si>
    <t>None</t>
  </si>
  <si>
    <t>Mitigate</t>
  </si>
  <si>
    <t>No</t>
  </si>
  <si>
    <t>Effective</t>
  </si>
  <si>
    <t>N/A</t>
  </si>
  <si>
    <t>The absence of periodic reviews of IT policies and procedures can result in that Policies and procedures do not reflect current practices or technologies can lead to inefficiencies and inconsistencies in IT operations.</t>
  </si>
  <si>
    <t>Absence of periodic reviews of IT policies and procedures</t>
  </si>
  <si>
    <t>Needs Improvement</t>
  </si>
  <si>
    <t>The absence of the IT steering committee and charter may fail to provide a roadmap that defines the core vision, direction, and operations of the department. As a result, the committee may fail to support teams and operations.</t>
  </si>
  <si>
    <t>The absence of the IT steering Committee and Charter</t>
  </si>
  <si>
    <t>IT steering committee and IT Steering committee charter has not beeen established.</t>
  </si>
  <si>
    <t>Absence of Job Descriptions may lead employees not having a clear understanding of their roles and responsibilities within the IT Department.</t>
  </si>
  <si>
    <t>The absence of Job Descriptions of the IT employees.</t>
  </si>
  <si>
    <t>Job Descriptions are defined for the employees of the IT department.</t>
  </si>
  <si>
    <t>Manual asset management increases the likelihood of errors, mismanagement, and a lack of real-time visibility into the organization's asset landscape, potentially leading to operational inefficiencies and security vulnerabilities.</t>
  </si>
  <si>
    <t>Absence of IT Asset Management Tool and centralized IT Asset Management.</t>
  </si>
  <si>
    <t>Operational</t>
  </si>
  <si>
    <t>The automated tool for assets discovery, tracking, and life-cycle management is not in place.</t>
  </si>
  <si>
    <t>IT department should implement the tool for assets discovery, tracking, and life-cycle managemen</t>
  </si>
  <si>
    <t>Due to the absence of information asset classification, management may not have actual visibility of the critical assets, and risk prioritization may not be carried out.</t>
  </si>
  <si>
    <t>Absence of IT Asset Classification</t>
  </si>
  <si>
    <t>Currently, information assets are not classified by the IT department.</t>
  </si>
  <si>
    <t>EOS and EOL assets no longer receive security updates or patches from vendors, leaving them susceptible to known and newly discovered vulnerabilities.</t>
  </si>
  <si>
    <t xml:space="preserve">Presence of EOL and EOS Assets </t>
  </si>
  <si>
    <t>Currently, there is no record maintained for End-of-Service (EOS) and End-of-Life (EOL) statuses of assets</t>
  </si>
  <si>
    <t>IT department should maintain proper record of the EOS and EOL system .</t>
  </si>
  <si>
    <t>Without proper documentation of asset disposal, there is no assurance that data on disposed assets has been securely erased, potentially leading to data breaches and unauthorized access to sensitive information.</t>
  </si>
  <si>
    <t>Absence of IT Asset disposal records and documenatation</t>
  </si>
  <si>
    <t>IT department should maintain propoer records and documentation of the disposed of assets.</t>
  </si>
  <si>
    <t>Failing to perform a technical evaluation when procuring IT assets can lead to compatibility issues, performance problems, security vulnerabilities, cost overruns, operational disruptions, and project delays.</t>
  </si>
  <si>
    <t>Absence of technical evaluation while procuring IT Assets.</t>
  </si>
  <si>
    <t>NA</t>
  </si>
  <si>
    <t>The lack of an automated change management system can lead to approval delays, human errors, and lack of traceability, potentially causing unauthorized changes and system downtime.</t>
  </si>
  <si>
    <t>Without a Change Advisory Board (CAB), there is insufficient oversight and strategic decision-making for significant changes, leading to potential misalignments and project failures.</t>
  </si>
  <si>
    <t>Bi-annual patching schedule results in prolonged exposure to security vulnerabilities.</t>
  </si>
  <si>
    <t>Infrequent patching process</t>
  </si>
  <si>
    <t>Increase patching frequency and ensure timely updates to minimize exposure.</t>
  </si>
  <si>
    <t>Develop and implement a comprehensive backup and restoration plan.</t>
  </si>
  <si>
    <t>Without a Business Impact Analysis (BIA), the organization may not understand the criticality of systems, leading to inadequate prioritization of recovery efforts.</t>
  </si>
  <si>
    <t>Document and obtain approval for retention periods from system owners.</t>
  </si>
  <si>
    <t>Absence of a Root Cause Analysis (RCA) practice can result in unresolved recurring issues and ineffective incident management.</t>
  </si>
  <si>
    <t>The absence of an incident repository for recording IT incidents within Saudi Ceramics can lead to poor incident tracking, unresolved issues, and lack of historical data for analysis.</t>
  </si>
  <si>
    <t>Establish an incident repository to document and track all IT incidents comprehensively.</t>
  </si>
  <si>
    <t>Lack of criteria and practice for prioritizing and categorizing incidents based on urgency can result in delayed resolutions for critical incidents.</t>
  </si>
  <si>
    <t>Develop criteria for incident prioritization and categorization to ensure timely resolution of critical incidents.</t>
  </si>
  <si>
    <t>Without a dedicated cybersecurity function and steering committee, the organization may experience inconsistent security policies and cybersecurity measures, leading to scattered decision-making and oversight.</t>
  </si>
  <si>
    <t>Lack of Cybersecurity Function and CS Steering Committee</t>
  </si>
  <si>
    <t>Compliance</t>
  </si>
  <si>
    <t>Establishing a dedicated cybersecurity function and steering committee enhances decision-making and oversight, thereby effectively addressing cybersecurity risks.</t>
  </si>
  <si>
    <t>Lack of Cybersecurity policies and procedures</t>
  </si>
  <si>
    <t>Lack of Cybersecurity in Human Resources</t>
  </si>
  <si>
    <t>The absence of a security training and awareness program may lead to employees being unaware of the steps to take during potential incidents, or they may become vulnerable to compromise through social engineering attacks.</t>
  </si>
  <si>
    <t>Lack of Cybersecurity Awareness and Training</t>
  </si>
  <si>
    <t>Inadequate identity and access management processes can lead to unauthorized access to sensitive data and systems, increasing the risk of data breaches and insider threats.</t>
  </si>
  <si>
    <t>Inadequate Identity and Access Management Process</t>
  </si>
  <si>
    <t>Inadequate Management of Malware and Virus Protection on Servers and Workstations</t>
  </si>
  <si>
    <t>Without centralized clock synchronization, timestamps across systems may differ, leading to inconsistencies in logging, auditing, and transaction records.</t>
  </si>
  <si>
    <t>Absence of Centralized Clock Synchronization</t>
  </si>
  <si>
    <t>Due to the absence of cybersecurity measures, email services are vulnerable to phishing and social engineering attacks, potentially leading to unauthorized access and data breaches.</t>
  </si>
  <si>
    <t>Lack of Email Security</t>
  </si>
  <si>
    <t>Inadequate network security measures may lead to unauthorized access to sensitive data, resulting in data loss or theft that can damage the organization's reputation and lead to financial losses.</t>
  </si>
  <si>
    <t>Inadequate Network Security</t>
  </si>
  <si>
    <t>Due to the absence of encryption, sensitive data transmitted over networks or stored on devices may become vulnerable to interception and unauthorized access, leading to data breaches and privacy violations.</t>
  </si>
  <si>
    <t>Absence of Encryption</t>
  </si>
  <si>
    <t>Without an effective vulnerability management process, unpatched vulnerabilities can remain undetected, leaving systems exposed to cyber attacks potentially causing financial and reputational damage.</t>
  </si>
  <si>
    <t>Inadequate Vulnerability Management Process</t>
  </si>
  <si>
    <t>Due to the absence of penetration testing, critical security flaws and vulnerabilities may go unnoticed, leaving the organization exposed to potential cyber attacks and data breaches.</t>
  </si>
  <si>
    <t>Lack of Penetration Testing</t>
  </si>
  <si>
    <t>Absence of Security Information and Event Management (SIEM)</t>
  </si>
  <si>
    <t>Deploy a SIEM solution to centrally manage and analyze security event data from various sources, enabling real-time threat detection and incident response.</t>
  </si>
  <si>
    <t>Absence of Incident Management Process</t>
  </si>
  <si>
    <t>Develop and implement incident management process that includes detection, response, recovery, and reporting procedures to ensure effective handling of security incidents.</t>
  </si>
  <si>
    <t>The absence of a threat management process can lead to inefficient allocation of resources, as the organization may not identify, assess, prioritize, and mitigate threats appropriately.</t>
  </si>
  <si>
    <t>Lack of Threat Management Process</t>
  </si>
  <si>
    <t>Develop and deploy a threat management process that includes threat identification, assessment, prioritization, and mitigation strategies to protect against potential threats.</t>
  </si>
  <si>
    <t>Failure to properly dispose of and destroy assets containing sensitive information may result in data retrieval and exploitation, leading to data breaches and privacy violations.</t>
  </si>
  <si>
    <t>Inadequate Secure Asset Disposal and Destruction</t>
  </si>
  <si>
    <t>Develop and enforce policies for the secure disposal and destruction of assets, ensuring that all sensitive data is irretrievably removed before disposal.</t>
  </si>
  <si>
    <t>Due to the absence of WAF, web applications are more susceptible to common threats such as SQL injection, cross-site scripting (XSS), potentially resulting in unauthorized access to sensitive data and subsequent data breaches.</t>
  </si>
  <si>
    <t>Absence of Web Application Firewall (WAF)</t>
  </si>
  <si>
    <t>Implement WAF to monitor and filter traffic between web applications and the internet, protecting against common web-based threats and vulnerabilities.</t>
  </si>
  <si>
    <t>The absence of segmentation while connecting industrial networks directly to external networks (such as the internet, wireless, or remote access) significantly increases the attack surface, making critical systems more vulnerable to cyber attacks.</t>
  </si>
  <si>
    <t>Lack of Physical and Virtual Segmentation</t>
  </si>
  <si>
    <t>Without data classification, identifying sensitive data that requires protection becomes challenging, thereby increasing the risk of data breaches and cyber attacks.</t>
  </si>
  <si>
    <t>Absence of data classification</t>
  </si>
  <si>
    <t>Without Service Level Agreements (SLAs), there is no clear understanding of service expectations, performance standards, or remedies for non-compliance, leading to potential service disruptions and unmet business needs.</t>
  </si>
  <si>
    <t>Absence of SLAs and NDAs with Third-Party Vendors</t>
  </si>
  <si>
    <t>Startegic</t>
  </si>
  <si>
    <t>The probability of risk occurring, say within the next twelve months, that can be expressed in terms of a percentage between 0% and 100%</t>
  </si>
  <si>
    <t>Financial</t>
  </si>
  <si>
    <t>RATING</t>
  </si>
  <si>
    <t>POTENTIAL FOR RISK TO OCCUR</t>
  </si>
  <si>
    <t>PROBABILITY</t>
  </si>
  <si>
    <t>Almost Certain</t>
  </si>
  <si>
    <t>Likely to occur frequently</t>
  </si>
  <si>
    <t>75%-100%</t>
  </si>
  <si>
    <t>Likely to occur several times a year</t>
  </si>
  <si>
    <t>50%-75%</t>
  </si>
  <si>
    <t>Possibly occurs once a year</t>
  </si>
  <si>
    <t>10%-50%</t>
  </si>
  <si>
    <t>Likely to occur once every few years</t>
  </si>
  <si>
    <t>5%-10%</t>
  </si>
  <si>
    <t>May occur once in 2-3 years</t>
  </si>
  <si>
    <t>1-5%</t>
  </si>
  <si>
    <t>The potential outcome of a risk event that affects a firm's business objectives on the assumption that an event has occurred and the most probable consequence has resulted rather than the worst-case scenario.</t>
  </si>
  <si>
    <t>Impact to the asset is high and the consequence of impact is disastrous</t>
  </si>
  <si>
    <t>Impact to the asset and its’ consequence is high</t>
  </si>
  <si>
    <t>Impact to the asset and its consequence is moderate</t>
  </si>
  <si>
    <t>The consequences would have insignificant impact</t>
  </si>
  <si>
    <t>Level of Risk</t>
  </si>
  <si>
    <t>The ranking assigned after considering the likelihood and consequence of a risk</t>
  </si>
  <si>
    <t>Risk Level</t>
  </si>
  <si>
    <t>Activity</t>
  </si>
  <si>
    <t>Range</t>
  </si>
  <si>
    <t>Needs Action</t>
  </si>
  <si>
    <t>Needs Attention / Improvement</t>
  </si>
  <si>
    <t>Low</t>
  </si>
  <si>
    <t>No Attention needed</t>
  </si>
  <si>
    <t>Any action or activity that the firm has in place that either reduces the likelihood of a risk event occurring or minimizes the potential for impact arising from that event.</t>
  </si>
  <si>
    <t>ACTION</t>
  </si>
  <si>
    <t>DESCRIPTION</t>
  </si>
  <si>
    <t>Controls and/or management activities are properly designed and operating as intended.</t>
  </si>
  <si>
    <t>Strong</t>
  </si>
  <si>
    <t>Limited improvement opportunity</t>
  </si>
  <si>
    <t>Controls and/or management activities are properly designed and operating, with limited opportunities for improvement identified.</t>
  </si>
  <si>
    <t>Moderate</t>
  </si>
  <si>
    <t>Moderate improvement opportunity</t>
  </si>
  <si>
    <t>Controls and/or management activities are in place, with opportunities for improvement identified.</t>
  </si>
  <si>
    <t>Significant improvement opportunity</t>
  </si>
  <si>
    <t>Limited controls and/or management activities are in place, high level of risk remains.</t>
  </si>
  <si>
    <t>Critical improvement opportunity</t>
  </si>
  <si>
    <t>Controls and/or management activities are non-existent or have major deficiencies and don't operate as intended.</t>
  </si>
  <si>
    <t>Depending on the type and nature of the risk, the following options are available:</t>
  </si>
  <si>
    <t>Option</t>
  </si>
  <si>
    <t>Treatment</t>
  </si>
  <si>
    <t>Avoid</t>
  </si>
  <si>
    <t>Deciding not to proceed with the activity that introduced the unacceptable risk, choosing an alternative more acceptable activity that meets business objectives, or choosing an alternative less risky approach or process.</t>
  </si>
  <si>
    <t>Implementing a strategy that is designed to reduce the likelihood or consequence of the risk to an acceptable level, where elimination is considered to be excessive in terms of time or expense.</t>
  </si>
  <si>
    <t>Share/ Transfer</t>
  </si>
  <si>
    <t>Implementing a strategy that shares or transfers the risk to another party or parties, such as outsourcing the management of physical assets, developing contracts with service providers or insuring against the risk. The third-party accepting the risk should be aware of and agree to accept this obligation.</t>
  </si>
  <si>
    <t>Accept</t>
  </si>
  <si>
    <t>Making an informed decision that the risk rating is at an acceptable level or that the cost of the treatment outweighs the benefit. This option may also be relevant in situations where a residual risk remains after other treatment options have been put in place. No further action is taken to treat the risk, however, ongoing monitoring is recommended.</t>
  </si>
  <si>
    <t>Risk Report</t>
  </si>
  <si>
    <t>Before Mitigation of the Risk</t>
  </si>
  <si>
    <t>Risk Levels Types</t>
  </si>
  <si>
    <t>Risk Levels in Nos</t>
  </si>
  <si>
    <t>Percentage</t>
  </si>
  <si>
    <t>Potential Risk Value</t>
  </si>
  <si>
    <t>Residual Risk Value</t>
  </si>
  <si>
    <t xml:space="preserve">Total </t>
  </si>
  <si>
    <t>Percentage of Risk Reduction</t>
  </si>
  <si>
    <t>Total No.of Risks Accepted</t>
  </si>
  <si>
    <t>After Mitigation of the Risk</t>
  </si>
  <si>
    <t>Total No.of Risks not Accepted</t>
  </si>
  <si>
    <t>Change requests are manually raised and forwarded to the IT manager for approval.</t>
  </si>
  <si>
    <t>Absence of a change testing increases the likelihood of the  undetected errors, system failures, and compromised data integrity.</t>
  </si>
  <si>
    <t>Absence of change testing process.</t>
  </si>
  <si>
    <t>Absence of automated change management process</t>
  </si>
  <si>
    <t>Testing is conducted in a testing phase but lacks a formal documentation.</t>
  </si>
  <si>
    <t>There is no Change Advisory Board (CAB) defined within the organization.</t>
  </si>
  <si>
    <t>Absense of Change Advisory Board.</t>
  </si>
  <si>
    <t>Absence of a documented Backup and Restoration Plan</t>
  </si>
  <si>
    <t>Due to the absence of a documented Backup and Restoration Plan data not being backed up consistently or at all. This could lead to the permanent loss of critical business data in the event of a system failure, cyber-attack, or other disaster.</t>
  </si>
  <si>
    <t>IT department dosen't have any defined backup and restoration plan in place.</t>
  </si>
  <si>
    <t>Saudi Ceramics IT department don’t have any process or practice of backup restoration testing.</t>
  </si>
  <si>
    <t>Absence of Backup Restoration Tetsing Process.</t>
  </si>
  <si>
    <t>A Business Impact Analysis (BIA) has not been conducted within the organization.</t>
  </si>
  <si>
    <t>Lack of Conducting Business Impact Analysis.</t>
  </si>
  <si>
    <t>Absence of off-site backups exposes the organization to significant data loss from disasters or hardware failures, leading to operational downtime, financial losses, compliance issues, and damage to reputation.</t>
  </si>
  <si>
    <t>Absence of Off-Site backups.</t>
  </si>
  <si>
    <t>Tapes for backup are taken weekly, but these tapes are not stored off-site.</t>
  </si>
  <si>
    <t>Failing to define the backup retention period can lead to data loss if backups are overwritten before they are needed</t>
  </si>
  <si>
    <t>Absence of defined bakup retention period.</t>
  </si>
  <si>
    <t>The backup retention periods for various applications are configured in the Backup Management Solution. However, these periods are not documented and approved form system owners.</t>
  </si>
  <si>
    <t>The absence of backup encryption exposes sensitive data to unauthorized access and potential breaches. This lack of protection increases the risk of data theft, loss, or compromise, jeopardizing confidentiality and compliance.</t>
  </si>
  <si>
    <t>The all backup data is encrypted.</t>
  </si>
  <si>
    <t>Absense of Backup Encryption</t>
  </si>
  <si>
    <t>Absence  Root Cause Analysis (RCA) practice</t>
  </si>
  <si>
    <t>There is no practice to conduct Root Cause Analysis (RCA) of identified incidents.</t>
  </si>
  <si>
    <t>Absence of incident repository</t>
  </si>
  <si>
    <t>Absence of incident prioritization.</t>
  </si>
  <si>
    <t>Periodic user access reviews for remote users are not conducted, which can lead to unauthorized access and potential security breaches.</t>
  </si>
  <si>
    <t>Periodic user access reviews for VPN users are not conducted.</t>
  </si>
  <si>
    <t>Without network monitoring, security breaches and performance issues may go undetected, leading to potential data loss and operational disruptions. This lack of visibility can also result in non-compliance and extended downtime, impacting business continuity and efficiency.</t>
  </si>
  <si>
    <t>IT department is using solar winds for the monitoring of Saudi ceramic’s network.</t>
  </si>
  <si>
    <t>Saudi Ceramics dosen't have dedicated cybersecurity function and steering committee</t>
  </si>
  <si>
    <t>Absence of remote periodic access reviews</t>
  </si>
  <si>
    <t>Absence of Network Monitoring</t>
  </si>
  <si>
    <t>It is recommended to define and document cybersecurity requirements for Human Resources</t>
  </si>
  <si>
    <t>Develop awarness and training  program and based on that program conduct regular security training sessions for employees to educate them on recognizing and responding to potential security incidents and best practices.</t>
  </si>
  <si>
    <t>Saudi Ceramics has implemented strong password policies. Also, reviews of access rights are performed on a periodic bases.</t>
  </si>
  <si>
    <t>Saudi Ceramics is using Trellix Anti-Virus solution for the advanced, up-to-date and secure management of malware and Virus protection on servers and workstations.</t>
  </si>
  <si>
    <t>Centralized Clock synchronization is done by NTP server</t>
  </si>
  <si>
    <t>Cybersecurity measure regarding the email security are in place.</t>
  </si>
  <si>
    <t>Cybersecurity measure regarding the network security are in place. Also, Saudi Ceramic is using NAC solution for the Management and restrictions on network services, protocols and ports.</t>
  </si>
  <si>
    <t>Saudi Ceramics has performed vulnerability assessment on the Q2 2024.However, Saudi Ceramics dosen't have any policy and process defined for the vulnerability management.</t>
  </si>
  <si>
    <t>Saudi ceramic has performed penetration testing for  Internet-facing services and its technical components on the Q2 2024.However, Saudi Ceramics dosen't have any policy and process defined for the Penetration testing.</t>
  </si>
  <si>
    <t>Saudi Ceramics doesn't have any Security Information and Event Management (SIEM)</t>
  </si>
  <si>
    <t>Lack of cybersecurity incident management process may result in delays in detecting, responding to, and mitigating security incidents, resulting in prolonged exposure and increased damage.</t>
  </si>
  <si>
    <t>Saudi Cermaics dosen't have any parctice to securely dispose of information assets.</t>
  </si>
  <si>
    <t xml:space="preserve">Web Application firewall is not implemented to secure the web applications of Saudi Ceramics. </t>
  </si>
  <si>
    <t>Physical and virtual segmentation is there when  connecting systems and industrial networks with external networks (e.g., Internet, wireless, remote access).</t>
  </si>
  <si>
    <t xml:space="preserve">Data classification and labelling is not performed to secure the confidential data. </t>
  </si>
  <si>
    <t>SLAs and NDAs are defined with third-party vendors.</t>
  </si>
  <si>
    <t>Implement an automated change management tool/solution to streamline the process, reduce errors, and improve traceability.</t>
  </si>
  <si>
    <t>Maintain the proper documentation related to the testing of changes</t>
  </si>
  <si>
    <t>IT department doesn't have any practice to perform post implementation review of the implemented changes.</t>
  </si>
  <si>
    <t>Perform the the review of implemented changes.</t>
  </si>
  <si>
    <t>Establish a Change Advisory Board (CAB) to oversee and approve significant changes.</t>
  </si>
  <si>
    <t>Maintain a propoer documentaion / reports regarding the testing of patches.</t>
  </si>
  <si>
    <t>Perform the backup restoration testing as per the backup restoration plan.</t>
  </si>
  <si>
    <t>Store backup tapes in a different geographical location to mitigate disaster risks.</t>
  </si>
  <si>
    <t>Perform Root Cause Analysis (RCA) of identified incidents to identify and resolve underlying issues effectively.</t>
  </si>
  <si>
    <t>Saudi Ceramic dosen't have defined and documented cybersecurity requirements for Human Resources</t>
  </si>
  <si>
    <t xml:space="preserve">IT Department </t>
  </si>
  <si>
    <t>IT and Cybersecurity Risk Assessment Register</t>
  </si>
  <si>
    <r>
      <rPr>
        <sz val="10"/>
        <color rgb="FFFF0000"/>
        <rFont val="Trebuchet MS"/>
        <family val="2"/>
      </rPr>
      <t xml:space="preserve">Confidential   </t>
    </r>
    <r>
      <rPr>
        <sz val="10"/>
        <rFont val="Trebuchet MS"/>
        <family val="2"/>
      </rPr>
      <t xml:space="preserve">                   Restricted                        Internal                     Public</t>
    </r>
  </si>
  <si>
    <t>Impact would be minor, manageable within Saudi Ceramics</t>
  </si>
  <si>
    <t>IT and Security Risk Register</t>
  </si>
  <si>
    <t>IT department sholud develop the IT Strategy including the initiatives roadmap.</t>
  </si>
  <si>
    <t>IT Policies and procedues are not reviewed priodically. IT policies and procedures were last reviewed on 10 October 2020.</t>
  </si>
  <si>
    <t>IT department should establish IT Steering Committee and Charter. Moreover, IT Steering Committee meeting should be held as per the frequency defined in the steering committee charter.</t>
  </si>
  <si>
    <t>IT department should review and update IT Policies and Procedures periodically as per the best practices .</t>
  </si>
  <si>
    <t xml:space="preserve"> Risk Title</t>
  </si>
  <si>
    <t>Absence of IT Strategy</t>
  </si>
  <si>
    <t>The absence of periodic reviews of IT policies and procedure</t>
  </si>
  <si>
    <t>The absence of the IT steering committee</t>
  </si>
  <si>
    <t>Absence of Job Descriptions</t>
  </si>
  <si>
    <t>Absence of Centralized IT Asset Management.</t>
  </si>
  <si>
    <t>Absence of IT Asset Disposal</t>
  </si>
  <si>
    <t>Absence of Technical Evaluation for IT Assets</t>
  </si>
  <si>
    <t xml:space="preserve"> lack of an automated change management process</t>
  </si>
  <si>
    <t>Absence of a change testing</t>
  </si>
  <si>
    <t>Absense of Change Advisory Board</t>
  </si>
  <si>
    <t>Prolonged Vulnerability Exposure Due to Infrequent Patching Schedule</t>
  </si>
  <si>
    <t>Absence of patch testing</t>
  </si>
  <si>
    <t>Absence of Backup and Restoration Plan</t>
  </si>
  <si>
    <t xml:space="preserve">Absence of Backup Restoration Tetsing </t>
  </si>
  <si>
    <t>Lack of Conducting Business Impact Analysis</t>
  </si>
  <si>
    <t>Absence of Off-Site backup</t>
  </si>
  <si>
    <t>Absence of defined bakup retention period</t>
  </si>
  <si>
    <t>Absence of dedicated cybersecurity function</t>
  </si>
  <si>
    <t>Absence of Cybersecurity Policies and Procedures.</t>
  </si>
  <si>
    <t>Absence of Identity and Access Management Process</t>
  </si>
  <si>
    <t>Inadequate Management of Malware and Virus Protection</t>
  </si>
  <si>
    <t>Absence of  Vulnerability Management</t>
  </si>
  <si>
    <t>Absence of penetration testing</t>
  </si>
  <si>
    <t>Absence of Security Information and Event Management (SIEM) solution</t>
  </si>
  <si>
    <t>Lack of cybersecurity incident management</t>
  </si>
  <si>
    <t>Absence of a threat management</t>
  </si>
  <si>
    <t>Absence of Secure Asset Disposal</t>
  </si>
  <si>
    <t>Lack of Physical and Virtual Segmentation of OT/ICS</t>
  </si>
  <si>
    <t>Absence of Data Classification</t>
  </si>
  <si>
    <t xml:space="preserve">Enter the Title of the Risk </t>
  </si>
  <si>
    <t>IT department should classify all the information assets</t>
  </si>
  <si>
    <t xml:space="preserve">Presence of EOL and EOS IT Assets </t>
  </si>
  <si>
    <t>IT department dosen't maintain any records and documentation for there disposed off assets.</t>
  </si>
  <si>
    <t>IT depatment performs the technical evaluation prior to procuring any IT Asset.</t>
  </si>
  <si>
    <t>Absence of Post Implementation Review</t>
  </si>
  <si>
    <t>Without a post implementation review, there is no systematic evaluation of changes post-implementation, leading to missed opportunities for improvement and unresolved issues.</t>
  </si>
  <si>
    <t>Lack of Post Implementation Review process</t>
  </si>
  <si>
    <t>The IT department patch the vulnerabilities present with in the systems Bi-Annualy.</t>
  </si>
  <si>
    <t>Lack of patch testing before deploying a patch to business critical systems can lead to system instability and unexpected downtime, compromising operational efficiency.</t>
  </si>
  <si>
    <t xml:space="preserve">IT department have a process to test the pacthes prior to the deployement. However, there is no document available for testing of patches. </t>
  </si>
  <si>
    <t>Absence of backup restoration testing, there is a risk of data loss, considering data may not be restored and resumption of activities will be delayed in case of an adverse event.</t>
  </si>
  <si>
    <t>Conduct a Business Impact Analysis (BIA) for all services within the Saudi Ceramics.</t>
  </si>
  <si>
    <t>There is no incident repository for recording IT incidents within the Saudi Ceramics.</t>
  </si>
  <si>
    <t>There is no defined criteria and practice for prioritizing and categorizing incidents based on their urgency.</t>
  </si>
  <si>
    <t>Absence of access right reviews for remote users.</t>
  </si>
  <si>
    <t>Conduct periodic user access reviews for VPN users to ensure only authorized personnel have access.</t>
  </si>
  <si>
    <t>Due to lack of Cybersecurity policies and procedures, all the Cybersecurity related task would be performed on Ad hoc basis leading to inconsistencies and inefficiencies in performing day to day operations and required tasks.</t>
  </si>
  <si>
    <t>Saudi Ceramics dosen't have cybersecurity policies and procedures.</t>
  </si>
  <si>
    <t>Develop the Cybersecurity policies and procedures, get it approved by the senior management and implement it.</t>
  </si>
  <si>
    <t>Saudi Ceramics dosen't have defined any awareness and training plan. Moreover, the awareness sessions and trainings are also not conducted.</t>
  </si>
  <si>
    <t>Without Multi-factor authentication (MFA) on applications and VPN access, unauthorized individuals could easily gain entry by compromising the user accounts using brute force attack, leading to potential data breaches and compromised sensitive information.</t>
  </si>
  <si>
    <t>Absence of Multi-factor authentication (MFA) for user accounts</t>
  </si>
  <si>
    <t>Multi-Factor Authentication (MFA) is implemented in all the application of Saudi ceramics. Also, Multi-Factor Authentication (MFA) is implemented when remotely accessing SAP ERP through the VPN.</t>
  </si>
  <si>
    <t>Absence of Multi-Factor Authentication (MFA)</t>
  </si>
  <si>
    <t>Failure to implement up-to-date malware protection measures can leaves server and workstations vulnerable to infections, potentially leading to data breaches, system disruptions, and loss of sensitive information.</t>
  </si>
  <si>
    <t>Failure to implement comprehensive cybersecurity requirements for human resources can lead to significant data breaches and insider threats, jeopardizing the organization's sensitive information and overall security posture</t>
  </si>
  <si>
    <t>Saudi Ceramics doesn't have any defined cryptographic solutions standards. Moreover, data at rest in server, databases, etc is also not encrypted.</t>
  </si>
  <si>
    <t>Define the cryptographic standards, get it approved by the senior management and implement it.</t>
  </si>
  <si>
    <t>Define the vulnerability management policy and procedure, get it approved by the senior management and implement it.</t>
  </si>
  <si>
    <t>Define the penetration testing policy and procedure, get it approved by the senior management and implement it.</t>
  </si>
  <si>
    <t>The absence of SIEM solution may hinders the ability to correlate and analyze security events, making it difficult to effectively respond and mitigate security incidents.</t>
  </si>
  <si>
    <t>Saudi Ceramics doesn't have any defined and documented Cybersecurity Incident Management.</t>
  </si>
  <si>
    <t>Saudi Ceramics doesn't have any defined and documented Cybersecurity Threat Management process.</t>
  </si>
  <si>
    <t>It is recommended to define and implement a comprehensive data classification framework to categorize data based on its sensitivity and importance.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</si>
</sst>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mmmm\ d\,\ yyyy;@"/>
  </numFmts>
  <fonts count="47" x14ac:knownFonts="1">
    <font>
      <sz val="11"/>
      <color theme="1"/>
      <name val="Calibri"/>
      <family val="2"/>
      <scheme val="minor"/>
    </font>
    <font>
      <sz val="11"/>
      <color theme="1"/>
      <name val="Calibri"/>
      <family val="2"/>
      <scheme val="minor"/>
    </font>
    <font>
      <sz val="11"/>
      <color theme="0"/>
      <name val="Calibri"/>
      <family val="2"/>
      <scheme val="minor"/>
    </font>
    <font>
      <b/>
      <sz val="10"/>
      <color theme="0"/>
      <name val="Trebuchet MS"/>
      <family val="2"/>
    </font>
    <font>
      <b/>
      <sz val="10"/>
      <name val="Trebuchet MS"/>
      <family val="2"/>
    </font>
    <font>
      <sz val="10"/>
      <name val="Trebuchet MS"/>
      <family val="2"/>
    </font>
    <font>
      <b/>
      <sz val="12"/>
      <name val="Trebuchet MS"/>
      <family val="2"/>
    </font>
    <font>
      <u/>
      <sz val="11"/>
      <color theme="10"/>
      <name val="Calibri"/>
      <family val="2"/>
      <scheme val="minor"/>
    </font>
    <font>
      <sz val="11"/>
      <color theme="1"/>
      <name val="Arial"/>
      <family val="2"/>
    </font>
    <font>
      <sz val="10"/>
      <name val="Arial"/>
      <family val="2"/>
    </font>
    <font>
      <b/>
      <sz val="16"/>
      <name val="Arial"/>
      <family val="2"/>
    </font>
    <font>
      <b/>
      <sz val="10"/>
      <color theme="1"/>
      <name val="Arial"/>
      <family val="2"/>
    </font>
    <font>
      <sz val="10"/>
      <color theme="1"/>
      <name val="Arial"/>
      <family val="2"/>
    </font>
    <font>
      <u/>
      <sz val="10"/>
      <color indexed="12"/>
      <name val="Arial"/>
      <family val="2"/>
    </font>
    <font>
      <u/>
      <sz val="10"/>
      <color theme="10"/>
      <name val="Arial"/>
      <family val="2"/>
    </font>
    <font>
      <u/>
      <sz val="9"/>
      <color theme="10"/>
      <name val="Arial"/>
      <family val="2"/>
    </font>
    <font>
      <sz val="9"/>
      <color theme="1"/>
      <name val="Arial"/>
      <family val="2"/>
    </font>
    <font>
      <sz val="10"/>
      <name val="Corbel"/>
      <family val="2"/>
    </font>
    <font>
      <sz val="10"/>
      <color rgb="FFFF0000"/>
      <name val="Corbel"/>
      <family val="2"/>
    </font>
    <font>
      <b/>
      <sz val="10"/>
      <color theme="0"/>
      <name val="Corbel"/>
      <family val="2"/>
    </font>
    <font>
      <b/>
      <sz val="10"/>
      <name val="Corbel"/>
      <family val="2"/>
    </font>
    <font>
      <sz val="10"/>
      <color rgb="FF4C5A52"/>
      <name val="Corbel"/>
      <family val="2"/>
    </font>
    <font>
      <i/>
      <sz val="10"/>
      <name val="Corbel"/>
      <family val="2"/>
    </font>
    <font>
      <b/>
      <sz val="10"/>
      <name val="Arial"/>
      <family val="2"/>
    </font>
    <font>
      <b/>
      <sz val="12"/>
      <name val="Arial"/>
      <family val="2"/>
    </font>
    <font>
      <b/>
      <u/>
      <sz val="12"/>
      <color indexed="12"/>
      <name val="Arial"/>
      <family val="2"/>
    </font>
    <font>
      <b/>
      <sz val="11"/>
      <color theme="0"/>
      <name val="Arial"/>
      <family val="2"/>
    </font>
    <font>
      <b/>
      <u/>
      <sz val="11"/>
      <color theme="0"/>
      <name val="Arial"/>
      <family val="2"/>
    </font>
    <font>
      <b/>
      <sz val="8"/>
      <color theme="0"/>
      <name val="Arial"/>
      <family val="2"/>
    </font>
    <font>
      <b/>
      <sz val="8"/>
      <name val="Arial"/>
      <family val="2"/>
    </font>
    <font>
      <b/>
      <sz val="10"/>
      <color theme="0"/>
      <name val="Arial"/>
      <family val="2"/>
    </font>
    <font>
      <b/>
      <sz val="12"/>
      <color theme="0"/>
      <name val="Corbel"/>
      <family val="2"/>
    </font>
    <font>
      <sz val="11"/>
      <color rgb="FF4C5A52"/>
      <name val="Corbel"/>
      <family val="2"/>
    </font>
    <font>
      <b/>
      <sz val="11"/>
      <color theme="0"/>
      <name val="Corbel"/>
      <family val="2"/>
    </font>
    <font>
      <sz val="10"/>
      <name val="Arial"/>
    </font>
    <font>
      <b/>
      <sz val="14"/>
      <color theme="0"/>
      <name val="Corbel"/>
      <family val="2"/>
    </font>
    <font>
      <sz val="10"/>
      <color theme="0"/>
      <name val="Corbel"/>
      <family val="2"/>
    </font>
    <font>
      <b/>
      <sz val="11"/>
      <color theme="0"/>
      <name val="Segoe UI"/>
      <family val="2"/>
    </font>
    <font>
      <sz val="11"/>
      <name val="Corbel"/>
      <family val="2"/>
    </font>
    <font>
      <b/>
      <sz val="10"/>
      <color rgb="FF4C5A52"/>
      <name val="Corbel"/>
      <family val="2"/>
    </font>
    <font>
      <sz val="11"/>
      <color theme="0"/>
      <name val="Corbel"/>
      <family val="2"/>
    </font>
    <font>
      <sz val="10"/>
      <color theme="1"/>
      <name val="Arial"/>
    </font>
    <font>
      <b/>
      <sz val="10"/>
      <name val="Arial"/>
    </font>
    <font>
      <sz val="11"/>
      <color rgb="FF006A56"/>
      <name val="Calibri"/>
      <family val="2"/>
    </font>
    <font>
      <sz val="11"/>
      <color rgb="FF000000"/>
      <name val="Calibri"/>
      <family val="2"/>
    </font>
    <font>
      <sz val="10"/>
      <color rgb="FF000000"/>
      <name val="Arial"/>
    </font>
    <font>
      <sz val="10"/>
      <color rgb="FFFF0000"/>
      <name val="Trebuchet MS"/>
      <family val="2"/>
    </font>
  </fonts>
  <fills count="24">
    <fill>
      <patternFill patternType="none"/>
    </fill>
    <fill>
      <patternFill patternType="gray125"/>
    </fill>
    <fill>
      <patternFill patternType="solid">
        <fgColor rgb="FF185487"/>
        <bgColor indexed="64"/>
      </patternFill>
    </fill>
    <fill>
      <patternFill patternType="solid">
        <fgColor theme="0" tint="-0.14996795556505021"/>
        <bgColor indexed="64"/>
      </patternFill>
    </fill>
    <fill>
      <patternFill patternType="solid">
        <fgColor theme="0"/>
        <bgColor indexed="64"/>
      </patternFill>
    </fill>
    <fill>
      <patternFill patternType="solid">
        <fgColor rgb="FFC0000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2" tint="-0.89999084444715716"/>
        <bgColor indexed="64"/>
      </patternFill>
    </fill>
    <fill>
      <patternFill patternType="solid">
        <fgColor theme="1" tint="4.9989318521683403E-2"/>
        <bgColor indexed="64"/>
      </patternFill>
    </fill>
    <fill>
      <patternFill patternType="solid">
        <fgColor rgb="FFFF0000"/>
        <bgColor indexed="64"/>
      </patternFill>
    </fill>
    <fill>
      <patternFill patternType="solid">
        <fgColor indexed="10"/>
        <bgColor indexed="60"/>
      </patternFill>
    </fill>
    <fill>
      <patternFill patternType="solid">
        <fgColor rgb="FFFFC000"/>
        <bgColor indexed="26"/>
      </patternFill>
    </fill>
    <fill>
      <patternFill patternType="solid">
        <fgColor rgb="FF92D050"/>
        <bgColor indexed="27"/>
      </patternFill>
    </fill>
    <fill>
      <patternFill patternType="solid">
        <fgColor theme="6" tint="0.59999389629810485"/>
        <bgColor indexed="64"/>
      </patternFill>
    </fill>
    <fill>
      <patternFill patternType="solid">
        <fgColor rgb="FFCCFFCC"/>
        <bgColor indexed="64"/>
      </patternFill>
    </fill>
    <fill>
      <patternFill patternType="solid">
        <fgColor rgb="FFFF0000"/>
        <bgColor indexed="60"/>
      </patternFill>
    </fill>
    <fill>
      <patternFill patternType="solid">
        <fgColor rgb="FF92D050"/>
        <bgColor indexed="26"/>
      </patternFill>
    </fill>
    <fill>
      <patternFill patternType="solid">
        <fgColor rgb="FF92D050"/>
        <bgColor indexed="64"/>
      </patternFill>
    </fill>
    <fill>
      <patternFill patternType="solid">
        <fgColor rgb="FFFFFFFF"/>
        <bgColor rgb="FF000000"/>
      </patternFill>
    </fill>
    <fill>
      <patternFill patternType="solid">
        <fgColor rgb="FF00206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double">
        <color indexed="64"/>
      </right>
      <top style="double">
        <color indexed="64"/>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style="double">
        <color indexed="64"/>
      </right>
      <top/>
      <bottom/>
      <diagonal/>
    </border>
    <border>
      <left style="medium">
        <color indexed="64"/>
      </left>
      <right/>
      <top style="medium">
        <color indexed="64"/>
      </top>
      <bottom style="thin">
        <color auto="1"/>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auto="1"/>
      </right>
      <top/>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indexed="64"/>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medium">
        <color auto="1"/>
      </top>
      <bottom/>
      <diagonal/>
    </border>
    <border>
      <left style="double">
        <color indexed="64"/>
      </left>
      <right style="double">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rgb="FFBFBFBF"/>
      </right>
      <top style="thin">
        <color rgb="FFBFBFBF"/>
      </top>
      <bottom/>
      <diagonal/>
    </border>
  </borders>
  <cellStyleXfs count="6">
    <xf numFmtId="0" fontId="0" fillId="0" borderId="0"/>
    <xf numFmtId="0" fontId="1" fillId="0" borderId="0"/>
    <xf numFmtId="0" fontId="7" fillId="0" borderId="0" applyNumberFormat="0" applyFill="0" applyBorder="0" applyAlignment="0" applyProtection="0"/>
    <xf numFmtId="0" fontId="9" fillId="0" borderId="0"/>
    <xf numFmtId="0" fontId="34" fillId="0" borderId="0"/>
    <xf numFmtId="0" fontId="13" fillId="0" borderId="0" applyNumberFormat="0" applyFill="0" applyBorder="0" applyAlignment="0" applyProtection="0">
      <alignment vertical="top"/>
      <protection locked="0"/>
    </xf>
  </cellStyleXfs>
  <cellXfs count="302">
    <xf numFmtId="0" fontId="0" fillId="0" borderId="0" xfId="0"/>
    <xf numFmtId="0" fontId="1" fillId="0" borderId="0" xfId="1"/>
    <xf numFmtId="0" fontId="4" fillId="0" borderId="1" xfId="1" applyFont="1" applyBorder="1" applyAlignment="1">
      <alignment horizontal="left" vertical="top" wrapText="1"/>
    </xf>
    <xf numFmtId="0" fontId="6" fillId="0" borderId="0" xfId="1" applyFont="1" applyAlignment="1">
      <alignment horizontal="left" vertical="top"/>
    </xf>
    <xf numFmtId="0" fontId="1" fillId="0" borderId="0" xfId="1" applyAlignment="1">
      <alignment horizontal="left" vertical="top"/>
    </xf>
    <xf numFmtId="0" fontId="5" fillId="0" borderId="0" xfId="1" applyFont="1" applyAlignment="1">
      <alignment horizontal="left" vertical="top"/>
    </xf>
    <xf numFmtId="164" fontId="5" fillId="0" borderId="1" xfId="1" applyNumberFormat="1" applyFont="1" applyBorder="1" applyAlignment="1">
      <alignment horizontal="center" vertical="top" wrapText="1"/>
    </xf>
    <xf numFmtId="14" fontId="5" fillId="0" borderId="1" xfId="1" applyNumberFormat="1" applyFont="1" applyBorder="1" applyAlignment="1">
      <alignment horizontal="center" vertical="top" wrapText="1"/>
    </xf>
    <xf numFmtId="0" fontId="5" fillId="0" borderId="1" xfId="1" applyFont="1" applyBorder="1" applyAlignment="1">
      <alignment horizontal="center" vertical="top" wrapText="1"/>
    </xf>
    <xf numFmtId="0" fontId="5" fillId="0" borderId="1" xfId="1" applyFont="1" applyBorder="1" applyAlignment="1">
      <alignment horizontal="left" vertical="top" wrapText="1"/>
    </xf>
    <xf numFmtId="0" fontId="8" fillId="0" borderId="0" xfId="0" applyFont="1"/>
    <xf numFmtId="0" fontId="9" fillId="2" borderId="5" xfId="3" applyFill="1" applyBorder="1"/>
    <xf numFmtId="0" fontId="9" fillId="2" borderId="8" xfId="3" applyFill="1" applyBorder="1"/>
    <xf numFmtId="0" fontId="11" fillId="3" borderId="9" xfId="0" applyFont="1" applyFill="1" applyBorder="1" applyAlignment="1">
      <alignment vertical="center"/>
    </xf>
    <xf numFmtId="0" fontId="12" fillId="3" borderId="10" xfId="0" applyFont="1" applyFill="1" applyBorder="1"/>
    <xf numFmtId="0" fontId="12" fillId="3" borderId="11" xfId="0" applyFont="1" applyFill="1" applyBorder="1"/>
    <xf numFmtId="0" fontId="12" fillId="0" borderId="0" xfId="0" applyFont="1"/>
    <xf numFmtId="0" fontId="11" fillId="0" borderId="12" xfId="0" applyFont="1" applyBorder="1" applyAlignment="1">
      <alignment vertical="center"/>
    </xf>
    <xf numFmtId="0" fontId="12" fillId="0" borderId="13" xfId="0" applyFont="1" applyBorder="1"/>
    <xf numFmtId="0" fontId="12" fillId="0" borderId="14" xfId="0" applyFont="1" applyBorder="1"/>
    <xf numFmtId="0" fontId="12" fillId="0" borderId="15" xfId="0" applyFont="1" applyBorder="1"/>
    <xf numFmtId="0" fontId="12" fillId="0" borderId="16" xfId="0" applyFont="1" applyBorder="1"/>
    <xf numFmtId="0" fontId="8" fillId="0" borderId="0" xfId="0" applyFont="1" applyAlignment="1">
      <alignment horizontal="center"/>
    </xf>
    <xf numFmtId="0" fontId="12" fillId="0" borderId="12" xfId="0" applyFont="1" applyBorder="1"/>
    <xf numFmtId="0" fontId="11" fillId="0" borderId="12" xfId="0" applyFont="1" applyBorder="1" applyAlignment="1">
      <alignment horizontal="left"/>
    </xf>
    <xf numFmtId="0" fontId="12" fillId="0" borderId="0" xfId="0" applyFont="1" applyAlignment="1">
      <alignment horizontal="left" vertical="center"/>
    </xf>
    <xf numFmtId="0" fontId="12" fillId="0" borderId="1" xfId="0" applyFont="1" applyBorder="1" applyAlignment="1">
      <alignment horizontal="center"/>
    </xf>
    <xf numFmtId="0" fontId="12" fillId="0" borderId="0" xfId="0" applyFont="1" applyAlignment="1">
      <alignment horizontal="center"/>
    </xf>
    <xf numFmtId="0" fontId="12" fillId="3" borderId="19" xfId="0" applyFont="1" applyFill="1" applyBorder="1"/>
    <xf numFmtId="0" fontId="12" fillId="3" borderId="15" xfId="0" applyFont="1" applyFill="1" applyBorder="1" applyAlignment="1">
      <alignment horizontal="center"/>
    </xf>
    <xf numFmtId="0" fontId="12" fillId="3" borderId="20" xfId="0" applyFont="1" applyFill="1" applyBorder="1"/>
    <xf numFmtId="0" fontId="12" fillId="0" borderId="0" xfId="0" applyFont="1" applyAlignment="1">
      <alignment vertical="center" wrapText="1"/>
    </xf>
    <xf numFmtId="0" fontId="12" fillId="3" borderId="21" xfId="0" applyFont="1" applyFill="1" applyBorder="1"/>
    <xf numFmtId="0" fontId="12" fillId="3" borderId="0" xfId="0" applyFont="1" applyFill="1" applyAlignment="1">
      <alignment horizontal="center"/>
    </xf>
    <xf numFmtId="0" fontId="12" fillId="3" borderId="22" xfId="0" applyFont="1" applyFill="1" applyBorder="1"/>
    <xf numFmtId="0" fontId="12" fillId="0" borderId="0" xfId="0" applyFont="1" applyAlignment="1">
      <alignment vertical="top" wrapText="1"/>
    </xf>
    <xf numFmtId="0" fontId="12" fillId="0" borderId="12" xfId="0" applyFont="1" applyBorder="1" applyAlignment="1">
      <alignment horizontal="center"/>
    </xf>
    <xf numFmtId="0" fontId="13" fillId="0" borderId="0" xfId="2" applyFont="1" applyFill="1" applyBorder="1" applyAlignment="1" applyProtection="1"/>
    <xf numFmtId="0" fontId="12" fillId="3" borderId="26" xfId="0" applyFont="1" applyFill="1" applyBorder="1"/>
    <xf numFmtId="0" fontId="12" fillId="3" borderId="27" xfId="0" applyFont="1" applyFill="1" applyBorder="1"/>
    <xf numFmtId="0" fontId="12" fillId="3" borderId="28" xfId="0" applyFont="1" applyFill="1" applyBorder="1"/>
    <xf numFmtId="0" fontId="13" fillId="0" borderId="0" xfId="2" applyFont="1" applyBorder="1" applyAlignment="1" applyProtection="1"/>
    <xf numFmtId="0" fontId="12" fillId="0" borderId="23" xfId="0" applyFont="1" applyBorder="1" applyAlignment="1">
      <alignment horizontal="center"/>
    </xf>
    <xf numFmtId="0" fontId="12" fillId="0" borderId="24" xfId="0" applyFont="1" applyBorder="1"/>
    <xf numFmtId="0" fontId="12" fillId="0" borderId="25" xfId="0" applyFont="1" applyBorder="1"/>
    <xf numFmtId="0" fontId="12" fillId="0" borderId="30" xfId="0" applyFont="1" applyBorder="1"/>
    <xf numFmtId="0" fontId="12" fillId="3" borderId="30" xfId="0" applyFont="1" applyFill="1" applyBorder="1"/>
    <xf numFmtId="0" fontId="11" fillId="4" borderId="0" xfId="0" applyFont="1" applyFill="1" applyAlignment="1">
      <alignment vertical="center"/>
    </xf>
    <xf numFmtId="0" fontId="12" fillId="4" borderId="0" xfId="0" applyFont="1" applyFill="1"/>
    <xf numFmtId="0" fontId="12" fillId="0" borderId="14" xfId="0" applyFont="1" applyBorder="1" applyAlignment="1">
      <alignment horizontal="center"/>
    </xf>
    <xf numFmtId="0" fontId="9" fillId="0" borderId="0" xfId="0" applyFont="1" applyAlignment="1">
      <alignment horizontal="left"/>
    </xf>
    <xf numFmtId="0" fontId="12" fillId="0" borderId="15" xfId="0" applyFont="1" applyBorder="1" applyAlignment="1">
      <alignment horizontal="center"/>
    </xf>
    <xf numFmtId="0" fontId="9" fillId="0" borderId="13" xfId="0" applyFont="1" applyBorder="1"/>
    <xf numFmtId="0" fontId="14" fillId="4" borderId="0" xfId="2" applyFont="1" applyFill="1" applyBorder="1" applyAlignment="1" applyProtection="1">
      <alignment horizontal="left"/>
    </xf>
    <xf numFmtId="0" fontId="14" fillId="4" borderId="0" xfId="2" applyFont="1" applyFill="1" applyBorder="1" applyAlignment="1" applyProtection="1"/>
    <xf numFmtId="0" fontId="9" fillId="2" borderId="31" xfId="3" applyFill="1" applyBorder="1"/>
    <xf numFmtId="0" fontId="8" fillId="0" borderId="23" xfId="0" applyFont="1" applyBorder="1" applyAlignment="1">
      <alignment horizontal="center"/>
    </xf>
    <xf numFmtId="0" fontId="8" fillId="0" borderId="24" xfId="0" applyFont="1" applyBorder="1"/>
    <xf numFmtId="0" fontId="8" fillId="0" borderId="25" xfId="0" applyFont="1" applyBorder="1"/>
    <xf numFmtId="0" fontId="15" fillId="4" borderId="0" xfId="2" applyFont="1" applyFill="1" applyBorder="1" applyAlignment="1" applyProtection="1"/>
    <xf numFmtId="0" fontId="16" fillId="4" borderId="0" xfId="0" applyFont="1" applyFill="1"/>
    <xf numFmtId="0" fontId="9" fillId="0" borderId="0" xfId="0" applyFont="1"/>
    <xf numFmtId="0" fontId="9" fillId="0" borderId="1" xfId="0" applyFont="1" applyBorder="1" applyAlignment="1">
      <alignment vertical="center" wrapText="1"/>
    </xf>
    <xf numFmtId="0" fontId="24" fillId="0" borderId="0" xfId="0" applyFont="1" applyAlignment="1">
      <alignment horizontal="center" vertical="center"/>
    </xf>
    <xf numFmtId="0" fontId="25" fillId="0" borderId="0" xfId="2" applyFont="1" applyAlignment="1" applyProtection="1">
      <alignment horizontal="center" vertical="center"/>
    </xf>
    <xf numFmtId="0" fontId="26" fillId="2" borderId="32" xfId="0" applyFont="1" applyFill="1" applyBorder="1" applyAlignment="1">
      <alignment horizontal="center"/>
    </xf>
    <xf numFmtId="0" fontId="27" fillId="0" borderId="0" xfId="0" applyFont="1"/>
    <xf numFmtId="0" fontId="9" fillId="0" borderId="0" xfId="0" applyFont="1" applyAlignment="1">
      <alignment horizontal="center" wrapText="1"/>
    </xf>
    <xf numFmtId="0" fontId="9" fillId="0" borderId="33" xfId="0" applyFont="1" applyBorder="1" applyAlignment="1">
      <alignment horizontal="left" vertical="center"/>
    </xf>
    <xf numFmtId="0" fontId="23" fillId="0" borderId="34" xfId="0" applyFont="1" applyBorder="1" applyAlignment="1">
      <alignment horizontal="left" vertical="center" wrapText="1"/>
    </xf>
    <xf numFmtId="0" fontId="23" fillId="0" borderId="1" xfId="0" applyFont="1" applyBorder="1" applyAlignment="1">
      <alignment horizontal="center" vertical="center" wrapText="1"/>
    </xf>
    <xf numFmtId="0" fontId="23" fillId="0" borderId="35" xfId="0" applyFont="1" applyBorder="1" applyAlignment="1">
      <alignment horizontal="center" vertical="center" wrapText="1"/>
    </xf>
    <xf numFmtId="0" fontId="9" fillId="0" borderId="34" xfId="0" applyFont="1" applyBorder="1" applyAlignment="1">
      <alignment wrapText="1"/>
    </xf>
    <xf numFmtId="0" fontId="9" fillId="0" borderId="1" xfId="0" applyFont="1" applyBorder="1" applyAlignment="1">
      <alignment wrapText="1"/>
    </xf>
    <xf numFmtId="0" fontId="9" fillId="0" borderId="35" xfId="0" applyFont="1" applyBorder="1" applyAlignment="1">
      <alignment horizontal="center" wrapText="1"/>
    </xf>
    <xf numFmtId="0" fontId="9" fillId="0" borderId="0" xfId="0" applyFont="1" applyAlignment="1">
      <alignment horizontal="left" vertical="center"/>
    </xf>
    <xf numFmtId="0" fontId="9" fillId="0" borderId="36" xfId="0" applyFont="1" applyBorder="1" applyAlignment="1">
      <alignment wrapText="1"/>
    </xf>
    <xf numFmtId="0" fontId="9" fillId="0" borderId="37" xfId="0" applyFont="1" applyBorder="1" applyAlignment="1">
      <alignment wrapText="1"/>
    </xf>
    <xf numFmtId="0" fontId="9" fillId="0" borderId="38" xfId="0" applyFont="1" applyBorder="1" applyAlignment="1">
      <alignment horizontal="center" wrapText="1"/>
    </xf>
    <xf numFmtId="0" fontId="23" fillId="0" borderId="0" xfId="0" applyFont="1"/>
    <xf numFmtId="0" fontId="9" fillId="4" borderId="0" xfId="0" applyFont="1" applyFill="1"/>
    <xf numFmtId="0" fontId="23" fillId="0" borderId="0" xfId="0" applyFont="1" applyAlignment="1">
      <alignment horizontal="center"/>
    </xf>
    <xf numFmtId="49" fontId="28" fillId="0" borderId="0" xfId="0" applyNumberFormat="1" applyFont="1" applyAlignment="1">
      <alignment horizontal="center" wrapText="1"/>
    </xf>
    <xf numFmtId="49" fontId="28" fillId="4" borderId="0" xfId="0" applyNumberFormat="1" applyFont="1" applyFill="1" applyAlignment="1">
      <alignment horizontal="center" wrapText="1"/>
    </xf>
    <xf numFmtId="49" fontId="29" fillId="0" borderId="0" xfId="0" applyNumberFormat="1" applyFont="1" applyAlignment="1">
      <alignment horizontal="center" wrapText="1"/>
    </xf>
    <xf numFmtId="0" fontId="9" fillId="0" borderId="0" xfId="0" applyFont="1" applyAlignment="1">
      <alignment horizontal="left" vertical="center" indent="1"/>
    </xf>
    <xf numFmtId="0" fontId="23" fillId="0" borderId="1" xfId="0" applyFont="1" applyBorder="1" applyAlignment="1">
      <alignment vertical="center" wrapText="1"/>
    </xf>
    <xf numFmtId="49" fontId="9" fillId="0" borderId="35" xfId="0" applyNumberFormat="1" applyFont="1" applyBorder="1" applyAlignment="1">
      <alignment horizontal="center" wrapText="1"/>
    </xf>
    <xf numFmtId="0" fontId="23" fillId="4" borderId="0" xfId="0" applyFont="1" applyFill="1"/>
    <xf numFmtId="49" fontId="9" fillId="0" borderId="38" xfId="0" applyNumberFormat="1" applyFont="1" applyBorder="1" applyAlignment="1">
      <alignment horizontal="center" wrapText="1"/>
    </xf>
    <xf numFmtId="0" fontId="23" fillId="0" borderId="34" xfId="0" applyFont="1" applyBorder="1" applyAlignment="1">
      <alignment horizontal="center" vertical="center" wrapText="1"/>
    </xf>
    <xf numFmtId="0" fontId="9" fillId="0" borderId="34" xfId="0" applyFont="1" applyBorder="1" applyAlignment="1">
      <alignment vertical="center" wrapText="1"/>
    </xf>
    <xf numFmtId="0" fontId="9" fillId="0" borderId="35" xfId="0" applyFont="1" applyBorder="1" applyAlignment="1">
      <alignment wrapText="1"/>
    </xf>
    <xf numFmtId="0" fontId="9" fillId="0" borderId="36" xfId="0" applyFont="1" applyBorder="1" applyAlignment="1">
      <alignment vertical="center" wrapText="1"/>
    </xf>
    <xf numFmtId="0" fontId="9" fillId="0" borderId="37" xfId="0" applyFont="1" applyBorder="1" applyAlignment="1">
      <alignment vertical="center" wrapText="1"/>
    </xf>
    <xf numFmtId="0" fontId="9" fillId="0" borderId="38" xfId="0" applyFont="1" applyBorder="1" applyAlignment="1">
      <alignment wrapText="1"/>
    </xf>
    <xf numFmtId="0" fontId="23" fillId="0" borderId="34" xfId="0" applyFont="1" applyBorder="1" applyAlignment="1">
      <alignment vertical="center" wrapText="1"/>
    </xf>
    <xf numFmtId="0" fontId="17" fillId="0" borderId="0" xfId="0" applyFont="1"/>
    <xf numFmtId="0" fontId="19" fillId="14" borderId="1" xfId="0" applyFont="1" applyFill="1" applyBorder="1" applyAlignment="1">
      <alignment horizontal="center"/>
    </xf>
    <xf numFmtId="9" fontId="32" fillId="0" borderId="1" xfId="0" applyNumberFormat="1" applyFont="1" applyBorder="1" applyAlignment="1">
      <alignment horizontal="center"/>
    </xf>
    <xf numFmtId="0" fontId="17" fillId="15" borderId="1" xfId="0" applyFont="1" applyFill="1" applyBorder="1" applyAlignment="1">
      <alignment horizontal="center"/>
    </xf>
    <xf numFmtId="0" fontId="17" fillId="16" borderId="1" xfId="0" applyFont="1" applyFill="1" applyBorder="1" applyAlignment="1">
      <alignment horizontal="center"/>
    </xf>
    <xf numFmtId="0" fontId="19" fillId="12" borderId="1" xfId="0" applyFont="1" applyFill="1" applyBorder="1" applyAlignment="1">
      <alignment horizontal="center"/>
    </xf>
    <xf numFmtId="9" fontId="33" fillId="12" borderId="1" xfId="0" applyNumberFormat="1" applyFont="1" applyFill="1" applyBorder="1" applyAlignment="1">
      <alignment horizontal="center"/>
    </xf>
    <xf numFmtId="0" fontId="20" fillId="18" borderId="1" xfId="0" applyFont="1" applyFill="1" applyBorder="1" applyAlignment="1">
      <alignment horizontal="center"/>
    </xf>
    <xf numFmtId="0" fontId="19" fillId="13" borderId="1" xfId="0" applyFont="1" applyFill="1" applyBorder="1" applyAlignment="1">
      <alignment horizontal="center"/>
    </xf>
    <xf numFmtId="10" fontId="17" fillId="0" borderId="0" xfId="0" applyNumberFormat="1" applyFont="1"/>
    <xf numFmtId="0" fontId="17" fillId="0" borderId="0" xfId="4" applyFont="1" applyAlignment="1">
      <alignment horizontal="center" vertical="center" wrapText="1"/>
    </xf>
    <xf numFmtId="0" fontId="17" fillId="0" borderId="0" xfId="4" applyFont="1" applyAlignment="1">
      <alignment wrapText="1"/>
    </xf>
    <xf numFmtId="0" fontId="18" fillId="0" borderId="0" xfId="4" applyFont="1" applyAlignment="1">
      <alignment wrapText="1"/>
    </xf>
    <xf numFmtId="0" fontId="25" fillId="0" borderId="0" xfId="5" applyFont="1" applyAlignment="1" applyProtection="1">
      <alignment horizontal="center" vertical="center"/>
    </xf>
    <xf numFmtId="0" fontId="17" fillId="0" borderId="1" xfId="4" applyFont="1" applyBorder="1"/>
    <xf numFmtId="0" fontId="9" fillId="0" borderId="1" xfId="4" applyFont="1" applyBorder="1"/>
    <xf numFmtId="0" fontId="9" fillId="0" borderId="17" xfId="4" applyFont="1" applyBorder="1" applyAlignment="1">
      <alignment wrapText="1"/>
    </xf>
    <xf numFmtId="0" fontId="9" fillId="0" borderId="0" xfId="4" applyFont="1"/>
    <xf numFmtId="0" fontId="18" fillId="0" borderId="0" xfId="4" applyFont="1"/>
    <xf numFmtId="0" fontId="31" fillId="11" borderId="2" xfId="4" applyFont="1" applyFill="1" applyBorder="1"/>
    <xf numFmtId="0" fontId="36" fillId="11" borderId="15" xfId="4" applyFont="1" applyFill="1" applyBorder="1"/>
    <xf numFmtId="0" fontId="36" fillId="11" borderId="15" xfId="4" applyFont="1" applyFill="1" applyBorder="1" applyAlignment="1">
      <alignment wrapText="1"/>
    </xf>
    <xf numFmtId="0" fontId="36" fillId="11" borderId="20" xfId="4" applyFont="1" applyFill="1" applyBorder="1"/>
    <xf numFmtId="0" fontId="20" fillId="0" borderId="0" xfId="4" applyFont="1" applyAlignment="1">
      <alignment wrapText="1"/>
    </xf>
    <xf numFmtId="9" fontId="38" fillId="0" borderId="0" xfId="4" applyNumberFormat="1" applyFont="1" applyAlignment="1">
      <alignment horizontal="left"/>
    </xf>
    <xf numFmtId="0" fontId="20" fillId="0" borderId="19" xfId="4" applyFont="1" applyBorder="1" applyAlignment="1">
      <alignment horizontal="center"/>
    </xf>
    <xf numFmtId="0" fontId="17" fillId="0" borderId="15" xfId="4" applyFont="1" applyBorder="1"/>
    <xf numFmtId="0" fontId="17" fillId="0" borderId="15" xfId="4" applyFont="1" applyBorder="1" applyAlignment="1">
      <alignment wrapText="1"/>
    </xf>
    <xf numFmtId="0" fontId="17" fillId="0" borderId="20" xfId="4" applyFont="1" applyBorder="1"/>
    <xf numFmtId="0" fontId="33" fillId="8" borderId="1" xfId="4" applyFont="1" applyFill="1" applyBorder="1" applyAlignment="1">
      <alignment vertical="center" wrapText="1"/>
    </xf>
    <xf numFmtId="14" fontId="38" fillId="0" borderId="1" xfId="4" applyNumberFormat="1" applyFont="1" applyBorder="1" applyAlignment="1">
      <alignment horizontal="left" vertical="center"/>
    </xf>
    <xf numFmtId="0" fontId="38" fillId="0" borderId="0" xfId="4" applyFont="1" applyAlignment="1">
      <alignment horizontal="left" vertical="center"/>
    </xf>
    <xf numFmtId="0" fontId="36" fillId="0" borderId="0" xfId="4" applyFont="1"/>
    <xf numFmtId="0" fontId="17" fillId="0" borderId="21" xfId="4" applyFont="1" applyBorder="1"/>
    <xf numFmtId="0" fontId="39" fillId="15" borderId="1" xfId="4" applyFont="1" applyFill="1" applyBorder="1" applyAlignment="1">
      <alignment horizontal="center"/>
    </xf>
    <xf numFmtId="0" fontId="19" fillId="19" borderId="1" xfId="4" applyFont="1" applyFill="1" applyBorder="1" applyAlignment="1">
      <alignment horizontal="center"/>
    </xf>
    <xf numFmtId="0" fontId="19" fillId="19" borderId="1" xfId="4" applyFont="1" applyFill="1" applyBorder="1" applyAlignment="1">
      <alignment horizontal="center" wrapText="1"/>
    </xf>
    <xf numFmtId="9" fontId="38" fillId="0" borderId="1" xfId="4" applyNumberFormat="1" applyFont="1" applyBorder="1" applyAlignment="1">
      <alignment horizontal="left"/>
    </xf>
    <xf numFmtId="0" fontId="39" fillId="20" borderId="1" xfId="4" applyFont="1" applyFill="1" applyBorder="1" applyAlignment="1">
      <alignment horizontal="center"/>
    </xf>
    <xf numFmtId="17" fontId="38" fillId="0" borderId="1" xfId="4" applyNumberFormat="1" applyFont="1" applyBorder="1" applyAlignment="1">
      <alignment horizontal="left"/>
    </xf>
    <xf numFmtId="0" fontId="38" fillId="0" borderId="1" xfId="4" applyFont="1" applyBorder="1" applyAlignment="1">
      <alignment horizontal="left" wrapText="1"/>
    </xf>
    <xf numFmtId="0" fontId="38" fillId="0" borderId="0" xfId="4" applyFont="1" applyAlignment="1">
      <alignment horizontal="left" wrapText="1"/>
    </xf>
    <xf numFmtId="0" fontId="39" fillId="16" borderId="1" xfId="4" applyFont="1" applyFill="1" applyBorder="1" applyAlignment="1">
      <alignment horizontal="center"/>
    </xf>
    <xf numFmtId="0" fontId="39" fillId="15" borderId="1" xfId="4" applyFont="1" applyFill="1" applyBorder="1" applyAlignment="1">
      <alignment horizontal="center" wrapText="1"/>
    </xf>
    <xf numFmtId="0" fontId="40" fillId="0" borderId="0" xfId="4" applyFont="1"/>
    <xf numFmtId="9" fontId="40" fillId="0" borderId="0" xfId="4" applyNumberFormat="1" applyFont="1" applyAlignment="1">
      <alignment horizontal="center"/>
    </xf>
    <xf numFmtId="0" fontId="39" fillId="20" borderId="1" xfId="4" applyFont="1" applyFill="1" applyBorder="1" applyAlignment="1">
      <alignment horizontal="center" wrapText="1"/>
    </xf>
    <xf numFmtId="0" fontId="21" fillId="0" borderId="21" xfId="4" applyFont="1" applyBorder="1"/>
    <xf numFmtId="0" fontId="17" fillId="0" borderId="0" xfId="4" applyFont="1" applyAlignment="1">
      <alignment horizontal="center"/>
    </xf>
    <xf numFmtId="0" fontId="17" fillId="0" borderId="0" xfId="4" applyFont="1" applyAlignment="1">
      <alignment horizontal="center" wrapText="1"/>
    </xf>
    <xf numFmtId="0" fontId="17" fillId="0" borderId="22" xfId="4" applyFont="1" applyBorder="1" applyAlignment="1">
      <alignment horizontal="center"/>
    </xf>
    <xf numFmtId="0" fontId="17" fillId="0" borderId="26" xfId="4" applyFont="1" applyBorder="1" applyAlignment="1">
      <alignment wrapText="1"/>
    </xf>
    <xf numFmtId="0" fontId="20" fillId="0" borderId="27" xfId="4" applyFont="1" applyBorder="1" applyAlignment="1">
      <alignment horizontal="center"/>
    </xf>
    <xf numFmtId="0" fontId="20" fillId="0" borderId="27" xfId="4" applyFont="1" applyBorder="1" applyAlignment="1">
      <alignment horizontal="center" wrapText="1"/>
    </xf>
    <xf numFmtId="0" fontId="20" fillId="0" borderId="28" xfId="4" applyFont="1" applyBorder="1" applyAlignment="1">
      <alignment horizontal="center"/>
    </xf>
    <xf numFmtId="0" fontId="17" fillId="0" borderId="0" xfId="4" applyFont="1"/>
    <xf numFmtId="0" fontId="19" fillId="8" borderId="1" xfId="4" applyFont="1" applyFill="1" applyBorder="1" applyAlignment="1">
      <alignment horizontal="center" vertical="center" wrapText="1"/>
    </xf>
    <xf numFmtId="0" fontId="19" fillId="8" borderId="1" xfId="4" applyFont="1" applyFill="1" applyBorder="1" applyAlignment="1">
      <alignment vertical="center" wrapText="1"/>
    </xf>
    <xf numFmtId="0" fontId="17" fillId="0" borderId="1" xfId="4" applyFont="1" applyBorder="1" applyAlignment="1">
      <alignment wrapText="1"/>
    </xf>
    <xf numFmtId="0" fontId="21" fillId="0" borderId="1" xfId="4" applyFont="1" applyBorder="1"/>
    <xf numFmtId="0" fontId="22" fillId="9" borderId="1" xfId="4" applyFont="1" applyFill="1" applyBorder="1" applyAlignment="1">
      <alignment horizontal="center" vertical="center" wrapText="1"/>
    </xf>
    <xf numFmtId="0" fontId="22" fillId="9" borderId="1" xfId="4" applyFont="1" applyFill="1" applyBorder="1" applyAlignment="1">
      <alignment vertical="center" wrapText="1"/>
    </xf>
    <xf numFmtId="0" fontId="22" fillId="9" borderId="29" xfId="4" applyFont="1" applyFill="1" applyBorder="1" applyAlignment="1">
      <alignment vertical="center" wrapText="1"/>
    </xf>
    <xf numFmtId="0" fontId="22" fillId="9" borderId="29" xfId="4" applyFont="1" applyFill="1" applyBorder="1" applyAlignment="1">
      <alignment horizontal="center" vertical="center" wrapText="1"/>
    </xf>
    <xf numFmtId="0" fontId="21" fillId="0" borderId="29" xfId="4" applyFont="1" applyBorder="1"/>
    <xf numFmtId="0" fontId="17" fillId="0" borderId="0" xfId="4" applyFont="1" applyAlignment="1">
      <alignment vertical="center" wrapText="1"/>
    </xf>
    <xf numFmtId="0" fontId="9" fillId="4" borderId="1" xfId="4" applyFont="1" applyFill="1" applyBorder="1" applyAlignment="1">
      <alignment horizontal="center" vertical="center" wrapText="1"/>
    </xf>
    <xf numFmtId="0" fontId="9" fillId="4" borderId="1" xfId="4" applyFont="1" applyFill="1" applyBorder="1" applyAlignment="1">
      <alignment vertical="center" wrapText="1"/>
    </xf>
    <xf numFmtId="0" fontId="9" fillId="0" borderId="1" xfId="4" applyFont="1" applyBorder="1" applyAlignment="1">
      <alignment vertical="center" wrapText="1"/>
    </xf>
    <xf numFmtId="0" fontId="9" fillId="0" borderId="1" xfId="4" applyFont="1" applyBorder="1" applyAlignment="1">
      <alignment horizontal="center" vertical="center" wrapText="1"/>
    </xf>
    <xf numFmtId="0" fontId="12" fillId="0" borderId="1" xfId="4" applyFont="1" applyBorder="1" applyAlignment="1">
      <alignment horizontal="center" vertical="center" wrapText="1"/>
    </xf>
    <xf numFmtId="0" fontId="23" fillId="0" borderId="1" xfId="4" applyFont="1" applyBorder="1" applyAlignment="1">
      <alignment horizontal="center" vertical="center"/>
    </xf>
    <xf numFmtId="0" fontId="21" fillId="0" borderId="1" xfId="4" applyFont="1" applyBorder="1" applyAlignment="1">
      <alignment horizontal="center" vertical="center"/>
    </xf>
    <xf numFmtId="0" fontId="9" fillId="0" borderId="1" xfId="4" applyFont="1" applyBorder="1" applyAlignment="1">
      <alignment horizontal="left" vertical="center" wrapText="1"/>
    </xf>
    <xf numFmtId="0" fontId="13" fillId="0" borderId="1" xfId="5" applyNumberFormat="1" applyFill="1" applyBorder="1" applyAlignment="1" applyProtection="1">
      <alignment vertical="center" wrapText="1"/>
    </xf>
    <xf numFmtId="0" fontId="13" fillId="0" borderId="1" xfId="5" applyNumberFormat="1" applyFill="1" applyBorder="1" applyAlignment="1" applyProtection="1">
      <alignment vertical="top" wrapText="1"/>
    </xf>
    <xf numFmtId="0" fontId="9" fillId="0" borderId="0" xfId="4" applyFont="1" applyAlignment="1">
      <alignment vertical="center" wrapText="1"/>
    </xf>
    <xf numFmtId="0" fontId="18" fillId="0" borderId="0" xfId="4" applyFont="1" applyAlignment="1">
      <alignment vertical="center" wrapText="1"/>
    </xf>
    <xf numFmtId="0" fontId="20" fillId="0" borderId="0" xfId="4" applyFont="1" applyAlignment="1">
      <alignment vertical="center" wrapText="1"/>
    </xf>
    <xf numFmtId="0" fontId="0" fillId="0" borderId="1" xfId="0" applyBorder="1" applyAlignment="1">
      <alignment vertical="center" wrapText="1"/>
    </xf>
    <xf numFmtId="0" fontId="12" fillId="0" borderId="1" xfId="0" applyFont="1" applyBorder="1" applyAlignment="1">
      <alignment vertical="center" wrapText="1"/>
    </xf>
    <xf numFmtId="0" fontId="34" fillId="0" borderId="1" xfId="4" applyBorder="1" applyAlignment="1">
      <alignment horizontal="left" vertical="center" wrapText="1"/>
    </xf>
    <xf numFmtId="0" fontId="34" fillId="4" borderId="1" xfId="4" applyFill="1" applyBorder="1" applyAlignment="1">
      <alignment vertical="center" wrapText="1"/>
    </xf>
    <xf numFmtId="0" fontId="34" fillId="0" borderId="1" xfId="4" applyBorder="1" applyAlignment="1">
      <alignment horizontal="center" vertical="center" wrapText="1"/>
    </xf>
    <xf numFmtId="0" fontId="34" fillId="0" borderId="1" xfId="4" applyBorder="1" applyAlignment="1">
      <alignment vertical="center" wrapText="1"/>
    </xf>
    <xf numFmtId="0" fontId="41" fillId="0" borderId="1" xfId="4" applyFont="1" applyBorder="1" applyAlignment="1">
      <alignment horizontal="center" vertical="center" wrapText="1"/>
    </xf>
    <xf numFmtId="0" fontId="42" fillId="0" borderId="1" xfId="4" applyFont="1" applyBorder="1" applyAlignment="1">
      <alignment horizontal="center" vertical="center"/>
    </xf>
    <xf numFmtId="0" fontId="43" fillId="22" borderId="1" xfId="0" applyFont="1" applyFill="1" applyBorder="1" applyAlignment="1">
      <alignment wrapText="1"/>
    </xf>
    <xf numFmtId="15" fontId="9" fillId="0" borderId="1" xfId="4" applyNumberFormat="1" applyFont="1" applyBorder="1" applyAlignment="1">
      <alignment horizontal="center" vertical="center" wrapText="1"/>
    </xf>
    <xf numFmtId="0" fontId="7" fillId="0" borderId="24" xfId="2" applyBorder="1" applyAlignment="1" applyProtection="1"/>
    <xf numFmtId="165" fontId="5" fillId="0" borderId="1" xfId="1" applyNumberFormat="1" applyFont="1" applyBorder="1" applyAlignment="1">
      <alignment horizontal="center" vertical="top" wrapText="1"/>
    </xf>
    <xf numFmtId="0" fontId="40" fillId="0" borderId="0" xfId="4" applyFont="1" applyAlignment="1">
      <alignment horizontal="center"/>
    </xf>
    <xf numFmtId="0" fontId="9" fillId="0" borderId="0" xfId="4" applyFont="1" applyAlignment="1">
      <alignment horizontal="center" vertical="center" wrapText="1"/>
    </xf>
    <xf numFmtId="0" fontId="12" fillId="0" borderId="1" xfId="0" applyFont="1" applyBorder="1" applyAlignment="1">
      <alignment horizontal="center" vertical="center" wrapText="1"/>
    </xf>
    <xf numFmtId="0" fontId="3" fillId="23" borderId="1" xfId="1" applyFont="1" applyFill="1" applyBorder="1" applyAlignment="1">
      <alignment horizontal="center" vertical="top" wrapText="1"/>
    </xf>
    <xf numFmtId="0" fontId="45" fillId="0" borderId="42" xfId="0" applyFont="1" applyBorder="1" applyAlignment="1">
      <alignment vertical="center" wrapText="1"/>
    </xf>
    <xf numFmtId="0" fontId="44" fillId="0" borderId="1" xfId="0" applyFont="1" applyBorder="1" applyAlignment="1">
      <alignment horizontal="left" vertical="center" wrapText="1"/>
    </xf>
    <xf numFmtId="0" fontId="0" fillId="0" borderId="1" xfId="0" applyBorder="1" applyAlignment="1">
      <alignment horizontal="center" vertical="center" wrapText="1"/>
    </xf>
    <xf numFmtId="0" fontId="33" fillId="11" borderId="0" xfId="4" applyFont="1" applyFill="1" applyAlignment="1">
      <alignment horizontal="center"/>
    </xf>
    <xf numFmtId="49" fontId="19" fillId="13" borderId="0" xfId="4" applyNumberFormat="1" applyFont="1" applyFill="1" applyAlignment="1">
      <alignment horizontal="center" vertical="center" wrapText="1"/>
    </xf>
    <xf numFmtId="49" fontId="20" fillId="10" borderId="0" xfId="4" applyNumberFormat="1" applyFont="1" applyFill="1" applyAlignment="1">
      <alignment horizontal="center" vertical="center" wrapText="1"/>
    </xf>
    <xf numFmtId="49" fontId="20" fillId="21" borderId="0" xfId="4" applyNumberFormat="1" applyFont="1" applyFill="1" applyAlignment="1">
      <alignment horizontal="center" vertical="center" wrapText="1"/>
    </xf>
    <xf numFmtId="0" fontId="9" fillId="0" borderId="1" xfId="4" applyFont="1" applyBorder="1" applyAlignment="1">
      <alignment horizontal="center" vertical="center"/>
    </xf>
    <xf numFmtId="0" fontId="34" fillId="0" borderId="1" xfId="4" applyBorder="1" applyAlignment="1">
      <alignment horizontal="center" vertical="center"/>
    </xf>
    <xf numFmtId="0" fontId="19" fillId="8" borderId="1" xfId="4" applyFont="1" applyFill="1" applyBorder="1" applyAlignment="1">
      <alignment horizontal="left" vertical="center" wrapText="1"/>
    </xf>
    <xf numFmtId="0" fontId="17" fillId="10" borderId="0" xfId="4" applyFont="1" applyFill="1" applyAlignment="1">
      <alignment wrapText="1"/>
    </xf>
    <xf numFmtId="0" fontId="20" fillId="7" borderId="3" xfId="4" applyFont="1" applyFill="1" applyBorder="1" applyAlignment="1">
      <alignment vertical="center" wrapText="1"/>
    </xf>
    <xf numFmtId="0" fontId="20" fillId="7" borderId="4" xfId="4" applyFont="1" applyFill="1" applyBorder="1" applyAlignment="1">
      <alignment vertical="center" wrapText="1"/>
    </xf>
    <xf numFmtId="165" fontId="5" fillId="0" borderId="1" xfId="1" applyNumberFormat="1" applyFont="1" applyBorder="1" applyAlignment="1">
      <alignment horizontal="left" vertical="top" wrapText="1"/>
    </xf>
    <xf numFmtId="14" fontId="5" fillId="0" borderId="1" xfId="1" applyNumberFormat="1" applyFont="1" applyBorder="1" applyAlignment="1">
      <alignment horizontal="left" vertical="top" wrapText="1"/>
    </xf>
    <xf numFmtId="0" fontId="5" fillId="0" borderId="1" xfId="1" applyFont="1" applyBorder="1" applyAlignment="1">
      <alignment horizontal="left" vertical="top" wrapText="1"/>
    </xf>
    <xf numFmtId="0" fontId="3" fillId="23" borderId="1" xfId="1" applyFont="1" applyFill="1" applyBorder="1" applyAlignment="1">
      <alignment horizontal="center" vertical="top" wrapText="1"/>
    </xf>
    <xf numFmtId="0" fontId="2" fillId="23" borderId="1" xfId="1" applyFont="1" applyFill="1" applyBorder="1" applyAlignment="1">
      <alignment horizontal="center" vertical="top"/>
    </xf>
    <xf numFmtId="164" fontId="5" fillId="0" borderId="1" xfId="1" applyNumberFormat="1" applyFont="1" applyBorder="1" applyAlignment="1">
      <alignment horizontal="left" vertical="top" wrapText="1"/>
    </xf>
    <xf numFmtId="0" fontId="5" fillId="0" borderId="2" xfId="1" applyFont="1" applyBorder="1" applyAlignment="1">
      <alignment horizontal="left" vertical="top" wrapText="1"/>
    </xf>
    <xf numFmtId="0" fontId="5" fillId="0" borderId="3" xfId="1" applyFont="1" applyBorder="1" applyAlignment="1">
      <alignment horizontal="left" vertical="top" wrapText="1"/>
    </xf>
    <xf numFmtId="0" fontId="5" fillId="0" borderId="4" xfId="1" applyFont="1" applyBorder="1" applyAlignment="1">
      <alignment horizontal="left" vertical="top" wrapText="1"/>
    </xf>
    <xf numFmtId="0" fontId="10" fillId="0" borderId="6" xfId="3" applyFont="1" applyBorder="1" applyAlignment="1">
      <alignment horizontal="center" vertical="center"/>
    </xf>
    <xf numFmtId="0" fontId="10" fillId="0" borderId="7" xfId="3" applyFont="1" applyBorder="1" applyAlignment="1">
      <alignment horizontal="center" vertical="center"/>
    </xf>
    <xf numFmtId="0" fontId="8" fillId="0" borderId="0" xfId="0" applyFont="1" applyAlignment="1">
      <alignment horizontal="center" vertical="center" textRotation="90"/>
    </xf>
    <xf numFmtId="0" fontId="9" fillId="0" borderId="0" xfId="0" applyFont="1" applyAlignment="1">
      <alignment horizontal="center" vertical="center" textRotation="90"/>
    </xf>
    <xf numFmtId="0" fontId="12" fillId="0" borderId="12" xfId="0" applyFont="1" applyBorder="1" applyAlignment="1">
      <alignment horizontal="left" vertical="top" wrapText="1" indent="1"/>
    </xf>
    <xf numFmtId="0" fontId="12" fillId="0" borderId="0" xfId="0" applyFont="1" applyAlignment="1">
      <alignment horizontal="left" vertical="top" wrapText="1" indent="1"/>
    </xf>
    <xf numFmtId="0" fontId="12" fillId="0" borderId="13" xfId="0" applyFont="1" applyBorder="1" applyAlignment="1">
      <alignment horizontal="left" vertical="top" wrapText="1" indent="1"/>
    </xf>
    <xf numFmtId="0" fontId="12" fillId="0" borderId="17" xfId="0" applyFont="1" applyBorder="1" applyAlignment="1">
      <alignment horizontal="center" vertical="center" textRotation="90"/>
    </xf>
    <xf numFmtId="0" fontId="9" fillId="0" borderId="18" xfId="0" applyFont="1" applyBorder="1" applyAlignment="1">
      <alignment horizontal="center" vertical="center" textRotation="90"/>
    </xf>
    <xf numFmtId="0" fontId="9" fillId="0" borderId="29" xfId="0" applyFont="1" applyBorder="1" applyAlignment="1">
      <alignment horizontal="center" vertical="center" textRotation="90"/>
    </xf>
    <xf numFmtId="0" fontId="11" fillId="0" borderId="12" xfId="0" applyFont="1" applyBorder="1" applyAlignment="1">
      <alignment horizontal="left" vertical="top" wrapText="1"/>
    </xf>
    <xf numFmtId="0" fontId="11" fillId="0" borderId="0" xfId="0" applyFont="1" applyAlignment="1">
      <alignment horizontal="left" vertical="top" wrapText="1"/>
    </xf>
    <xf numFmtId="0" fontId="12" fillId="0" borderId="23" xfId="0" applyFont="1" applyBorder="1" applyAlignment="1">
      <alignment horizontal="left" vertical="top" wrapText="1" indent="1"/>
    </xf>
    <xf numFmtId="0" fontId="12" fillId="0" borderId="24" xfId="0" applyFont="1" applyBorder="1" applyAlignment="1">
      <alignment horizontal="left" vertical="top" wrapText="1" indent="1"/>
    </xf>
    <xf numFmtId="0" fontId="12" fillId="0" borderId="25" xfId="0" applyFont="1" applyBorder="1" applyAlignment="1">
      <alignment horizontal="left" vertical="top" wrapText="1" indent="1"/>
    </xf>
    <xf numFmtId="0" fontId="37" fillId="11" borderId="2" xfId="4" applyFont="1" applyFill="1" applyBorder="1" applyAlignment="1">
      <alignment horizontal="center"/>
    </xf>
    <xf numFmtId="0" fontId="37" fillId="11" borderId="4" xfId="4" applyFont="1" applyFill="1" applyBorder="1" applyAlignment="1">
      <alignment horizontal="center"/>
    </xf>
    <xf numFmtId="0" fontId="17" fillId="0" borderId="0" xfId="4" applyFont="1" applyAlignment="1">
      <alignment horizontal="center" wrapText="1"/>
    </xf>
    <xf numFmtId="0" fontId="33" fillId="11" borderId="2" xfId="4" applyFont="1" applyFill="1" applyBorder="1" applyAlignment="1">
      <alignment horizontal="center"/>
    </xf>
    <xf numFmtId="0" fontId="33" fillId="11" borderId="4" xfId="4" applyFont="1" applyFill="1" applyBorder="1" applyAlignment="1">
      <alignment horizontal="center"/>
    </xf>
    <xf numFmtId="0" fontId="19" fillId="13" borderId="17" xfId="4" applyFont="1" applyFill="1" applyBorder="1" applyAlignment="1">
      <alignment horizontal="center" vertical="center" wrapText="1"/>
    </xf>
    <xf numFmtId="0" fontId="19" fillId="13" borderId="29" xfId="4" applyFont="1" applyFill="1" applyBorder="1" applyAlignment="1">
      <alignment horizontal="center" vertical="center" wrapText="1"/>
    </xf>
    <xf numFmtId="49" fontId="19" fillId="13" borderId="17" xfId="4" applyNumberFormat="1" applyFont="1" applyFill="1" applyBorder="1" applyAlignment="1">
      <alignment horizontal="center" vertical="center" wrapText="1"/>
    </xf>
    <xf numFmtId="49" fontId="19" fillId="13" borderId="29" xfId="4" applyNumberFormat="1" applyFont="1" applyFill="1" applyBorder="1" applyAlignment="1">
      <alignment horizontal="center" vertical="center" wrapText="1"/>
    </xf>
    <xf numFmtId="0" fontId="20" fillId="6" borderId="2" xfId="4" applyFont="1" applyFill="1" applyBorder="1" applyAlignment="1">
      <alignment horizontal="center" vertical="center" wrapText="1"/>
    </xf>
    <xf numFmtId="0" fontId="20" fillId="6" borderId="3" xfId="4" applyFont="1" applyFill="1" applyBorder="1" applyAlignment="1">
      <alignment horizontal="center" vertical="center" wrapText="1"/>
    </xf>
    <xf numFmtId="0" fontId="20" fillId="7" borderId="3" xfId="4" applyFont="1" applyFill="1" applyBorder="1" applyAlignment="1">
      <alignment horizontal="center" vertical="center" wrapText="1"/>
    </xf>
    <xf numFmtId="0" fontId="19" fillId="5" borderId="26" xfId="4" applyFont="1" applyFill="1" applyBorder="1" applyAlignment="1">
      <alignment horizontal="center" vertical="center" wrapText="1"/>
    </xf>
    <xf numFmtId="0" fontId="19" fillId="5" borderId="27" xfId="4" applyFont="1" applyFill="1" applyBorder="1" applyAlignment="1">
      <alignment horizontal="center" vertical="center" wrapText="1"/>
    </xf>
    <xf numFmtId="0" fontId="20" fillId="7" borderId="3" xfId="4" applyFont="1" applyFill="1" applyBorder="1" applyAlignment="1">
      <alignment horizontal="center" vertical="center"/>
    </xf>
    <xf numFmtId="0" fontId="20" fillId="7" borderId="4" xfId="4" applyFont="1" applyFill="1" applyBorder="1" applyAlignment="1">
      <alignment horizontal="center" vertical="center"/>
    </xf>
    <xf numFmtId="0" fontId="35" fillId="2" borderId="0" xfId="4" applyFont="1" applyFill="1" applyAlignment="1">
      <alignment horizontal="center" vertical="center" wrapText="1"/>
    </xf>
    <xf numFmtId="49" fontId="20" fillId="21" borderId="17" xfId="4" applyNumberFormat="1" applyFont="1" applyFill="1" applyBorder="1" applyAlignment="1">
      <alignment horizontal="center" vertical="center" wrapText="1"/>
    </xf>
    <xf numFmtId="49" fontId="20" fillId="21" borderId="29" xfId="4" applyNumberFormat="1" applyFont="1" applyFill="1" applyBorder="1" applyAlignment="1">
      <alignment horizontal="center" vertical="center" wrapText="1"/>
    </xf>
    <xf numFmtId="0" fontId="20" fillId="21" borderId="17" xfId="4" applyFont="1" applyFill="1" applyBorder="1" applyAlignment="1">
      <alignment horizontal="center" vertical="center" wrapText="1"/>
    </xf>
    <xf numFmtId="0" fontId="20" fillId="21" borderId="29" xfId="4" applyFont="1" applyFill="1" applyBorder="1" applyAlignment="1">
      <alignment horizontal="center" vertical="center" wrapText="1"/>
    </xf>
    <xf numFmtId="49" fontId="20" fillId="10" borderId="17" xfId="4" applyNumberFormat="1" applyFont="1" applyFill="1" applyBorder="1" applyAlignment="1">
      <alignment horizontal="center" vertical="center" wrapText="1"/>
    </xf>
    <xf numFmtId="49" fontId="20" fillId="10" borderId="29" xfId="4" applyNumberFormat="1" applyFont="1" applyFill="1" applyBorder="1" applyAlignment="1">
      <alignment horizontal="center" vertical="center" wrapText="1"/>
    </xf>
    <xf numFmtId="0" fontId="20" fillId="10" borderId="17" xfId="4" applyFont="1" applyFill="1" applyBorder="1" applyAlignment="1">
      <alignment horizontal="center" vertical="center" wrapText="1"/>
    </xf>
    <xf numFmtId="0" fontId="20" fillId="10" borderId="29" xfId="4" applyFont="1" applyFill="1" applyBorder="1" applyAlignment="1">
      <alignment horizontal="center" vertical="center" wrapText="1"/>
    </xf>
    <xf numFmtId="0" fontId="9" fillId="0" borderId="2" xfId="0" applyFont="1" applyBorder="1" applyAlignment="1">
      <alignment vertical="center" wrapText="1"/>
    </xf>
    <xf numFmtId="0" fontId="9" fillId="0" borderId="39" xfId="0" applyFont="1" applyBorder="1" applyAlignment="1">
      <alignment vertical="center" wrapText="1"/>
    </xf>
    <xf numFmtId="0" fontId="9" fillId="4" borderId="0" xfId="0" applyFont="1" applyFill="1" applyAlignment="1">
      <alignment horizontal="left" vertical="top" wrapText="1"/>
    </xf>
    <xf numFmtId="0" fontId="30" fillId="2" borderId="9" xfId="0" applyFont="1" applyFill="1" applyBorder="1" applyAlignment="1">
      <alignment horizontal="center"/>
    </xf>
    <xf numFmtId="0" fontId="30" fillId="2" borderId="10" xfId="0" applyFont="1" applyFill="1" applyBorder="1" applyAlignment="1">
      <alignment horizontal="center"/>
    </xf>
    <xf numFmtId="0" fontId="30" fillId="2" borderId="11" xfId="0" applyFont="1" applyFill="1" applyBorder="1" applyAlignment="1">
      <alignment horizontal="center"/>
    </xf>
    <xf numFmtId="0" fontId="9" fillId="0" borderId="34" xfId="0" applyFont="1" applyBorder="1" applyAlignment="1">
      <alignment horizontal="left" wrapText="1"/>
    </xf>
    <xf numFmtId="0" fontId="9" fillId="0" borderId="1" xfId="0" applyFont="1" applyBorder="1" applyAlignment="1">
      <alignment horizontal="left" wrapText="1"/>
    </xf>
    <xf numFmtId="0" fontId="9" fillId="0" borderId="35" xfId="0" applyFont="1" applyBorder="1" applyAlignment="1">
      <alignment horizontal="left" wrapText="1"/>
    </xf>
    <xf numFmtId="0" fontId="23" fillId="0" borderId="2" xfId="0" applyFont="1" applyBorder="1" applyAlignment="1">
      <alignment horizontal="center" vertical="center" wrapText="1"/>
    </xf>
    <xf numFmtId="0" fontId="23" fillId="0" borderId="39" xfId="0" applyFont="1" applyBorder="1" applyAlignment="1">
      <alignment horizontal="center" vertical="center" wrapText="1"/>
    </xf>
    <xf numFmtId="0" fontId="9" fillId="0" borderId="2" xfId="0" applyFont="1" applyBorder="1" applyAlignment="1">
      <alignment horizontal="left" wrapText="1"/>
    </xf>
    <xf numFmtId="0" fontId="9" fillId="0" borderId="39" xfId="0" applyFont="1" applyBorder="1" applyAlignment="1">
      <alignment horizontal="left" wrapText="1"/>
    </xf>
    <xf numFmtId="0" fontId="9" fillId="0" borderId="40" xfId="0" applyFont="1" applyBorder="1" applyAlignment="1">
      <alignment horizontal="left" wrapText="1"/>
    </xf>
    <xf numFmtId="0" fontId="9" fillId="0" borderId="41" xfId="0" applyFont="1" applyBorder="1" applyAlignment="1">
      <alignment horizontal="left" wrapText="1"/>
    </xf>
    <xf numFmtId="0" fontId="9" fillId="4" borderId="0" xfId="0" applyFont="1" applyFill="1" applyAlignment="1">
      <alignment horizontal="left" wrapText="1"/>
    </xf>
    <xf numFmtId="0" fontId="26" fillId="2" borderId="9" xfId="0" applyFont="1" applyFill="1" applyBorder="1" applyAlignment="1">
      <alignment horizontal="center"/>
    </xf>
    <xf numFmtId="0" fontId="26" fillId="2" borderId="10" xfId="0" applyFont="1" applyFill="1" applyBorder="1" applyAlignment="1">
      <alignment horizontal="center"/>
    </xf>
    <xf numFmtId="0" fontId="26" fillId="2" borderId="11" xfId="0" applyFont="1" applyFill="1" applyBorder="1" applyAlignment="1">
      <alignment horizontal="center"/>
    </xf>
    <xf numFmtId="0" fontId="23" fillId="0" borderId="2" xfId="0" applyFont="1" applyBorder="1" applyAlignment="1">
      <alignment horizontal="left" vertical="center" wrapText="1"/>
    </xf>
    <xf numFmtId="0" fontId="23" fillId="0" borderId="39" xfId="0" applyFont="1" applyBorder="1" applyAlignment="1">
      <alignment horizontal="left" vertical="center" wrapText="1"/>
    </xf>
    <xf numFmtId="0" fontId="26" fillId="4" borderId="0" xfId="0" applyFont="1" applyFill="1" applyAlignment="1">
      <alignment horizontal="center" vertical="center"/>
    </xf>
    <xf numFmtId="0" fontId="26" fillId="2" borderId="9" xfId="0" applyFont="1" applyFill="1" applyBorder="1" applyAlignment="1">
      <alignment horizontal="center" vertical="center"/>
    </xf>
    <xf numFmtId="0" fontId="26" fillId="2" borderId="10" xfId="0" applyFont="1" applyFill="1" applyBorder="1" applyAlignment="1">
      <alignment horizontal="center" vertical="center"/>
    </xf>
    <xf numFmtId="0" fontId="26" fillId="2" borderId="11" xfId="0" applyFont="1" applyFill="1" applyBorder="1" applyAlignment="1">
      <alignment horizontal="center" vertical="center"/>
    </xf>
    <xf numFmtId="0" fontId="32" fillId="0" borderId="2" xfId="0" applyFont="1" applyBorder="1" applyAlignment="1">
      <alignment horizontal="center"/>
    </xf>
    <xf numFmtId="0" fontId="32" fillId="0" borderId="4" xfId="0" applyFont="1" applyBorder="1" applyAlignment="1">
      <alignment horizontal="center"/>
    </xf>
    <xf numFmtId="0" fontId="33" fillId="12" borderId="2" xfId="0" applyFont="1" applyFill="1" applyBorder="1" applyAlignment="1">
      <alignment horizontal="center"/>
    </xf>
    <xf numFmtId="0" fontId="33" fillId="12" borderId="4" xfId="0" applyFont="1" applyFill="1" applyBorder="1" applyAlignment="1">
      <alignment horizontal="center"/>
    </xf>
    <xf numFmtId="0" fontId="19" fillId="8" borderId="1" xfId="0" applyFont="1" applyFill="1" applyBorder="1" applyAlignment="1">
      <alignment horizontal="center"/>
    </xf>
    <xf numFmtId="9" fontId="20" fillId="0" borderId="2" xfId="0" applyNumberFormat="1" applyFont="1" applyBorder="1" applyAlignment="1">
      <alignment horizontal="center" vertical="center"/>
    </xf>
    <xf numFmtId="9" fontId="20" fillId="0" borderId="3" xfId="0" applyNumberFormat="1" applyFont="1" applyBorder="1" applyAlignment="1">
      <alignment horizontal="center" vertical="center"/>
    </xf>
    <xf numFmtId="9" fontId="20" fillId="0" borderId="4" xfId="0" applyNumberFormat="1" applyFont="1" applyBorder="1" applyAlignment="1">
      <alignment horizontal="center" vertical="center"/>
    </xf>
    <xf numFmtId="0" fontId="20" fillId="0" borderId="2" xfId="0" applyFont="1" applyBorder="1" applyAlignment="1">
      <alignment horizontal="center"/>
    </xf>
    <xf numFmtId="0" fontId="20" fillId="0" borderId="4" xfId="0" applyFont="1" applyBorder="1" applyAlignment="1">
      <alignment horizontal="center"/>
    </xf>
    <xf numFmtId="0" fontId="19" fillId="8" borderId="0" xfId="0" applyFont="1" applyFill="1" applyAlignment="1">
      <alignment horizontal="center"/>
    </xf>
    <xf numFmtId="0" fontId="19" fillId="11" borderId="17" xfId="0" applyFont="1" applyFill="1" applyBorder="1" applyAlignment="1">
      <alignment horizontal="center" vertical="center"/>
    </xf>
    <xf numFmtId="0" fontId="19" fillId="11" borderId="29" xfId="0" applyFont="1" applyFill="1" applyBorder="1" applyAlignment="1">
      <alignment horizontal="center" vertical="center"/>
    </xf>
    <xf numFmtId="0" fontId="19" fillId="11" borderId="19" xfId="0" applyFont="1" applyFill="1" applyBorder="1" applyAlignment="1">
      <alignment horizontal="center" vertical="center"/>
    </xf>
    <xf numFmtId="0" fontId="19" fillId="11" borderId="20" xfId="0" applyFont="1" applyFill="1" applyBorder="1" applyAlignment="1">
      <alignment horizontal="center" vertical="center"/>
    </xf>
    <xf numFmtId="0" fontId="19" fillId="11" borderId="26" xfId="0" applyFont="1" applyFill="1" applyBorder="1" applyAlignment="1">
      <alignment horizontal="center" vertical="center"/>
    </xf>
    <xf numFmtId="0" fontId="19" fillId="11" borderId="28" xfId="0" applyFont="1" applyFill="1" applyBorder="1" applyAlignment="1">
      <alignment horizontal="center" vertical="center"/>
    </xf>
    <xf numFmtId="0" fontId="19" fillId="12" borderId="1" xfId="0" applyFont="1" applyFill="1" applyBorder="1" applyAlignment="1">
      <alignment horizontal="center"/>
    </xf>
    <xf numFmtId="0" fontId="19" fillId="13" borderId="2" xfId="0" applyFont="1" applyFill="1" applyBorder="1" applyAlignment="1">
      <alignment horizontal="center"/>
    </xf>
    <xf numFmtId="0" fontId="19" fillId="13" borderId="4" xfId="0" applyFont="1" applyFill="1" applyBorder="1" applyAlignment="1">
      <alignment horizontal="center"/>
    </xf>
    <xf numFmtId="0" fontId="31" fillId="11" borderId="0" xfId="0" applyFont="1" applyFill="1" applyAlignment="1">
      <alignment horizontal="center"/>
    </xf>
    <xf numFmtId="0" fontId="20" fillId="17" borderId="2" xfId="0" applyFont="1" applyFill="1" applyBorder="1" applyAlignment="1">
      <alignment horizontal="center"/>
    </xf>
    <xf numFmtId="0" fontId="20" fillId="17" borderId="4" xfId="0" applyFont="1" applyFill="1" applyBorder="1" applyAlignment="1">
      <alignment horizontal="center"/>
    </xf>
  </cellXfs>
  <cellStyles count="6">
    <cellStyle name="Hyperlink" xfId="2" builtinId="8"/>
    <cellStyle name="Hyperlink 2" xfId="5" xr:uid="{425F3C12-ABEE-4293-8E61-156C1585C4D2}"/>
    <cellStyle name="Normal" xfId="0" builtinId="0"/>
    <cellStyle name="Normal 2" xfId="4" xr:uid="{B1B4DF3E-0922-4C26-A5E3-28AEB01FCED2}"/>
    <cellStyle name="Normal 2 2" xfId="3" xr:uid="{2DE2579A-92E9-4928-9FDB-437D1EE4D099}"/>
    <cellStyle name="Normal 8" xfId="1" xr:uid="{7EFD32E2-F0DC-4E92-BEA0-060EEA5A4175}"/>
  </cellStyles>
  <dxfs count="7">
    <dxf>
      <fill>
        <patternFill>
          <bgColor rgb="FF00B050"/>
        </patternFill>
      </fill>
    </dxf>
    <dxf>
      <fill>
        <patternFill>
          <bgColor indexed="43"/>
        </patternFill>
      </fill>
    </dxf>
    <dxf>
      <font>
        <b/>
        <i val="0"/>
        <condense val="0"/>
        <extend val="0"/>
      </font>
      <fill>
        <patternFill>
          <bgColor indexed="10"/>
        </patternFill>
      </fill>
    </dxf>
    <dxf>
      <fill>
        <patternFill>
          <bgColor rgb="FFCCFFCC"/>
        </patternFill>
      </fill>
    </dxf>
    <dxf>
      <font>
        <color theme="0"/>
      </font>
      <fill>
        <patternFill>
          <bgColor rgb="FFFF0000"/>
        </patternFill>
      </fill>
    </dxf>
    <dxf>
      <fill>
        <patternFill>
          <bgColor rgb="FFFFC000"/>
        </patternFill>
      </fill>
    </dxf>
    <dxf>
      <font>
        <color theme="0"/>
      </font>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stacked"/>
        <c:varyColors val="0"/>
        <c:ser>
          <c:idx val="0"/>
          <c:order val="0"/>
          <c:tx>
            <c:v>Business Process</c:v>
          </c:tx>
          <c:invertIfNegative val="0"/>
          <c:dLbls>
            <c:spPr>
              <a:noFill/>
              <a:ln>
                <a:noFill/>
              </a:ln>
              <a:effectLst/>
            </c:spPr>
            <c:txPr>
              <a:bodyPr/>
              <a:lstStyle/>
              <a:p>
                <a:pPr>
                  <a:defRPr b="1"/>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9"/>
              <c:pt idx="0">
                <c:v>Governance</c:v>
              </c:pt>
              <c:pt idx="1">
                <c:v>Business</c:v>
              </c:pt>
              <c:pt idx="2">
                <c:v>Human Resource</c:v>
              </c:pt>
              <c:pt idx="3">
                <c:v>Legal</c:v>
              </c:pt>
              <c:pt idx="4">
                <c:v>Physical Security</c:v>
              </c:pt>
              <c:pt idx="5">
                <c:v>Procurement</c:v>
              </c:pt>
              <c:pt idx="6">
                <c:v>Information Technology</c:v>
              </c:pt>
              <c:pt idx="7">
                <c:v>Audit</c:v>
              </c:pt>
              <c:pt idx="8">
                <c:v>Application Development</c:v>
              </c:pt>
            </c:strLit>
          </c:cat>
          <c:val>
            <c:numLit>
              <c:formatCode>General</c:formatCode>
              <c:ptCount val="9"/>
              <c:pt idx="0">
                <c:v>2</c:v>
              </c:pt>
              <c:pt idx="1">
                <c:v>5</c:v>
              </c:pt>
              <c:pt idx="2">
                <c:v>1</c:v>
              </c:pt>
              <c:pt idx="3">
                <c:v>1</c:v>
              </c:pt>
              <c:pt idx="4">
                <c:v>3</c:v>
              </c:pt>
              <c:pt idx="5">
                <c:v>2</c:v>
              </c:pt>
              <c:pt idx="6">
                <c:v>48</c:v>
              </c:pt>
              <c:pt idx="7">
                <c:v>1</c:v>
              </c:pt>
              <c:pt idx="8">
                <c:v>4</c:v>
              </c:pt>
            </c:numLit>
          </c:val>
          <c:extLst>
            <c:ext xmlns:c16="http://schemas.microsoft.com/office/drawing/2014/chart" uri="{C3380CC4-5D6E-409C-BE32-E72D297353CC}">
              <c16:uniqueId val="{00000000-FA0B-4FC0-9E9C-BDCDC5020049}"/>
            </c:ext>
          </c:extLst>
        </c:ser>
        <c:dLbls>
          <c:showLegendKey val="0"/>
          <c:showVal val="0"/>
          <c:showCatName val="0"/>
          <c:showSerName val="0"/>
          <c:showPercent val="0"/>
          <c:showBubbleSize val="0"/>
        </c:dLbls>
        <c:gapWidth val="150"/>
        <c:overlap val="100"/>
        <c:axId val="111518208"/>
        <c:axId val="95532672"/>
      </c:barChart>
      <c:catAx>
        <c:axId val="111518208"/>
        <c:scaling>
          <c:orientation val="minMax"/>
        </c:scaling>
        <c:delete val="0"/>
        <c:axPos val="b"/>
        <c:numFmt formatCode="General" sourceLinked="0"/>
        <c:majorTickMark val="out"/>
        <c:minorTickMark val="none"/>
        <c:tickLblPos val="nextTo"/>
        <c:crossAx val="95532672"/>
        <c:crosses val="autoZero"/>
        <c:auto val="1"/>
        <c:lblAlgn val="ctr"/>
        <c:lblOffset val="100"/>
        <c:noMultiLvlLbl val="0"/>
      </c:catAx>
      <c:valAx>
        <c:axId val="95532672"/>
        <c:scaling>
          <c:orientation val="minMax"/>
        </c:scaling>
        <c:delete val="0"/>
        <c:axPos val="l"/>
        <c:majorGridlines/>
        <c:numFmt formatCode="General" sourceLinked="1"/>
        <c:majorTickMark val="out"/>
        <c:minorTickMark val="none"/>
        <c:tickLblPos val="nextTo"/>
        <c:crossAx val="111518208"/>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lang="en-IN" sz="1200"/>
            </a:pPr>
            <a:r>
              <a:rPr lang="en-IN" sz="1200" b="1" i="0" u="none" strike="noStrike" kern="1200" baseline="0">
                <a:solidFill>
                  <a:sysClr val="windowText" lastClr="000000"/>
                </a:solidFill>
              </a:rPr>
              <a:t>Before Mitigation of Risks</a:t>
            </a: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dPt>
            <c:idx val="0"/>
            <c:bubble3D val="0"/>
            <c:spPr>
              <a:solidFill>
                <a:srgbClr val="FF0000"/>
              </a:solidFill>
            </c:spPr>
            <c:extLst>
              <c:ext xmlns:c16="http://schemas.microsoft.com/office/drawing/2014/chart" uri="{C3380CC4-5D6E-409C-BE32-E72D297353CC}">
                <c16:uniqueId val="{00000009-EA5C-457A-9707-5AD837871400}"/>
              </c:ext>
            </c:extLst>
          </c:dPt>
          <c:dPt>
            <c:idx val="1"/>
            <c:bubble3D val="0"/>
            <c:spPr>
              <a:solidFill>
                <a:srgbClr val="FFC000"/>
              </a:solidFill>
            </c:spPr>
            <c:extLst>
              <c:ext xmlns:c16="http://schemas.microsoft.com/office/drawing/2014/chart" uri="{C3380CC4-5D6E-409C-BE32-E72D297353CC}">
                <c16:uniqueId val="{0000000D-77A3-435D-95D5-294E74304CC4}"/>
              </c:ext>
            </c:extLst>
          </c:dPt>
          <c:dPt>
            <c:idx val="2"/>
            <c:bubble3D val="0"/>
            <c:spPr>
              <a:solidFill>
                <a:srgbClr val="92D050"/>
              </a:solidFill>
            </c:spPr>
            <c:extLst>
              <c:ext xmlns:c16="http://schemas.microsoft.com/office/drawing/2014/chart" uri="{C3380CC4-5D6E-409C-BE32-E72D297353CC}">
                <c16:uniqueId val="{0000000E-77A3-435D-95D5-294E74304CC4}"/>
              </c:ext>
            </c:extLst>
          </c:dPt>
          <c:dLbls>
            <c:spPr>
              <a:noFill/>
              <a:ln>
                <a:noFill/>
              </a:ln>
              <a:effectLst/>
            </c:spPr>
            <c:showLegendKey val="0"/>
            <c:showVal val="0"/>
            <c:showCatName val="0"/>
            <c:showSerName val="0"/>
            <c:showPercent val="1"/>
            <c:showBubbleSize val="0"/>
            <c:showLeaderLines val="0"/>
            <c:extLst>
              <c:ext xmlns:c15="http://schemas.microsoft.com/office/drawing/2012/chart" uri="{CE6537A1-D6FC-4f65-9D91-7224C49458BB}"/>
            </c:extLst>
          </c:dLbls>
          <c:cat>
            <c:strRef>
              <c:f>Report!$B$8:$B$10</c:f>
              <c:strCache>
                <c:ptCount val="3"/>
                <c:pt idx="0">
                  <c:v>High</c:v>
                </c:pt>
                <c:pt idx="1">
                  <c:v>Medium</c:v>
                </c:pt>
                <c:pt idx="2">
                  <c:v>Low</c:v>
                </c:pt>
              </c:strCache>
            </c:strRef>
          </c:cat>
          <c:val>
            <c:numRef>
              <c:f>Report!$C$8:$C$10</c:f>
              <c:numCache>
                <c:formatCode>General</c:formatCode>
                <c:ptCount val="3"/>
                <c:pt idx="0">
                  <c:v>29</c:v>
                </c:pt>
                <c:pt idx="1">
                  <c:v>18</c:v>
                </c:pt>
                <c:pt idx="2">
                  <c:v>0</c:v>
                </c:pt>
              </c:numCache>
            </c:numRef>
          </c:val>
          <c:extLst>
            <c:ext xmlns:c16="http://schemas.microsoft.com/office/drawing/2014/chart" uri="{C3380CC4-5D6E-409C-BE32-E72D297353CC}">
              <c16:uniqueId val="{0000000D-EA5C-457A-9707-5AD837871400}"/>
            </c:ext>
          </c:extLst>
        </c:ser>
        <c:ser>
          <c:idx val="1"/>
          <c:order val="1"/>
          <c:dPt>
            <c:idx val="0"/>
            <c:bubble3D val="0"/>
            <c:spPr>
              <a:solidFill>
                <a:srgbClr val="FFFF00"/>
              </a:solidFill>
            </c:spPr>
            <c:extLst>
              <c:ext xmlns:c16="http://schemas.microsoft.com/office/drawing/2014/chart" uri="{C3380CC4-5D6E-409C-BE32-E72D297353CC}">
                <c16:uniqueId val="{0000000A-77A3-435D-95D5-294E74304CC4}"/>
              </c:ext>
            </c:extLst>
          </c:dPt>
          <c:dLbls>
            <c:spPr>
              <a:noFill/>
              <a:ln>
                <a:noFill/>
              </a:ln>
              <a:effectLst/>
            </c:spPr>
            <c:showLegendKey val="0"/>
            <c:showVal val="0"/>
            <c:showCatName val="0"/>
            <c:showSerName val="0"/>
            <c:showPercent val="1"/>
            <c:showBubbleSize val="0"/>
            <c:showLeaderLines val="0"/>
            <c:extLst>
              <c:ext xmlns:c15="http://schemas.microsoft.com/office/drawing/2012/chart" uri="{CE6537A1-D6FC-4f65-9D91-7224C49458BB}"/>
            </c:extLst>
          </c:dLbls>
          <c:cat>
            <c:strRef>
              <c:f>Report!$B$8:$B$10</c:f>
              <c:strCache>
                <c:ptCount val="3"/>
                <c:pt idx="0">
                  <c:v>High</c:v>
                </c:pt>
                <c:pt idx="1">
                  <c:v>Medium</c:v>
                </c:pt>
                <c:pt idx="2">
                  <c:v>Low</c:v>
                </c:pt>
              </c:strCache>
            </c:strRef>
          </c:cat>
          <c:val>
            <c:numRef>
              <c:f>Report!$D$8:$D$10</c:f>
              <c:numCache>
                <c:formatCode>General</c:formatCode>
                <c:ptCount val="3"/>
              </c:numCache>
            </c:numRef>
          </c:val>
          <c:extLst>
            <c:ext xmlns:c16="http://schemas.microsoft.com/office/drawing/2014/chart" uri="{C3380CC4-5D6E-409C-BE32-E72D297353CC}">
              <c16:uniqueId val="{0000000E-EA5C-457A-9707-5AD837871400}"/>
            </c:ext>
          </c:extLst>
        </c:ser>
        <c:dLbls>
          <c:showLegendKey val="0"/>
          <c:showVal val="0"/>
          <c:showCatName val="0"/>
          <c:showSerName val="0"/>
          <c:showPercent val="1"/>
          <c:showBubbleSize val="0"/>
          <c:showLeaderLines val="0"/>
        </c:dLbls>
      </c:pie3DChart>
    </c:plotArea>
    <c:legend>
      <c:legendPos val="r"/>
      <c:overlay val="0"/>
      <c:txPr>
        <a:bodyPr/>
        <a:lstStyle/>
        <a:p>
          <a:pPr rtl="0">
            <a:defRPr lang="en-IN"/>
          </a:pPr>
          <a:endParaRPr lang="en-US"/>
        </a:p>
      </c:txPr>
    </c:legend>
    <c:plotVisOnly val="1"/>
    <c:dispBlanksAs val="gap"/>
    <c:showDLblsOverMax val="0"/>
  </c:chart>
  <c:printSettings>
    <c:headerFooter/>
    <c:pageMargins b="0.75000000000000444" l="0.70000000000000062" r="0.70000000000000062" t="0.75000000000000444"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lang="en-IN" sz="1200"/>
            </a:pPr>
            <a:r>
              <a:rPr lang="en-US" sz="1200" b="1" i="0" u="none" strike="noStrike" kern="1200" baseline="0">
                <a:solidFill>
                  <a:sysClr val="windowText" lastClr="000000"/>
                </a:solidFill>
              </a:rPr>
              <a:t>Before Mitigation of Risks</a:t>
            </a: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dPt>
            <c:idx val="0"/>
            <c:bubble3D val="0"/>
            <c:spPr>
              <a:solidFill>
                <a:srgbClr val="FF0000"/>
              </a:solidFill>
            </c:spPr>
            <c:extLst>
              <c:ext xmlns:c16="http://schemas.microsoft.com/office/drawing/2014/chart" uri="{C3380CC4-5D6E-409C-BE32-E72D297353CC}">
                <c16:uniqueId val="{00000009-EA5C-457A-9707-5AD837871400}"/>
              </c:ext>
            </c:extLst>
          </c:dPt>
          <c:dPt>
            <c:idx val="1"/>
            <c:bubble3D val="0"/>
            <c:spPr>
              <a:solidFill>
                <a:srgbClr val="FFC000"/>
              </a:solidFill>
            </c:spPr>
            <c:extLst>
              <c:ext xmlns:c16="http://schemas.microsoft.com/office/drawing/2014/chart" uri="{C3380CC4-5D6E-409C-BE32-E72D297353CC}">
                <c16:uniqueId val="{0000000D-B7D7-479C-B7A0-0C4972B8C540}"/>
              </c:ext>
            </c:extLst>
          </c:dPt>
          <c:dPt>
            <c:idx val="2"/>
            <c:bubble3D val="0"/>
            <c:spPr>
              <a:solidFill>
                <a:srgbClr val="92D050"/>
              </a:solidFill>
            </c:spPr>
            <c:extLst>
              <c:ext xmlns:c16="http://schemas.microsoft.com/office/drawing/2014/chart" uri="{C3380CC4-5D6E-409C-BE32-E72D297353CC}">
                <c16:uniqueId val="{0000000E-B7D7-479C-B7A0-0C4972B8C540}"/>
              </c:ext>
            </c:extLst>
          </c:dPt>
          <c:dLbls>
            <c:spPr>
              <a:noFill/>
              <a:ln>
                <a:noFill/>
              </a:ln>
              <a:effectLst/>
            </c:spPr>
            <c:showLegendKey val="0"/>
            <c:showVal val="0"/>
            <c:showCatName val="0"/>
            <c:showSerName val="0"/>
            <c:showPercent val="1"/>
            <c:showBubbleSize val="0"/>
            <c:showLeaderLines val="0"/>
            <c:extLst>
              <c:ext xmlns:c15="http://schemas.microsoft.com/office/drawing/2012/chart" uri="{CE6537A1-D6FC-4f65-9D91-7224C49458BB}"/>
            </c:extLst>
          </c:dLbls>
          <c:cat>
            <c:strRef>
              <c:f>Report!$B$21:$B$23</c:f>
              <c:strCache>
                <c:ptCount val="3"/>
                <c:pt idx="0">
                  <c:v>High</c:v>
                </c:pt>
                <c:pt idx="1">
                  <c:v>Medium</c:v>
                </c:pt>
                <c:pt idx="2">
                  <c:v>Low</c:v>
                </c:pt>
              </c:strCache>
            </c:strRef>
          </c:cat>
          <c:val>
            <c:numRef>
              <c:f>Report!$C$21:$C$23</c:f>
              <c:numCache>
                <c:formatCode>General</c:formatCode>
                <c:ptCount val="3"/>
                <c:pt idx="0">
                  <c:v>20</c:v>
                </c:pt>
                <c:pt idx="1">
                  <c:v>15</c:v>
                </c:pt>
                <c:pt idx="2">
                  <c:v>12</c:v>
                </c:pt>
              </c:numCache>
            </c:numRef>
          </c:val>
          <c:extLst>
            <c:ext xmlns:c16="http://schemas.microsoft.com/office/drawing/2014/chart" uri="{C3380CC4-5D6E-409C-BE32-E72D297353CC}">
              <c16:uniqueId val="{0000000D-EA5C-457A-9707-5AD837871400}"/>
            </c:ext>
          </c:extLst>
        </c:ser>
        <c:ser>
          <c:idx val="1"/>
          <c:order val="1"/>
          <c:dPt>
            <c:idx val="0"/>
            <c:bubble3D val="0"/>
            <c:spPr>
              <a:solidFill>
                <a:srgbClr val="FFFF00"/>
              </a:solidFill>
            </c:spPr>
            <c:extLst>
              <c:ext xmlns:c16="http://schemas.microsoft.com/office/drawing/2014/chart" uri="{C3380CC4-5D6E-409C-BE32-E72D297353CC}">
                <c16:uniqueId val="{0000000A-B7D7-479C-B7A0-0C4972B8C540}"/>
              </c:ext>
            </c:extLst>
          </c:dPt>
          <c:dLbls>
            <c:spPr>
              <a:noFill/>
              <a:ln>
                <a:noFill/>
              </a:ln>
              <a:effectLst/>
            </c:spPr>
            <c:showLegendKey val="0"/>
            <c:showVal val="0"/>
            <c:showCatName val="0"/>
            <c:showSerName val="0"/>
            <c:showPercent val="1"/>
            <c:showBubbleSize val="0"/>
            <c:showLeaderLines val="0"/>
            <c:extLst>
              <c:ext xmlns:c15="http://schemas.microsoft.com/office/drawing/2012/chart" uri="{CE6537A1-D6FC-4f65-9D91-7224C49458BB}"/>
            </c:extLst>
          </c:dLbls>
          <c:cat>
            <c:strRef>
              <c:f>Report!$B$21:$B$23</c:f>
              <c:strCache>
                <c:ptCount val="3"/>
                <c:pt idx="0">
                  <c:v>High</c:v>
                </c:pt>
                <c:pt idx="1">
                  <c:v>Medium</c:v>
                </c:pt>
                <c:pt idx="2">
                  <c:v>Low</c:v>
                </c:pt>
              </c:strCache>
            </c:strRef>
          </c:cat>
          <c:val>
            <c:numRef>
              <c:f>Report!$D$21:$D$23</c:f>
              <c:numCache>
                <c:formatCode>General</c:formatCode>
                <c:ptCount val="3"/>
              </c:numCache>
            </c:numRef>
          </c:val>
          <c:extLst>
            <c:ext xmlns:c16="http://schemas.microsoft.com/office/drawing/2014/chart" uri="{C3380CC4-5D6E-409C-BE32-E72D297353CC}">
              <c16:uniqueId val="{0000000E-EA5C-457A-9707-5AD837871400}"/>
            </c:ext>
          </c:extLst>
        </c:ser>
        <c:dLbls>
          <c:showLegendKey val="0"/>
          <c:showVal val="0"/>
          <c:showCatName val="0"/>
          <c:showSerName val="0"/>
          <c:showPercent val="1"/>
          <c:showBubbleSize val="0"/>
          <c:showLeaderLines val="0"/>
        </c:dLbls>
      </c:pie3DChart>
    </c:plotArea>
    <c:legend>
      <c:legendPos val="r"/>
      <c:overlay val="0"/>
      <c:txPr>
        <a:bodyPr/>
        <a:lstStyle/>
        <a:p>
          <a:pPr rtl="0">
            <a:defRPr lang="en-IN"/>
          </a:pPr>
          <a:endParaRPr lang="en-US"/>
        </a:p>
      </c:txPr>
    </c:legend>
    <c:plotVisOnly val="1"/>
    <c:dispBlanksAs val="gap"/>
    <c:showDLblsOverMax val="0"/>
  </c:chart>
  <c:printSettings>
    <c:headerFooter/>
    <c:pageMargins b="0.75000000000000444" l="0.70000000000000062" r="0.70000000000000062" t="0.75000000000000444"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25961</xdr:colOff>
      <xdr:row>1</xdr:row>
      <xdr:rowOff>30257</xdr:rowOff>
    </xdr:from>
    <xdr:to>
      <xdr:col>2</xdr:col>
      <xdr:colOff>1007671</xdr:colOff>
      <xdr:row>4</xdr:row>
      <xdr:rowOff>102012</xdr:rowOff>
    </xdr:to>
    <xdr:pic>
      <xdr:nvPicPr>
        <xdr:cNvPr id="3" name="Picture 2" descr="Saudi Ceramic Company - Saudi Ceramics - Tiles, Sanitary Ware, Water  Heaters, Bathware, Mixers &amp; Showers, Red Bricks, Bathroom PODS, Industry  Minerals">
          <a:extLst>
            <a:ext uri="{FF2B5EF4-FFF2-40B4-BE49-F238E27FC236}">
              <a16:creationId xmlns:a16="http://schemas.microsoft.com/office/drawing/2014/main" id="{57181625-5F64-BE3B-5370-BAEFBA0B184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196" y="220757"/>
          <a:ext cx="2729828" cy="800137"/>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9525</xdr:colOff>
      <xdr:row>12</xdr:row>
      <xdr:rowOff>76200</xdr:rowOff>
    </xdr:from>
    <xdr:to>
      <xdr:col>18</xdr:col>
      <xdr:colOff>0</xdr:colOff>
      <xdr:row>12</xdr:row>
      <xdr:rowOff>85725</xdr:rowOff>
    </xdr:to>
    <xdr:cxnSp macro="">
      <xdr:nvCxnSpPr>
        <xdr:cNvPr id="2" name="Straight Arrow Connector 1">
          <a:extLst>
            <a:ext uri="{FF2B5EF4-FFF2-40B4-BE49-F238E27FC236}">
              <a16:creationId xmlns:a16="http://schemas.microsoft.com/office/drawing/2014/main" id="{7DE92384-C652-4488-B19C-B34916238F30}"/>
            </a:ext>
          </a:extLst>
        </xdr:cNvPr>
        <xdr:cNvCxnSpPr/>
      </xdr:nvCxnSpPr>
      <xdr:spPr>
        <a:xfrm flipV="1">
          <a:off x="10810875" y="2571750"/>
          <a:ext cx="828675" cy="9525"/>
        </a:xfrm>
        <a:prstGeom prst="straightConnector1">
          <a:avLst/>
        </a:prstGeom>
        <a:ln>
          <a:solidFill>
            <a:schemeClr val="tx1"/>
          </a:solidFill>
          <a:headEnd type="triangle" w="med" len="lg"/>
          <a:tailEnd type="triangle" w="med"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9525</xdr:colOff>
      <xdr:row>15</xdr:row>
      <xdr:rowOff>76200</xdr:rowOff>
    </xdr:from>
    <xdr:to>
      <xdr:col>18</xdr:col>
      <xdr:colOff>0</xdr:colOff>
      <xdr:row>15</xdr:row>
      <xdr:rowOff>85725</xdr:rowOff>
    </xdr:to>
    <xdr:cxnSp macro="">
      <xdr:nvCxnSpPr>
        <xdr:cNvPr id="3" name="Straight Arrow Connector 2">
          <a:extLst>
            <a:ext uri="{FF2B5EF4-FFF2-40B4-BE49-F238E27FC236}">
              <a16:creationId xmlns:a16="http://schemas.microsoft.com/office/drawing/2014/main" id="{802A3512-069B-47F4-BEA7-20F552481ACA}"/>
            </a:ext>
          </a:extLst>
        </xdr:cNvPr>
        <xdr:cNvCxnSpPr/>
      </xdr:nvCxnSpPr>
      <xdr:spPr>
        <a:xfrm flipV="1">
          <a:off x="10810875" y="3333750"/>
          <a:ext cx="828675" cy="9525"/>
        </a:xfrm>
        <a:prstGeom prst="straightConnector1">
          <a:avLst/>
        </a:prstGeom>
        <a:ln>
          <a:solidFill>
            <a:schemeClr val="tx1"/>
          </a:solidFill>
          <a:headEnd type="triangle" w="med" len="lg"/>
          <a:tailEnd type="triangle" w="med"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18</xdr:row>
      <xdr:rowOff>76200</xdr:rowOff>
    </xdr:from>
    <xdr:to>
      <xdr:col>17</xdr:col>
      <xdr:colOff>600075</xdr:colOff>
      <xdr:row>18</xdr:row>
      <xdr:rowOff>85725</xdr:rowOff>
    </xdr:to>
    <xdr:cxnSp macro="">
      <xdr:nvCxnSpPr>
        <xdr:cNvPr id="4" name="Straight Arrow Connector 3">
          <a:extLst>
            <a:ext uri="{FF2B5EF4-FFF2-40B4-BE49-F238E27FC236}">
              <a16:creationId xmlns:a16="http://schemas.microsoft.com/office/drawing/2014/main" id="{A705DCD2-6896-47AC-B304-2DADC385E54C}"/>
            </a:ext>
          </a:extLst>
        </xdr:cNvPr>
        <xdr:cNvCxnSpPr/>
      </xdr:nvCxnSpPr>
      <xdr:spPr>
        <a:xfrm flipV="1">
          <a:off x="10801350" y="3892550"/>
          <a:ext cx="796925" cy="9525"/>
        </a:xfrm>
        <a:prstGeom prst="straightConnector1">
          <a:avLst/>
        </a:prstGeom>
        <a:ln>
          <a:solidFill>
            <a:schemeClr val="tx1"/>
          </a:solidFill>
          <a:headEnd type="triangle" w="med" len="lg"/>
          <a:tailEnd type="triangle" w="med"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7</xdr:row>
      <xdr:rowOff>76200</xdr:rowOff>
    </xdr:from>
    <xdr:to>
      <xdr:col>17</xdr:col>
      <xdr:colOff>600075</xdr:colOff>
      <xdr:row>7</xdr:row>
      <xdr:rowOff>85725</xdr:rowOff>
    </xdr:to>
    <xdr:cxnSp macro="">
      <xdr:nvCxnSpPr>
        <xdr:cNvPr id="5" name="Straight Arrow Connector 4">
          <a:extLst>
            <a:ext uri="{FF2B5EF4-FFF2-40B4-BE49-F238E27FC236}">
              <a16:creationId xmlns:a16="http://schemas.microsoft.com/office/drawing/2014/main" id="{B18FE8A2-4E05-4BE0-87E5-D7ADC9C2EA1C}"/>
            </a:ext>
          </a:extLst>
        </xdr:cNvPr>
        <xdr:cNvCxnSpPr/>
      </xdr:nvCxnSpPr>
      <xdr:spPr>
        <a:xfrm flipV="1">
          <a:off x="10801350" y="1638300"/>
          <a:ext cx="796925" cy="9525"/>
        </a:xfrm>
        <a:prstGeom prst="straightConnector1">
          <a:avLst/>
        </a:prstGeom>
        <a:ln>
          <a:solidFill>
            <a:schemeClr val="tx1"/>
          </a:solidFill>
          <a:headEnd type="triangle" w="med" len="lg"/>
          <a:tailEnd type="triangle" w="med"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9525</xdr:colOff>
      <xdr:row>22</xdr:row>
      <xdr:rowOff>76200</xdr:rowOff>
    </xdr:from>
    <xdr:to>
      <xdr:col>18</xdr:col>
      <xdr:colOff>0</xdr:colOff>
      <xdr:row>22</xdr:row>
      <xdr:rowOff>85725</xdr:rowOff>
    </xdr:to>
    <xdr:cxnSp macro="">
      <xdr:nvCxnSpPr>
        <xdr:cNvPr id="6" name="Straight Arrow Connector 5">
          <a:extLst>
            <a:ext uri="{FF2B5EF4-FFF2-40B4-BE49-F238E27FC236}">
              <a16:creationId xmlns:a16="http://schemas.microsoft.com/office/drawing/2014/main" id="{0190A755-CD78-40C3-A020-4BC22D84583A}"/>
            </a:ext>
          </a:extLst>
        </xdr:cNvPr>
        <xdr:cNvCxnSpPr/>
      </xdr:nvCxnSpPr>
      <xdr:spPr>
        <a:xfrm flipV="1">
          <a:off x="10810875" y="4603750"/>
          <a:ext cx="828675" cy="9525"/>
        </a:xfrm>
        <a:prstGeom prst="straightConnector1">
          <a:avLst/>
        </a:prstGeom>
        <a:ln>
          <a:solidFill>
            <a:schemeClr val="tx1"/>
          </a:solidFill>
          <a:headEnd type="triangle" w="med" len="lg"/>
          <a:tailEnd type="triangle" w="med"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12</xdr:row>
      <xdr:rowOff>95250</xdr:rowOff>
    </xdr:from>
    <xdr:to>
      <xdr:col>14</xdr:col>
      <xdr:colOff>180975</xdr:colOff>
      <xdr:row>12</xdr:row>
      <xdr:rowOff>104775</xdr:rowOff>
    </xdr:to>
    <xdr:cxnSp macro="">
      <xdr:nvCxnSpPr>
        <xdr:cNvPr id="7" name="Straight Arrow Connector 6">
          <a:extLst>
            <a:ext uri="{FF2B5EF4-FFF2-40B4-BE49-F238E27FC236}">
              <a16:creationId xmlns:a16="http://schemas.microsoft.com/office/drawing/2014/main" id="{B8E9D65E-DE25-4A38-8883-BEF18A4DB557}"/>
            </a:ext>
          </a:extLst>
        </xdr:cNvPr>
        <xdr:cNvCxnSpPr/>
      </xdr:nvCxnSpPr>
      <xdr:spPr>
        <a:xfrm flipV="1">
          <a:off x="8299450" y="2590800"/>
          <a:ext cx="822325" cy="9525"/>
        </a:xfrm>
        <a:prstGeom prst="straightConnector1">
          <a:avLst/>
        </a:prstGeom>
        <a:ln>
          <a:solidFill>
            <a:schemeClr val="tx1"/>
          </a:solidFill>
          <a:headEnd type="triangle" w="med" len="lg"/>
          <a:tailEnd type="triangle" w="med"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9525</xdr:colOff>
      <xdr:row>15</xdr:row>
      <xdr:rowOff>85725</xdr:rowOff>
    </xdr:from>
    <xdr:to>
      <xdr:col>15</xdr:col>
      <xdr:colOff>0</xdr:colOff>
      <xdr:row>15</xdr:row>
      <xdr:rowOff>95250</xdr:rowOff>
    </xdr:to>
    <xdr:cxnSp macro="">
      <xdr:nvCxnSpPr>
        <xdr:cNvPr id="8" name="Straight Arrow Connector 7">
          <a:extLst>
            <a:ext uri="{FF2B5EF4-FFF2-40B4-BE49-F238E27FC236}">
              <a16:creationId xmlns:a16="http://schemas.microsoft.com/office/drawing/2014/main" id="{322A8604-5AF0-4218-9BB8-9D9946E8BD23}"/>
            </a:ext>
          </a:extLst>
        </xdr:cNvPr>
        <xdr:cNvCxnSpPr/>
      </xdr:nvCxnSpPr>
      <xdr:spPr>
        <a:xfrm flipV="1">
          <a:off x="8308975" y="3343275"/>
          <a:ext cx="828675" cy="9525"/>
        </a:xfrm>
        <a:prstGeom prst="straightConnector1">
          <a:avLst/>
        </a:prstGeom>
        <a:ln>
          <a:solidFill>
            <a:schemeClr val="tx1"/>
          </a:solidFill>
          <a:headEnd type="triangle" w="med" len="lg"/>
          <a:tailEnd type="triangle" w="med"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18</xdr:row>
      <xdr:rowOff>85725</xdr:rowOff>
    </xdr:from>
    <xdr:to>
      <xdr:col>14</xdr:col>
      <xdr:colOff>180975</xdr:colOff>
      <xdr:row>18</xdr:row>
      <xdr:rowOff>95250</xdr:rowOff>
    </xdr:to>
    <xdr:cxnSp macro="">
      <xdr:nvCxnSpPr>
        <xdr:cNvPr id="9" name="Straight Arrow Connector 8">
          <a:extLst>
            <a:ext uri="{FF2B5EF4-FFF2-40B4-BE49-F238E27FC236}">
              <a16:creationId xmlns:a16="http://schemas.microsoft.com/office/drawing/2014/main" id="{26DCA176-0E11-4611-ADB3-E2D051769C8A}"/>
            </a:ext>
          </a:extLst>
        </xdr:cNvPr>
        <xdr:cNvCxnSpPr/>
      </xdr:nvCxnSpPr>
      <xdr:spPr>
        <a:xfrm flipV="1">
          <a:off x="8299450" y="3902075"/>
          <a:ext cx="822325" cy="9525"/>
        </a:xfrm>
        <a:prstGeom prst="straightConnector1">
          <a:avLst/>
        </a:prstGeom>
        <a:ln>
          <a:solidFill>
            <a:schemeClr val="tx1"/>
          </a:solidFill>
          <a:headEnd type="triangle" w="med" len="lg"/>
          <a:tailEnd type="triangle" w="med"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9525</xdr:colOff>
      <xdr:row>22</xdr:row>
      <xdr:rowOff>104775</xdr:rowOff>
    </xdr:from>
    <xdr:to>
      <xdr:col>15</xdr:col>
      <xdr:colOff>0</xdr:colOff>
      <xdr:row>22</xdr:row>
      <xdr:rowOff>114300</xdr:rowOff>
    </xdr:to>
    <xdr:cxnSp macro="">
      <xdr:nvCxnSpPr>
        <xdr:cNvPr id="10" name="Straight Arrow Connector 9">
          <a:extLst>
            <a:ext uri="{FF2B5EF4-FFF2-40B4-BE49-F238E27FC236}">
              <a16:creationId xmlns:a16="http://schemas.microsoft.com/office/drawing/2014/main" id="{434F6032-1F38-44A0-827D-9230C9537FF0}"/>
            </a:ext>
          </a:extLst>
        </xdr:cNvPr>
        <xdr:cNvCxnSpPr/>
      </xdr:nvCxnSpPr>
      <xdr:spPr>
        <a:xfrm flipV="1">
          <a:off x="8308975" y="4632325"/>
          <a:ext cx="828675" cy="9525"/>
        </a:xfrm>
        <a:prstGeom prst="straightConnector1">
          <a:avLst/>
        </a:prstGeom>
        <a:ln>
          <a:solidFill>
            <a:schemeClr val="tx1"/>
          </a:solidFill>
          <a:headEnd type="triangle" w="med" len="lg"/>
          <a:tailEnd type="triangle" w="med"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9525</xdr:colOff>
      <xdr:row>7</xdr:row>
      <xdr:rowOff>85725</xdr:rowOff>
    </xdr:from>
    <xdr:to>
      <xdr:col>15</xdr:col>
      <xdr:colOff>0</xdr:colOff>
      <xdr:row>7</xdr:row>
      <xdr:rowOff>95250</xdr:rowOff>
    </xdr:to>
    <xdr:cxnSp macro="">
      <xdr:nvCxnSpPr>
        <xdr:cNvPr id="11" name="Straight Arrow Connector 10">
          <a:extLst>
            <a:ext uri="{FF2B5EF4-FFF2-40B4-BE49-F238E27FC236}">
              <a16:creationId xmlns:a16="http://schemas.microsoft.com/office/drawing/2014/main" id="{E4F2B9A4-C291-4DD1-A794-FBB5F54890D6}"/>
            </a:ext>
          </a:extLst>
        </xdr:cNvPr>
        <xdr:cNvCxnSpPr/>
      </xdr:nvCxnSpPr>
      <xdr:spPr>
        <a:xfrm flipV="1">
          <a:off x="8308975" y="1647825"/>
          <a:ext cx="828675" cy="9525"/>
        </a:xfrm>
        <a:prstGeom prst="straightConnector1">
          <a:avLst/>
        </a:prstGeom>
        <a:ln>
          <a:solidFill>
            <a:schemeClr val="tx1"/>
          </a:solidFill>
          <a:headEnd type="triangle" w="med" len="lg"/>
          <a:tailEnd type="triangle" w="med"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733425</xdr:colOff>
      <xdr:row>5</xdr:row>
      <xdr:rowOff>76200</xdr:rowOff>
    </xdr:from>
    <xdr:to>
      <xdr:col>15</xdr:col>
      <xdr:colOff>733425</xdr:colOff>
      <xdr:row>7</xdr:row>
      <xdr:rowOff>1</xdr:rowOff>
    </xdr:to>
    <xdr:cxnSp macro="">
      <xdr:nvCxnSpPr>
        <xdr:cNvPr id="12" name="Straight Arrow Connector 11">
          <a:extLst>
            <a:ext uri="{FF2B5EF4-FFF2-40B4-BE49-F238E27FC236}">
              <a16:creationId xmlns:a16="http://schemas.microsoft.com/office/drawing/2014/main" id="{A7FB1F81-861D-4E8F-BB08-F2228B3A0381}"/>
            </a:ext>
          </a:extLst>
        </xdr:cNvPr>
        <xdr:cNvCxnSpPr/>
      </xdr:nvCxnSpPr>
      <xdr:spPr>
        <a:xfrm flipV="1">
          <a:off x="9871075" y="1060450"/>
          <a:ext cx="0" cy="501651"/>
        </a:xfrm>
        <a:prstGeom prst="straightConnector1">
          <a:avLst/>
        </a:prstGeom>
        <a:ln>
          <a:solidFill>
            <a:schemeClr val="tx1"/>
          </a:solidFill>
          <a:headEnd type="triangle" w="med" len="lg"/>
          <a:tailEnd type="none" w="med"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123825</xdr:colOff>
      <xdr:row>23</xdr:row>
      <xdr:rowOff>2</xdr:rowOff>
    </xdr:from>
    <xdr:to>
      <xdr:col>18</xdr:col>
      <xdr:colOff>133350</xdr:colOff>
      <xdr:row>24</xdr:row>
      <xdr:rowOff>57150</xdr:rowOff>
    </xdr:to>
    <xdr:cxnSp macro="">
      <xdr:nvCxnSpPr>
        <xdr:cNvPr id="13" name="Straight Arrow Connector 12">
          <a:extLst>
            <a:ext uri="{FF2B5EF4-FFF2-40B4-BE49-F238E27FC236}">
              <a16:creationId xmlns:a16="http://schemas.microsoft.com/office/drawing/2014/main" id="{E69E6E23-33A9-447B-8A9A-A3AE5F9CCC96}"/>
            </a:ext>
          </a:extLst>
        </xdr:cNvPr>
        <xdr:cNvCxnSpPr/>
      </xdr:nvCxnSpPr>
      <xdr:spPr>
        <a:xfrm>
          <a:off x="11763375" y="4705352"/>
          <a:ext cx="9525" cy="234948"/>
        </a:xfrm>
        <a:prstGeom prst="straightConnector1">
          <a:avLst/>
        </a:prstGeom>
        <a:ln>
          <a:solidFill>
            <a:schemeClr val="tx1"/>
          </a:solidFill>
          <a:headEnd type="triangle" w="med" len="lg"/>
          <a:tailEnd type="none" w="med"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781050</xdr:colOff>
      <xdr:row>23</xdr:row>
      <xdr:rowOff>0</xdr:rowOff>
    </xdr:from>
    <xdr:to>
      <xdr:col>18</xdr:col>
      <xdr:colOff>133350</xdr:colOff>
      <xdr:row>24</xdr:row>
      <xdr:rowOff>66675</xdr:rowOff>
    </xdr:to>
    <xdr:cxnSp macro="">
      <xdr:nvCxnSpPr>
        <xdr:cNvPr id="14" name="Elbow Connector 13">
          <a:extLst>
            <a:ext uri="{FF2B5EF4-FFF2-40B4-BE49-F238E27FC236}">
              <a16:creationId xmlns:a16="http://schemas.microsoft.com/office/drawing/2014/main" id="{2C1C4828-2179-4B88-8B5A-A38B1C5F1EAF}"/>
            </a:ext>
          </a:extLst>
        </xdr:cNvPr>
        <xdr:cNvCxnSpPr/>
      </xdr:nvCxnSpPr>
      <xdr:spPr>
        <a:xfrm>
          <a:off x="9918700" y="4705350"/>
          <a:ext cx="1854200" cy="244475"/>
        </a:xfrm>
        <a:prstGeom prst="bentConnector3">
          <a:avLst>
            <a:gd name="adj1" fmla="val -82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733428</xdr:colOff>
      <xdr:row>5</xdr:row>
      <xdr:rowOff>76204</xdr:rowOff>
    </xdr:from>
    <xdr:to>
      <xdr:col>18</xdr:col>
      <xdr:colOff>161925</xdr:colOff>
      <xdr:row>6</xdr:row>
      <xdr:rowOff>342900</xdr:rowOff>
    </xdr:to>
    <xdr:cxnSp macro="">
      <xdr:nvCxnSpPr>
        <xdr:cNvPr id="15" name="Elbow Connector 14">
          <a:extLst>
            <a:ext uri="{FF2B5EF4-FFF2-40B4-BE49-F238E27FC236}">
              <a16:creationId xmlns:a16="http://schemas.microsoft.com/office/drawing/2014/main" id="{297D42C4-081A-4F0A-A8C6-FFBFEFA591CE}"/>
            </a:ext>
          </a:extLst>
        </xdr:cNvPr>
        <xdr:cNvCxnSpPr/>
      </xdr:nvCxnSpPr>
      <xdr:spPr>
        <a:xfrm rot="10800000">
          <a:off x="9871078" y="1060454"/>
          <a:ext cx="1930397" cy="444496"/>
        </a:xfrm>
        <a:prstGeom prst="bentConnector3">
          <a:avLst>
            <a:gd name="adj1" fmla="val 262"/>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733425</xdr:colOff>
      <xdr:row>13</xdr:row>
      <xdr:rowOff>1</xdr:rowOff>
    </xdr:from>
    <xdr:to>
      <xdr:col>15</xdr:col>
      <xdr:colOff>733425</xdr:colOff>
      <xdr:row>14</xdr:row>
      <xdr:rowOff>161925</xdr:rowOff>
    </xdr:to>
    <xdr:cxnSp macro="">
      <xdr:nvCxnSpPr>
        <xdr:cNvPr id="16" name="Straight Arrow Connector 15">
          <a:extLst>
            <a:ext uri="{FF2B5EF4-FFF2-40B4-BE49-F238E27FC236}">
              <a16:creationId xmlns:a16="http://schemas.microsoft.com/office/drawing/2014/main" id="{49751CF7-4316-4692-8597-76F4639DB98A}"/>
            </a:ext>
          </a:extLst>
        </xdr:cNvPr>
        <xdr:cNvCxnSpPr/>
      </xdr:nvCxnSpPr>
      <xdr:spPr>
        <a:xfrm flipV="1">
          <a:off x="9871075" y="2673351"/>
          <a:ext cx="0" cy="568324"/>
        </a:xfrm>
        <a:prstGeom prst="straightConnector1">
          <a:avLst/>
        </a:prstGeom>
        <a:ln>
          <a:solidFill>
            <a:schemeClr val="tx1"/>
          </a:solidFill>
          <a:headEnd type="triangle" w="med" len="lg"/>
          <a:tailEnd type="none" w="med"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733425</xdr:colOff>
      <xdr:row>16</xdr:row>
      <xdr:rowOff>1</xdr:rowOff>
    </xdr:from>
    <xdr:to>
      <xdr:col>15</xdr:col>
      <xdr:colOff>733425</xdr:colOff>
      <xdr:row>17</xdr:row>
      <xdr:rowOff>161925</xdr:rowOff>
    </xdr:to>
    <xdr:cxnSp macro="">
      <xdr:nvCxnSpPr>
        <xdr:cNvPr id="17" name="Straight Arrow Connector 16">
          <a:extLst>
            <a:ext uri="{FF2B5EF4-FFF2-40B4-BE49-F238E27FC236}">
              <a16:creationId xmlns:a16="http://schemas.microsoft.com/office/drawing/2014/main" id="{F075DC68-9E77-400F-A63D-9128603F9746}"/>
            </a:ext>
          </a:extLst>
        </xdr:cNvPr>
        <xdr:cNvCxnSpPr/>
      </xdr:nvCxnSpPr>
      <xdr:spPr>
        <a:xfrm flipV="1">
          <a:off x="9871075" y="3448051"/>
          <a:ext cx="0" cy="346074"/>
        </a:xfrm>
        <a:prstGeom prst="straightConnector1">
          <a:avLst/>
        </a:prstGeom>
        <a:ln>
          <a:solidFill>
            <a:schemeClr val="tx1"/>
          </a:solidFill>
          <a:headEnd type="triangle" w="med" len="lg"/>
          <a:tailEnd type="none" w="med"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742950</xdr:colOff>
      <xdr:row>19</xdr:row>
      <xdr:rowOff>9526</xdr:rowOff>
    </xdr:from>
    <xdr:to>
      <xdr:col>15</xdr:col>
      <xdr:colOff>752475</xdr:colOff>
      <xdr:row>22</xdr:row>
      <xdr:rowOff>9525</xdr:rowOff>
    </xdr:to>
    <xdr:cxnSp macro="">
      <xdr:nvCxnSpPr>
        <xdr:cNvPr id="18" name="Straight Arrow Connector 17">
          <a:extLst>
            <a:ext uri="{FF2B5EF4-FFF2-40B4-BE49-F238E27FC236}">
              <a16:creationId xmlns:a16="http://schemas.microsoft.com/office/drawing/2014/main" id="{448DA42D-206C-4A15-8462-1D8CEA31D7EA}"/>
            </a:ext>
          </a:extLst>
        </xdr:cNvPr>
        <xdr:cNvCxnSpPr/>
      </xdr:nvCxnSpPr>
      <xdr:spPr>
        <a:xfrm flipH="1" flipV="1">
          <a:off x="9880600" y="4003676"/>
          <a:ext cx="9525" cy="533399"/>
        </a:xfrm>
        <a:prstGeom prst="straightConnector1">
          <a:avLst/>
        </a:prstGeom>
        <a:ln>
          <a:solidFill>
            <a:schemeClr val="tx1"/>
          </a:solidFill>
          <a:headEnd type="triangle" w="med" len="lg"/>
          <a:tailEnd type="none" w="med"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733426</xdr:colOff>
      <xdr:row>8</xdr:row>
      <xdr:rowOff>1</xdr:rowOff>
    </xdr:from>
    <xdr:to>
      <xdr:col>15</xdr:col>
      <xdr:colOff>742950</xdr:colOff>
      <xdr:row>11</xdr:row>
      <xdr:rowOff>171450</xdr:rowOff>
    </xdr:to>
    <xdr:cxnSp macro="">
      <xdr:nvCxnSpPr>
        <xdr:cNvPr id="19" name="Straight Arrow Connector 18">
          <a:extLst>
            <a:ext uri="{FF2B5EF4-FFF2-40B4-BE49-F238E27FC236}">
              <a16:creationId xmlns:a16="http://schemas.microsoft.com/office/drawing/2014/main" id="{5C71DD4F-CCB6-459D-AAEF-A9F1A63D3515}"/>
            </a:ext>
          </a:extLst>
        </xdr:cNvPr>
        <xdr:cNvCxnSpPr/>
      </xdr:nvCxnSpPr>
      <xdr:spPr>
        <a:xfrm flipH="1" flipV="1">
          <a:off x="9871076" y="1739901"/>
          <a:ext cx="9524" cy="749299"/>
        </a:xfrm>
        <a:prstGeom prst="straightConnector1">
          <a:avLst/>
        </a:prstGeom>
        <a:ln>
          <a:solidFill>
            <a:schemeClr val="tx1"/>
          </a:solidFill>
          <a:headEnd type="triangle" w="med" len="lg"/>
          <a:tailEnd type="none" w="med"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104775</xdr:colOff>
      <xdr:row>29</xdr:row>
      <xdr:rowOff>0</xdr:rowOff>
    </xdr:from>
    <xdr:to>
      <xdr:col>9</xdr:col>
      <xdr:colOff>445560</xdr:colOff>
      <xdr:row>29</xdr:row>
      <xdr:rowOff>0</xdr:rowOff>
    </xdr:to>
    <xdr:graphicFrame macro="">
      <xdr:nvGraphicFramePr>
        <xdr:cNvPr id="3" name="Chart 2">
          <a:extLst>
            <a:ext uri="{FF2B5EF4-FFF2-40B4-BE49-F238E27FC236}">
              <a16:creationId xmlns:a16="http://schemas.microsoft.com/office/drawing/2014/main" id="{FA79FEFF-B615-45BF-A183-0A5C87BFB5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228600</xdr:colOff>
      <xdr:row>2</xdr:row>
      <xdr:rowOff>4762</xdr:rowOff>
    </xdr:from>
    <xdr:to>
      <xdr:col>11</xdr:col>
      <xdr:colOff>390525</xdr:colOff>
      <xdr:row>13</xdr:row>
      <xdr:rowOff>85725</xdr:rowOff>
    </xdr:to>
    <xdr:graphicFrame macro="">
      <xdr:nvGraphicFramePr>
        <xdr:cNvPr id="5" name="Chart 4">
          <a:extLst>
            <a:ext uri="{FF2B5EF4-FFF2-40B4-BE49-F238E27FC236}">
              <a16:creationId xmlns:a16="http://schemas.microsoft.com/office/drawing/2014/main" id="{4222AC23-4B9B-4FC2-3885-E1EAD5FD94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228600</xdr:colOff>
      <xdr:row>15</xdr:row>
      <xdr:rowOff>14288</xdr:rowOff>
    </xdr:from>
    <xdr:to>
      <xdr:col>11</xdr:col>
      <xdr:colOff>400050</xdr:colOff>
      <xdr:row>26</xdr:row>
      <xdr:rowOff>142875</xdr:rowOff>
    </xdr:to>
    <xdr:graphicFrame macro="">
      <xdr:nvGraphicFramePr>
        <xdr:cNvPr id="6" name="Chart 5">
          <a:extLst>
            <a:ext uri="{FF2B5EF4-FFF2-40B4-BE49-F238E27FC236}">
              <a16:creationId xmlns:a16="http://schemas.microsoft.com/office/drawing/2014/main" id="{073FC8D4-BDA2-7FD2-C530-F7A0E5B248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intranet/Users/manoj.durai/AppData/Local/Microsoft/Windows/Temporary%20Internet%20Files/Content.Outlook/BQ5YTYBT/IACAD%20300314/12%20Risk%20Management/Risk%20Management%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w2k3s1\Attra%20ISMS%20-%20May%202009\Attra%20Financial%20Mangement%20%20(Control)\Process%20Control%20Objective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w2k3s1\Attra%20ISMS%20-%20May%202009\Documents%20and%20Settings\Arr.Gee.Consultants\My%20Documents\Attra\Attra%20Corporate%20Documents\Attra%20Information%20Security%20(Control)\Information%20Security%20Control%20%20Schedule%20%20Y%20Rev%20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Users\arshe.khan\Desktop\ISMS%20New_Templates\02%20Physical%20&amp;%20Environmental%20Security\Attra%20ISMS%20133%20controls%20Internal%20Audit%20Status%20Report%20Template%20V1.0%2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w2k3s1\Attra%20ISMS%20-%20May%202009\Attra%20Corporate%20Documentation\Control%20Documents\Attra%20QMS%20(Control)\5%20QMS%20Records\2%20Internal%20Audit\QT%201.6%20Process%20Audit%20Schedu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view"/>
      <sheetName val="RiskRegister"/>
      <sheetName val="RiskIdentification"/>
      <sheetName val="Reports"/>
      <sheetName val="Glossary"/>
      <sheetName val="Validations"/>
      <sheetName val="Guidance Note "/>
    </sheetNames>
    <sheetDataSet>
      <sheetData sheetId="0"/>
      <sheetData sheetId="1"/>
      <sheetData sheetId="2"/>
      <sheetData sheetId="3"/>
      <sheetData sheetId="4"/>
      <sheetData sheetId="5">
        <row r="2">
          <cell r="C2" t="str">
            <v>Adequate</v>
          </cell>
          <cell r="E2" t="str">
            <v>Avoided (eg. don't do risky activity)</v>
          </cell>
        </row>
        <row r="3">
          <cell r="C3" t="str">
            <v>Opportunities for Improvement</v>
          </cell>
          <cell r="E3" t="str">
            <v>Accepted</v>
          </cell>
        </row>
        <row r="4">
          <cell r="C4" t="str">
            <v>Inadequate</v>
          </cell>
          <cell r="E4" t="str">
            <v>Removed (risk source removed)</v>
          </cell>
        </row>
        <row r="5">
          <cell r="E5" t="str">
            <v>Reduce Likelihood (eg. P&amp;P, Training)</v>
          </cell>
        </row>
        <row r="6">
          <cell r="E6" t="str">
            <v>Reduce Consequences</v>
          </cell>
        </row>
        <row r="7">
          <cell r="E7" t="str">
            <v>Shared/Transferred (eg. Insurance)</v>
          </cell>
        </row>
        <row r="8">
          <cell r="E8" t="str">
            <v>Retained (by informed decision)</v>
          </cell>
        </row>
      </sheetData>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lender"/>
      <sheetName val="Jan"/>
      <sheetName val="Feb"/>
      <sheetName val="Mar"/>
      <sheetName val="Apr"/>
      <sheetName val="May"/>
      <sheetName val="Jun"/>
      <sheetName val="Jul"/>
      <sheetName val="Aug"/>
      <sheetName val="Sept"/>
      <sheetName val="Oct"/>
      <sheetName val="Nov"/>
      <sheetName val="Dec"/>
    </sheetNames>
    <sheetDataSet>
      <sheetData sheetId="0">
        <row r="6">
          <cell r="G6" t="str">
            <v>FM 3.1.1</v>
          </cell>
        </row>
        <row r="7">
          <cell r="G7" t="str">
            <v>FM 3.1.2</v>
          </cell>
        </row>
        <row r="8">
          <cell r="G8" t="str">
            <v>FM 3.1.3</v>
          </cell>
        </row>
        <row r="9">
          <cell r="G9" t="str">
            <v>FM 3.1.4</v>
          </cell>
        </row>
        <row r="10">
          <cell r="G10" t="str">
            <v>FM 4.1.1</v>
          </cell>
        </row>
        <row r="11">
          <cell r="G11" t="str">
            <v>FM 4.1.2</v>
          </cell>
        </row>
        <row r="12">
          <cell r="G12" t="str">
            <v>FM 4.1.3</v>
          </cell>
        </row>
        <row r="13">
          <cell r="G13" t="str">
            <v>FM 4.1.5</v>
          </cell>
        </row>
        <row r="14">
          <cell r="G14" t="str">
            <v>FM 4.1.4</v>
          </cell>
        </row>
        <row r="15">
          <cell r="G15" t="str">
            <v>FM 5.1.1</v>
          </cell>
        </row>
        <row r="16">
          <cell r="G16" t="str">
            <v>FM 5.1.2</v>
          </cell>
        </row>
        <row r="17">
          <cell r="G17" t="str">
            <v>FM 5.1.3</v>
          </cell>
        </row>
        <row r="18">
          <cell r="G18" t="str">
            <v>FM 5.1.4</v>
          </cell>
        </row>
        <row r="19">
          <cell r="G19" t="str">
            <v>FM 6.1.1</v>
          </cell>
        </row>
        <row r="20">
          <cell r="G20" t="str">
            <v>FM 6.1.2</v>
          </cell>
        </row>
        <row r="21">
          <cell r="G21" t="str">
            <v>FM 6.1.3</v>
          </cell>
        </row>
        <row r="22">
          <cell r="G22" t="str">
            <v>FM 6.1.4</v>
          </cell>
        </row>
        <row r="23">
          <cell r="G23" t="str">
            <v>FM 7.1.1</v>
          </cell>
        </row>
        <row r="24">
          <cell r="G24" t="str">
            <v>FM 7.1.2</v>
          </cell>
        </row>
        <row r="25">
          <cell r="G25" t="str">
            <v>FM 7.1.3</v>
          </cell>
        </row>
        <row r="26">
          <cell r="G26" t="str">
            <v>FM 8.1.1</v>
          </cell>
        </row>
        <row r="27">
          <cell r="G27" t="str">
            <v>FM 8.1.2</v>
          </cell>
        </row>
        <row r="28">
          <cell r="G28" t="str">
            <v>FM 8.1.3</v>
          </cell>
        </row>
        <row r="29">
          <cell r="G29" t="str">
            <v>FM 8.1.4</v>
          </cell>
        </row>
        <row r="30">
          <cell r="G30" t="str">
            <v>FM 9.1.1</v>
          </cell>
        </row>
        <row r="31">
          <cell r="G31" t="str">
            <v>FM 9.1.2</v>
          </cell>
        </row>
        <row r="32">
          <cell r="G32" t="str">
            <v>FM 9.1.3</v>
          </cell>
        </row>
        <row r="33">
          <cell r="G33" t="str">
            <v>FM 9.1.4</v>
          </cell>
        </row>
        <row r="34">
          <cell r="G34" t="str">
            <v>FM 10.1.1</v>
          </cell>
        </row>
        <row r="35">
          <cell r="G35" t="str">
            <v>FM 10.1.2</v>
          </cell>
        </row>
        <row r="36">
          <cell r="G36" t="str">
            <v>FM 10.1.3</v>
          </cell>
        </row>
        <row r="37">
          <cell r="G37" t="str">
            <v>FM 11.1.1</v>
          </cell>
        </row>
        <row r="38">
          <cell r="G38" t="str">
            <v>FM 11.1.2</v>
          </cell>
        </row>
        <row r="39">
          <cell r="G39" t="str">
            <v>FM 11.1.3</v>
          </cell>
        </row>
        <row r="40">
          <cell r="G40" t="str">
            <v>FM 11.1.4</v>
          </cell>
        </row>
        <row r="41">
          <cell r="G41" t="str">
            <v>FM 12.1.1</v>
          </cell>
        </row>
        <row r="42">
          <cell r="G42" t="str">
            <v>FM 12.1.2</v>
          </cell>
        </row>
        <row r="43">
          <cell r="G43" t="str">
            <v>FM 12.1.3</v>
          </cell>
        </row>
        <row r="44">
          <cell r="G44" t="str">
            <v>FM 12.1.4</v>
          </cell>
        </row>
        <row r="45">
          <cell r="G45" t="str">
            <v>FM 13.1.1</v>
          </cell>
        </row>
        <row r="46">
          <cell r="G46" t="str">
            <v>FM 13.1.2</v>
          </cell>
        </row>
        <row r="47">
          <cell r="G47" t="str">
            <v>FM 13.1.3</v>
          </cell>
        </row>
        <row r="48">
          <cell r="G48" t="str">
            <v>FM 14.1.1</v>
          </cell>
        </row>
        <row r="49">
          <cell r="G49" t="str">
            <v>FM 14.1.2</v>
          </cell>
        </row>
        <row r="50">
          <cell r="G50" t="str">
            <v>FM 14.1.3</v>
          </cell>
        </row>
        <row r="51">
          <cell r="G51" t="str">
            <v>FM 14.1.4</v>
          </cell>
        </row>
        <row r="52">
          <cell r="G52" t="str">
            <v>FM 15.1.1</v>
          </cell>
        </row>
        <row r="53">
          <cell r="G53" t="str">
            <v>FM 15.1.2</v>
          </cell>
        </row>
        <row r="54">
          <cell r="G54" t="str">
            <v>FM 15.1.3</v>
          </cell>
        </row>
        <row r="55">
          <cell r="G55" t="str">
            <v>FM 15.1.4</v>
          </cell>
        </row>
      </sheetData>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dule 2006"/>
      <sheetName val="Jan "/>
      <sheetName val="Feb"/>
      <sheetName val="Mar"/>
      <sheetName val="Apr"/>
      <sheetName val="May"/>
      <sheetName val="Jun"/>
      <sheetName val="JUL"/>
      <sheetName val="Aug"/>
      <sheetName val="Sep"/>
      <sheetName val="Oct"/>
      <sheetName val="Nov"/>
      <sheetName val="Dec"/>
    </sheetNames>
    <sheetDataSet>
      <sheetData sheetId="0">
        <row r="4">
          <cell r="C4" t="str">
            <v xml:space="preserve">IM 3.1
</v>
          </cell>
        </row>
        <row r="5">
          <cell r="C5" t="str">
            <v>IM 4.1</v>
          </cell>
        </row>
        <row r="6">
          <cell r="C6" t="str">
            <v>IM 4.2</v>
          </cell>
        </row>
        <row r="7">
          <cell r="C7" t="str">
            <v>IM 4.3</v>
          </cell>
        </row>
        <row r="8">
          <cell r="C8" t="str">
            <v>IM 5.1</v>
          </cell>
        </row>
        <row r="9">
          <cell r="C9" t="str">
            <v>IM 5.2</v>
          </cell>
        </row>
        <row r="10">
          <cell r="C10" t="str">
            <v>IM 6.1</v>
          </cell>
        </row>
        <row r="11">
          <cell r="C11" t="str">
            <v>IM 6.2</v>
          </cell>
        </row>
        <row r="12">
          <cell r="C12" t="str">
            <v>IM 6.3</v>
          </cell>
        </row>
        <row r="13">
          <cell r="C13" t="str">
            <v>IM 7.1</v>
          </cell>
        </row>
        <row r="14">
          <cell r="C14" t="str">
            <v>IM 7.2</v>
          </cell>
        </row>
        <row r="15">
          <cell r="C15" t="str">
            <v>IM 7.3</v>
          </cell>
        </row>
        <row r="16">
          <cell r="C16" t="str">
            <v>IM 8.1</v>
          </cell>
        </row>
        <row r="17">
          <cell r="C17" t="str">
            <v>IM 8.2</v>
          </cell>
        </row>
        <row r="18">
          <cell r="C18" t="str">
            <v>IM 8.3</v>
          </cell>
        </row>
        <row r="19">
          <cell r="C19" t="str">
            <v>IM 8.4</v>
          </cell>
        </row>
        <row r="20">
          <cell r="C20" t="str">
            <v>IM 8.5</v>
          </cell>
        </row>
        <row r="21">
          <cell r="C21" t="str">
            <v>IM 8.6</v>
          </cell>
        </row>
        <row r="22">
          <cell r="C22" t="str">
            <v>IM 8.7</v>
          </cell>
        </row>
        <row r="23">
          <cell r="C23" t="str">
            <v>IM 9.1</v>
          </cell>
        </row>
        <row r="24">
          <cell r="C24" t="str">
            <v>IM 9.2</v>
          </cell>
        </row>
        <row r="25">
          <cell r="C25" t="str">
            <v>IM 9.3</v>
          </cell>
        </row>
        <row r="26">
          <cell r="C26" t="str">
            <v>IM 9.4</v>
          </cell>
        </row>
        <row r="27">
          <cell r="C27" t="str">
            <v>IM 9.5</v>
          </cell>
        </row>
        <row r="28">
          <cell r="C28" t="str">
            <v>IM 9.6</v>
          </cell>
        </row>
        <row r="29">
          <cell r="C29" t="str">
            <v>IM 9.7</v>
          </cell>
        </row>
        <row r="30">
          <cell r="C30" t="str">
            <v>IM 9.8</v>
          </cell>
        </row>
        <row r="31">
          <cell r="C31" t="str">
            <v>IM 10.1</v>
          </cell>
        </row>
        <row r="32">
          <cell r="C32" t="str">
            <v>IM 10.2</v>
          </cell>
        </row>
        <row r="33">
          <cell r="C33" t="str">
            <v>IM 10.3</v>
          </cell>
        </row>
        <row r="34">
          <cell r="C34" t="str">
            <v>IM 10.4</v>
          </cell>
        </row>
        <row r="35">
          <cell r="C35" t="str">
            <v>IM 11.1</v>
          </cell>
        </row>
        <row r="36">
          <cell r="C36" t="str">
            <v>IM 12.1</v>
          </cell>
        </row>
        <row r="37">
          <cell r="C37" t="str">
            <v>IM 12.2</v>
          </cell>
        </row>
        <row r="38">
          <cell r="C38" t="str">
            <v>IM 12.3</v>
          </cell>
        </row>
      </sheetData>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c Info"/>
      <sheetName val="Audit Closure Summary"/>
      <sheetName val="Audit Observation- &lt;Month Year&gt;"/>
      <sheetName val="NC No &lt;N&gt;"/>
    </sheetNames>
    <sheetDataSet>
      <sheetData sheetId="0" refreshError="1"/>
      <sheetData sheetId="1" refreshError="1"/>
      <sheetData sheetId="2"/>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Observations "/>
      <sheetName val="Process Non-Compliances "/>
      <sheetName val="Process Audit Schedule "/>
      <sheetName val="Process Audit Template "/>
      <sheetName val="Process Audit Jan07"/>
    </sheetNames>
    <sheetDataSet>
      <sheetData sheetId="0" refreshError="1"/>
      <sheetData sheetId="1" refreshError="1"/>
      <sheetData sheetId="2">
        <row r="14">
          <cell r="C14" t="str">
            <v>e-Bidding Process</v>
          </cell>
        </row>
        <row r="15">
          <cell r="C15" t="str">
            <v>Fixed Price Order Acceptance Process</v>
          </cell>
        </row>
        <row r="16">
          <cell r="C16" t="str">
            <v xml:space="preserve">Time &amp; Material Order Acceptance Process </v>
          </cell>
        </row>
        <row r="17">
          <cell r="C17" t="str">
            <v xml:space="preserve">Confirmed Order Amendment Process </v>
          </cell>
        </row>
        <row r="18">
          <cell r="C18" t="str">
            <v>Purchasing Process</v>
          </cell>
        </row>
        <row r="19">
          <cell r="C19" t="str">
            <v>Business Analysis Process</v>
          </cell>
        </row>
        <row r="20">
          <cell r="C20" t="str">
            <v>Project Planning Process
(Minor Project &amp; Major Project Planning Process  )</v>
          </cell>
        </row>
        <row r="21">
          <cell r="C21" t="str">
            <v>Design &amp; Development Process</v>
          </cell>
        </row>
        <row r="22">
          <cell r="C22" t="str">
            <v>Configuration Management Process</v>
          </cell>
        </row>
        <row r="23">
          <cell r="C23" t="str">
            <v xml:space="preserve">Pre-implementation Quality Assurance Testing Process </v>
          </cell>
        </row>
        <row r="24">
          <cell r="C24" t="str">
            <v>Post Verification Testing &amp; Warranty Process</v>
          </cell>
        </row>
        <row r="25">
          <cell r="C25" t="str">
            <v>Implementation Process</v>
          </cell>
        </row>
        <row r="26">
          <cell r="C26" t="str">
            <v>Attra Staff Training Process</v>
          </cell>
        </row>
        <row r="27">
          <cell r="C27" t="str">
            <v>Client Training Process</v>
          </cell>
        </row>
        <row r="28">
          <cell r="C28" t="str">
            <v>None</v>
          </cell>
        </row>
      </sheetData>
      <sheetData sheetId="3" refreshError="1"/>
      <sheetData sheetId="4" refreshError="1"/>
    </sheetDataSet>
  </externalBook>
</externalLink>
</file>

<file path=xl/persons/person.xml><?xml version="1.0" encoding="utf-8"?>
<personList xmlns="http://schemas.microsoft.com/office/spreadsheetml/2018/threadedcomments" xmlns:x="http://schemas.openxmlformats.org/spreadsheetml/2006/main">
  <person displayName="Abdul Rafay Zaheer" id="{8635DE92-0DDE-4F88-AACF-75B4D461A190}" userId="S::Rafay.zaheer@ecovisalsabti.com::236226d7-caf1-4ebe-9c95-81a7ec30b975"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eme/themeOverride1.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C48" dT="2024-07-29T13:31:33.73" personId="{8635DE92-0DDE-4F88-AACF-75B4D461A190}" id="{E966D24E-E8EA-43A6-888B-2A4B35F737CE}" done="1">
    <text>Write full form</text>
  </threadedComment>
  <threadedComment ref="D48" dT="2024-07-29T13:31:47.02" personId="{8635DE92-0DDE-4F88-AACF-75B4D461A190}" id="{3B5BB62D-2375-4647-829B-B51B41F5A8CB}" done="1">
    <text>Full form</text>
  </threadedComment>
  <threadedComment ref="E48" dT="2024-07-29T13:31:52.22" personId="{8635DE92-0DDE-4F88-AACF-75B4D461A190}" id="{14F5D7B4-52E0-49B9-B680-180FA41EDD18}" done="1">
    <text>Full form</text>
  </threadedComment>
  <threadedComment ref="D52" dT="2024-07-29T13:55:39.71" personId="{8635DE92-0DDE-4F88-AACF-75B4D461A190}" id="{492AAF53-8AD7-4C5A-B9F5-E259BD11E7D6}" done="1">
    <text>Change it, not relevant</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D74D0-2D0E-4D08-8D14-C0837CA7849A}">
  <dimension ref="B2:E28"/>
  <sheetViews>
    <sheetView showGridLines="0" zoomScale="85" zoomScaleNormal="85" workbookViewId="0">
      <selection activeCell="C20" sqref="C20"/>
    </sheetView>
  </sheetViews>
  <sheetFormatPr defaultColWidth="9.36328125" defaultRowHeight="14.5" x14ac:dyDescent="0.35"/>
  <cols>
    <col min="1" max="1" width="1" style="1" customWidth="1"/>
    <col min="2" max="2" width="26.36328125" style="1" customWidth="1"/>
    <col min="3" max="3" width="22.54296875" style="1" customWidth="1"/>
    <col min="4" max="4" width="21.453125" style="1" customWidth="1"/>
    <col min="5" max="5" width="72.36328125" style="1" customWidth="1"/>
    <col min="6" max="16384" width="9.36328125" style="1"/>
  </cols>
  <sheetData>
    <row r="2" spans="2:5" x14ac:dyDescent="0.35">
      <c r="B2"/>
    </row>
    <row r="4" spans="2:5" ht="27.75" customHeight="1" x14ac:dyDescent="0.35"/>
    <row r="5" spans="2:5" ht="42" customHeight="1" x14ac:dyDescent="0.35"/>
    <row r="6" spans="2:5" x14ac:dyDescent="0.35">
      <c r="B6" s="191" t="s">
        <v>0</v>
      </c>
      <c r="C6" s="208" t="s">
        <v>1</v>
      </c>
      <c r="D6" s="209"/>
      <c r="E6" s="209"/>
    </row>
    <row r="7" spans="2:5" x14ac:dyDescent="0.35">
      <c r="B7" s="2" t="s">
        <v>2</v>
      </c>
      <c r="C7" s="207" t="s">
        <v>343</v>
      </c>
      <c r="D7" s="207"/>
      <c r="E7" s="207"/>
    </row>
    <row r="8" spans="2:5" x14ac:dyDescent="0.35">
      <c r="B8" s="2" t="s">
        <v>3</v>
      </c>
      <c r="C8" s="207"/>
      <c r="D8" s="207"/>
      <c r="E8" s="207"/>
    </row>
    <row r="9" spans="2:5" x14ac:dyDescent="0.35">
      <c r="B9" s="2" t="s">
        <v>4</v>
      </c>
      <c r="C9" s="207" t="s">
        <v>341</v>
      </c>
      <c r="D9" s="207"/>
      <c r="E9" s="207"/>
    </row>
    <row r="10" spans="2:5" x14ac:dyDescent="0.35">
      <c r="B10" s="2" t="s">
        <v>5</v>
      </c>
      <c r="C10" s="210">
        <v>1</v>
      </c>
      <c r="D10" s="210"/>
      <c r="E10" s="210"/>
    </row>
    <row r="11" spans="2:5" x14ac:dyDescent="0.35">
      <c r="B11" s="2" t="s">
        <v>6</v>
      </c>
      <c r="C11" s="211"/>
      <c r="D11" s="212"/>
      <c r="E11" s="213"/>
    </row>
    <row r="12" spans="2:5" x14ac:dyDescent="0.35">
      <c r="B12" s="2" t="s">
        <v>7</v>
      </c>
      <c r="C12" s="205">
        <v>45503</v>
      </c>
      <c r="D12" s="205"/>
      <c r="E12" s="205"/>
    </row>
    <row r="13" spans="2:5" x14ac:dyDescent="0.35">
      <c r="B13" s="2" t="s">
        <v>8</v>
      </c>
      <c r="C13" s="206"/>
      <c r="D13" s="207"/>
      <c r="E13" s="207"/>
    </row>
    <row r="16" spans="2:5" ht="15.5" x14ac:dyDescent="0.35">
      <c r="B16" s="3" t="s">
        <v>9</v>
      </c>
      <c r="C16" s="4"/>
    </row>
    <row r="17" spans="2:5" x14ac:dyDescent="0.35">
      <c r="B17" s="5" t="s">
        <v>10</v>
      </c>
      <c r="C17" s="4"/>
    </row>
    <row r="19" spans="2:5" x14ac:dyDescent="0.35">
      <c r="B19" s="191" t="s">
        <v>11</v>
      </c>
      <c r="C19" s="191" t="s">
        <v>12</v>
      </c>
      <c r="D19" s="191" t="s">
        <v>13</v>
      </c>
      <c r="E19" s="191" t="s">
        <v>14</v>
      </c>
    </row>
    <row r="20" spans="2:5" ht="15.75" customHeight="1" x14ac:dyDescent="0.35">
      <c r="B20" s="6">
        <v>1</v>
      </c>
      <c r="C20" s="187">
        <v>45503</v>
      </c>
      <c r="D20" s="8"/>
      <c r="E20" s="9"/>
    </row>
    <row r="21" spans="2:5" ht="15.75" customHeight="1" x14ac:dyDescent="0.35">
      <c r="B21" s="6"/>
      <c r="C21" s="7"/>
      <c r="D21" s="8"/>
      <c r="E21" s="9"/>
    </row>
    <row r="22" spans="2:5" x14ac:dyDescent="0.35">
      <c r="B22" s="6"/>
      <c r="C22" s="7"/>
      <c r="D22" s="8"/>
      <c r="E22" s="9"/>
    </row>
    <row r="25" spans="2:5" x14ac:dyDescent="0.35">
      <c r="B25" s="191" t="s">
        <v>11</v>
      </c>
      <c r="C25" s="191" t="s">
        <v>12</v>
      </c>
      <c r="D25" s="191" t="s">
        <v>15</v>
      </c>
      <c r="E25" s="191" t="s">
        <v>14</v>
      </c>
    </row>
    <row r="26" spans="2:5" x14ac:dyDescent="0.35">
      <c r="B26" s="6">
        <v>1</v>
      </c>
      <c r="C26" s="7"/>
      <c r="D26" s="8"/>
      <c r="E26" s="9"/>
    </row>
    <row r="27" spans="2:5" x14ac:dyDescent="0.35">
      <c r="B27" s="6"/>
      <c r="C27" s="7"/>
      <c r="D27" s="8"/>
      <c r="E27" s="9"/>
    </row>
    <row r="28" spans="2:5" x14ac:dyDescent="0.35">
      <c r="B28" s="6"/>
      <c r="C28" s="7"/>
      <c r="D28" s="8"/>
      <c r="E28" s="9"/>
    </row>
  </sheetData>
  <mergeCells count="8">
    <mergeCell ref="C12:E12"/>
    <mergeCell ref="C13:E13"/>
    <mergeCell ref="C6:E6"/>
    <mergeCell ref="C7:E7"/>
    <mergeCell ref="C8:E8"/>
    <mergeCell ref="C9:E9"/>
    <mergeCell ref="C10:E10"/>
    <mergeCell ref="C11:E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4A29B-6BC7-4FC2-9BCB-A7325C3BE8C7}">
  <dimension ref="A1:AB37"/>
  <sheetViews>
    <sheetView showGridLines="0" topLeftCell="A3" workbookViewId="0">
      <selection activeCell="B6" sqref="B6:J7"/>
    </sheetView>
  </sheetViews>
  <sheetFormatPr defaultColWidth="9.36328125" defaultRowHeight="14" x14ac:dyDescent="0.3"/>
  <cols>
    <col min="1" max="1" width="5.6328125" style="10" customWidth="1"/>
    <col min="2" max="2" width="6.36328125" style="10" customWidth="1"/>
    <col min="3" max="3" width="25.6328125" style="10" bestFit="1" customWidth="1"/>
    <col min="4" max="7" width="9.36328125" style="10"/>
    <col min="8" max="8" width="14.6328125" style="10" customWidth="1"/>
    <col min="9" max="9" width="5.36328125" style="10" customWidth="1"/>
    <col min="10" max="10" width="14.54296875" style="10" customWidth="1"/>
    <col min="11" max="11" width="2.6328125" style="10" customWidth="1"/>
    <col min="12" max="13" width="3.54296875" style="10" customWidth="1"/>
    <col min="14" max="14" width="9.36328125" style="10"/>
    <col min="15" max="15" width="2.6328125" style="10" customWidth="1"/>
    <col min="16" max="16" width="23.6328125" style="10" customWidth="1"/>
    <col min="17" max="17" width="2.6328125" style="10" customWidth="1"/>
    <col min="18" max="18" width="9.36328125" style="10"/>
    <col min="19" max="19" width="3.54296875" style="10" customWidth="1"/>
    <col min="20" max="20" width="3.6328125" style="10" customWidth="1"/>
    <col min="21" max="21" width="9.36328125" style="10"/>
    <col min="22" max="22" width="3.54296875" style="10" bestFit="1" customWidth="1"/>
    <col min="23" max="23" width="9.36328125" style="10"/>
    <col min="24" max="24" width="2.6328125" style="10" customWidth="1"/>
    <col min="25" max="25" width="23.6328125" style="10" bestFit="1" customWidth="1"/>
    <col min="26" max="26" width="2.6328125" style="10" customWidth="1"/>
    <col min="27" max="27" width="9.36328125" style="10"/>
    <col min="28" max="28" width="3.54296875" style="10" bestFit="1" customWidth="1"/>
    <col min="29" max="16384" width="9.36328125" style="10"/>
  </cols>
  <sheetData>
    <row r="1" spans="1:28" ht="14.5" thickBot="1" x14ac:dyDescent="0.35"/>
    <row r="2" spans="1:28" ht="20.5" thickTop="1" x14ac:dyDescent="0.3">
      <c r="A2" s="11"/>
      <c r="B2" s="214" t="s">
        <v>16</v>
      </c>
      <c r="C2" s="215"/>
      <c r="D2" s="215"/>
      <c r="E2" s="215"/>
      <c r="F2" s="215"/>
      <c r="G2" s="215"/>
      <c r="H2" s="215"/>
      <c r="I2" s="215"/>
      <c r="J2" s="215"/>
    </row>
    <row r="3" spans="1:28" ht="14.5" thickBot="1" x14ac:dyDescent="0.35">
      <c r="A3" s="12"/>
    </row>
    <row r="4" spans="1:28" x14ac:dyDescent="0.3">
      <c r="A4" s="12"/>
      <c r="B4" s="13" t="s">
        <v>17</v>
      </c>
      <c r="C4" s="14"/>
      <c r="D4" s="14"/>
      <c r="E4" s="14"/>
      <c r="F4" s="14"/>
      <c r="G4" s="14"/>
      <c r="H4" s="14"/>
      <c r="I4" s="14"/>
      <c r="J4" s="15"/>
      <c r="K4" s="16"/>
      <c r="L4" s="13" t="s">
        <v>18</v>
      </c>
      <c r="M4" s="14"/>
      <c r="N4" s="14"/>
      <c r="O4" s="14"/>
      <c r="P4" s="14"/>
      <c r="Q4" s="14"/>
      <c r="R4" s="14"/>
      <c r="S4" s="14"/>
      <c r="T4" s="15"/>
    </row>
    <row r="5" spans="1:28" x14ac:dyDescent="0.3">
      <c r="A5" s="12"/>
      <c r="B5" s="17" t="s">
        <v>19</v>
      </c>
      <c r="C5" s="16"/>
      <c r="D5" s="16"/>
      <c r="E5" s="16"/>
      <c r="F5" s="16"/>
      <c r="G5" s="16"/>
      <c r="H5" s="16"/>
      <c r="I5" s="16"/>
      <c r="J5" s="18"/>
      <c r="K5" s="16"/>
      <c r="L5" s="19"/>
      <c r="M5" s="20"/>
      <c r="N5" s="20"/>
      <c r="O5" s="20"/>
      <c r="P5" s="20"/>
      <c r="Q5" s="20"/>
      <c r="R5" s="20"/>
      <c r="S5" s="20"/>
      <c r="T5" s="21"/>
      <c r="V5" s="216"/>
      <c r="Y5" s="22"/>
      <c r="AB5" s="216"/>
    </row>
    <row r="6" spans="1:28" x14ac:dyDescent="0.3">
      <c r="A6" s="12"/>
      <c r="B6" s="218" t="s">
        <v>20</v>
      </c>
      <c r="C6" s="219"/>
      <c r="D6" s="219"/>
      <c r="E6" s="219"/>
      <c r="F6" s="219"/>
      <c r="G6" s="219"/>
      <c r="H6" s="219"/>
      <c r="I6" s="219"/>
      <c r="J6" s="220"/>
      <c r="K6" s="16"/>
      <c r="L6" s="23"/>
      <c r="M6" s="16"/>
      <c r="N6" s="16"/>
      <c r="O6" s="16"/>
      <c r="P6" s="16"/>
      <c r="Q6" s="16"/>
      <c r="R6" s="16"/>
      <c r="S6" s="16"/>
      <c r="T6" s="18"/>
      <c r="V6" s="217"/>
      <c r="AB6" s="217"/>
    </row>
    <row r="7" spans="1:28" x14ac:dyDescent="0.3">
      <c r="A7" s="12"/>
      <c r="B7" s="218"/>
      <c r="C7" s="219"/>
      <c r="D7" s="219"/>
      <c r="E7" s="219"/>
      <c r="F7" s="219"/>
      <c r="G7" s="219"/>
      <c r="H7" s="219"/>
      <c r="I7" s="219"/>
      <c r="J7" s="220"/>
      <c r="K7" s="16"/>
      <c r="L7" s="23"/>
      <c r="M7" s="16"/>
      <c r="N7" s="16"/>
      <c r="O7" s="16"/>
      <c r="P7" s="16"/>
      <c r="Q7" s="16"/>
      <c r="R7" s="16"/>
      <c r="S7" s="16"/>
      <c r="T7" s="18"/>
      <c r="V7" s="217"/>
      <c r="Y7" s="22"/>
      <c r="AB7" s="217"/>
    </row>
    <row r="8" spans="1:28" x14ac:dyDescent="0.3">
      <c r="A8" s="12"/>
      <c r="B8" s="24" t="s">
        <v>21</v>
      </c>
      <c r="C8" s="25"/>
      <c r="D8" s="16"/>
      <c r="E8" s="16"/>
      <c r="F8" s="16"/>
      <c r="G8" s="16"/>
      <c r="H8" s="16"/>
      <c r="I8" s="16"/>
      <c r="J8" s="18"/>
      <c r="K8" s="16"/>
      <c r="L8" s="23"/>
      <c r="M8" s="221" t="s">
        <v>22</v>
      </c>
      <c r="N8" s="16"/>
      <c r="O8" s="16"/>
      <c r="P8" s="26" t="s">
        <v>23</v>
      </c>
      <c r="Q8" s="16"/>
      <c r="R8" s="16"/>
      <c r="S8" s="221" t="s">
        <v>24</v>
      </c>
      <c r="T8" s="18"/>
      <c r="V8" s="217"/>
      <c r="Y8" s="22"/>
      <c r="AB8" s="217"/>
    </row>
    <row r="9" spans="1:28" x14ac:dyDescent="0.3">
      <c r="A9" s="12"/>
      <c r="B9" s="218" t="s">
        <v>25</v>
      </c>
      <c r="C9" s="219"/>
      <c r="D9" s="219"/>
      <c r="E9" s="219"/>
      <c r="F9" s="219"/>
      <c r="G9" s="219"/>
      <c r="H9" s="219"/>
      <c r="I9" s="219"/>
      <c r="J9" s="220"/>
      <c r="K9" s="16"/>
      <c r="L9" s="23"/>
      <c r="M9" s="222"/>
      <c r="N9" s="16"/>
      <c r="O9" s="16"/>
      <c r="P9" s="16"/>
      <c r="Q9" s="16"/>
      <c r="R9" s="16"/>
      <c r="S9" s="222"/>
      <c r="T9" s="18"/>
      <c r="V9" s="217"/>
      <c r="Y9" s="22"/>
      <c r="AB9" s="217"/>
    </row>
    <row r="10" spans="1:28" x14ac:dyDescent="0.3">
      <c r="A10" s="12"/>
      <c r="B10" s="218"/>
      <c r="C10" s="219"/>
      <c r="D10" s="219"/>
      <c r="E10" s="219"/>
      <c r="F10" s="219"/>
      <c r="G10" s="219"/>
      <c r="H10" s="219"/>
      <c r="I10" s="219"/>
      <c r="J10" s="220"/>
      <c r="K10" s="16"/>
      <c r="L10" s="23"/>
      <c r="M10" s="222"/>
      <c r="N10" s="16"/>
      <c r="O10" s="16"/>
      <c r="P10" s="27"/>
      <c r="Q10" s="16"/>
      <c r="R10" s="16"/>
      <c r="S10" s="222"/>
      <c r="T10" s="18"/>
      <c r="V10" s="217"/>
      <c r="Y10" s="22"/>
      <c r="AB10" s="217"/>
    </row>
    <row r="11" spans="1:28" x14ac:dyDescent="0.3">
      <c r="A11" s="12"/>
      <c r="B11" s="218"/>
      <c r="C11" s="219"/>
      <c r="D11" s="219"/>
      <c r="E11" s="219"/>
      <c r="F11" s="219"/>
      <c r="G11" s="219"/>
      <c r="H11" s="219"/>
      <c r="I11" s="219"/>
      <c r="J11" s="220"/>
      <c r="K11" s="16"/>
      <c r="L11" s="23"/>
      <c r="M11" s="222"/>
      <c r="N11" s="16"/>
      <c r="O11" s="28"/>
      <c r="P11" s="29" t="s">
        <v>26</v>
      </c>
      <c r="Q11" s="30"/>
      <c r="R11" s="16"/>
      <c r="S11" s="222"/>
      <c r="T11" s="18"/>
      <c r="V11" s="217"/>
      <c r="Y11" s="22"/>
      <c r="AB11" s="217"/>
    </row>
    <row r="12" spans="1:28" x14ac:dyDescent="0.3">
      <c r="A12" s="12"/>
      <c r="B12" s="24" t="s">
        <v>27</v>
      </c>
      <c r="C12" s="31"/>
      <c r="D12" s="31"/>
      <c r="E12" s="31"/>
      <c r="F12" s="31"/>
      <c r="G12" s="31"/>
      <c r="H12" s="31"/>
      <c r="I12" s="31"/>
      <c r="J12" s="18"/>
      <c r="K12" s="16"/>
      <c r="L12" s="23"/>
      <c r="M12" s="222"/>
      <c r="N12" s="16"/>
      <c r="O12" s="32"/>
      <c r="P12" s="33"/>
      <c r="Q12" s="34"/>
      <c r="R12" s="16"/>
      <c r="S12" s="222"/>
      <c r="T12" s="18"/>
      <c r="V12" s="217"/>
      <c r="Y12" s="22"/>
      <c r="AB12" s="217"/>
    </row>
    <row r="13" spans="1:28" x14ac:dyDescent="0.3">
      <c r="A13" s="12"/>
      <c r="B13" s="218" t="s">
        <v>28</v>
      </c>
      <c r="C13" s="219"/>
      <c r="D13" s="219"/>
      <c r="E13" s="219"/>
      <c r="F13" s="219"/>
      <c r="G13" s="219"/>
      <c r="H13" s="219"/>
      <c r="I13" s="219"/>
      <c r="J13" s="220"/>
      <c r="K13" s="16"/>
      <c r="L13" s="23"/>
      <c r="M13" s="222"/>
      <c r="N13" s="16"/>
      <c r="O13" s="32"/>
      <c r="P13" s="26" t="s">
        <v>29</v>
      </c>
      <c r="Q13" s="34"/>
      <c r="R13" s="16"/>
      <c r="S13" s="222"/>
      <c r="T13" s="18"/>
      <c r="V13" s="217"/>
      <c r="Y13" s="22"/>
      <c r="AB13" s="217"/>
    </row>
    <row r="14" spans="1:28" x14ac:dyDescent="0.3">
      <c r="A14" s="12"/>
      <c r="B14" s="218"/>
      <c r="C14" s="219"/>
      <c r="D14" s="219"/>
      <c r="E14" s="219"/>
      <c r="F14" s="219"/>
      <c r="G14" s="219"/>
      <c r="H14" s="219"/>
      <c r="I14" s="219"/>
      <c r="J14" s="220"/>
      <c r="K14" s="16"/>
      <c r="L14" s="23"/>
      <c r="M14" s="222"/>
      <c r="N14" s="16"/>
      <c r="O14" s="32"/>
      <c r="P14" s="33"/>
      <c r="Q14" s="34"/>
      <c r="R14" s="16"/>
      <c r="S14" s="222"/>
      <c r="T14" s="18"/>
      <c r="V14" s="217"/>
      <c r="Y14" s="22"/>
      <c r="AB14" s="217"/>
    </row>
    <row r="15" spans="1:28" x14ac:dyDescent="0.3">
      <c r="A15" s="12"/>
      <c r="B15" s="224" t="s">
        <v>30</v>
      </c>
      <c r="C15" s="225"/>
      <c r="D15" s="225"/>
      <c r="E15" s="225"/>
      <c r="F15" s="35"/>
      <c r="G15" s="35"/>
      <c r="H15" s="35"/>
      <c r="I15" s="35"/>
      <c r="J15" s="18"/>
      <c r="K15" s="16"/>
      <c r="L15" s="23"/>
      <c r="M15" s="222"/>
      <c r="N15" s="16"/>
      <c r="O15" s="32"/>
      <c r="P15" s="33"/>
      <c r="Q15" s="34"/>
      <c r="R15" s="16"/>
      <c r="S15" s="222"/>
      <c r="T15" s="18"/>
      <c r="V15" s="217"/>
      <c r="Y15" s="22"/>
      <c r="AB15" s="217"/>
    </row>
    <row r="16" spans="1:28" x14ac:dyDescent="0.3">
      <c r="A16" s="12"/>
      <c r="B16" s="218" t="s">
        <v>31</v>
      </c>
      <c r="C16" s="219"/>
      <c r="D16" s="219"/>
      <c r="E16" s="219"/>
      <c r="F16" s="219"/>
      <c r="G16" s="219"/>
      <c r="H16" s="219"/>
      <c r="I16" s="219"/>
      <c r="J16" s="220"/>
      <c r="K16" s="16"/>
      <c r="L16" s="23"/>
      <c r="M16" s="222"/>
      <c r="N16" s="16"/>
      <c r="O16" s="32"/>
      <c r="P16" s="26" t="s">
        <v>21</v>
      </c>
      <c r="Q16" s="34"/>
      <c r="R16" s="16"/>
      <c r="S16" s="222"/>
      <c r="T16" s="18"/>
      <c r="V16" s="217"/>
      <c r="Y16" s="22"/>
      <c r="AB16" s="217"/>
    </row>
    <row r="17" spans="1:28" ht="14.5" thickBot="1" x14ac:dyDescent="0.35">
      <c r="A17" s="12"/>
      <c r="B17" s="226"/>
      <c r="C17" s="227"/>
      <c r="D17" s="227"/>
      <c r="E17" s="227"/>
      <c r="F17" s="227"/>
      <c r="G17" s="227"/>
      <c r="H17" s="227"/>
      <c r="I17" s="227"/>
      <c r="J17" s="228"/>
      <c r="K17" s="16"/>
      <c r="L17" s="23"/>
      <c r="M17" s="222"/>
      <c r="N17" s="16"/>
      <c r="O17" s="32"/>
      <c r="P17" s="33"/>
      <c r="Q17" s="34"/>
      <c r="R17" s="16"/>
      <c r="S17" s="222"/>
      <c r="T17" s="18"/>
      <c r="V17" s="217"/>
      <c r="AB17" s="217"/>
    </row>
    <row r="18" spans="1:28" ht="14.5" thickBot="1" x14ac:dyDescent="0.35">
      <c r="A18" s="12"/>
      <c r="B18" s="16"/>
      <c r="C18" s="16"/>
      <c r="D18" s="16"/>
      <c r="E18" s="16"/>
      <c r="F18" s="16"/>
      <c r="G18" s="16"/>
      <c r="H18" s="16"/>
      <c r="I18" s="16"/>
      <c r="J18" s="16"/>
      <c r="K18" s="16"/>
      <c r="L18" s="23"/>
      <c r="M18" s="222"/>
      <c r="N18" s="16"/>
      <c r="O18" s="32"/>
      <c r="P18" s="33"/>
      <c r="Q18" s="34"/>
      <c r="R18" s="16"/>
      <c r="S18" s="222"/>
      <c r="T18" s="18"/>
      <c r="V18" s="217"/>
      <c r="AB18" s="217"/>
    </row>
    <row r="19" spans="1:28" x14ac:dyDescent="0.3">
      <c r="A19" s="12"/>
      <c r="B19" s="13" t="s">
        <v>32</v>
      </c>
      <c r="C19" s="14"/>
      <c r="D19" s="14"/>
      <c r="E19" s="14"/>
      <c r="F19" s="14"/>
      <c r="G19" s="14"/>
      <c r="H19" s="14"/>
      <c r="I19" s="14"/>
      <c r="J19" s="15"/>
      <c r="K19" s="16"/>
      <c r="L19" s="23"/>
      <c r="M19" s="222"/>
      <c r="N19" s="16"/>
      <c r="O19" s="32"/>
      <c r="P19" s="26" t="s">
        <v>27</v>
      </c>
      <c r="Q19" s="34"/>
      <c r="R19" s="16"/>
      <c r="S19" s="222"/>
      <c r="T19" s="18"/>
      <c r="V19" s="217"/>
      <c r="AB19" s="217"/>
    </row>
    <row r="20" spans="1:28" x14ac:dyDescent="0.3">
      <c r="A20" s="12"/>
      <c r="B20" s="36">
        <v>1</v>
      </c>
      <c r="C20" s="16" t="s">
        <v>33</v>
      </c>
      <c r="D20" s="16"/>
      <c r="E20" s="37" t="s">
        <v>34</v>
      </c>
      <c r="F20" s="16"/>
      <c r="G20" s="16"/>
      <c r="H20" s="16"/>
      <c r="I20" s="16"/>
      <c r="J20" s="18"/>
      <c r="K20" s="16"/>
      <c r="L20" s="23"/>
      <c r="M20" s="222"/>
      <c r="N20" s="16"/>
      <c r="O20" s="38"/>
      <c r="P20" s="39"/>
      <c r="Q20" s="40"/>
      <c r="R20" s="16"/>
      <c r="S20" s="222"/>
      <c r="T20" s="18"/>
      <c r="V20" s="217"/>
      <c r="Y20" s="22"/>
      <c r="AB20" s="217"/>
    </row>
    <row r="21" spans="1:28" x14ac:dyDescent="0.3">
      <c r="A21" s="12"/>
      <c r="B21" s="36">
        <v>2</v>
      </c>
      <c r="C21" s="16" t="s">
        <v>35</v>
      </c>
      <c r="D21" s="16"/>
      <c r="E21" s="41" t="s">
        <v>34</v>
      </c>
      <c r="F21" s="16"/>
      <c r="G21" s="16"/>
      <c r="H21" s="16"/>
      <c r="I21" s="16"/>
      <c r="J21" s="18"/>
      <c r="K21" s="16"/>
      <c r="L21" s="23"/>
      <c r="M21" s="222"/>
      <c r="N21" s="16"/>
      <c r="O21" s="16"/>
      <c r="P21" s="16"/>
      <c r="Q21" s="16"/>
      <c r="R21" s="16"/>
      <c r="S21" s="222"/>
      <c r="T21" s="18"/>
    </row>
    <row r="22" spans="1:28" x14ac:dyDescent="0.3">
      <c r="A22" s="12"/>
      <c r="B22" s="36">
        <v>3</v>
      </c>
      <c r="C22" s="16" t="s">
        <v>36</v>
      </c>
      <c r="D22" s="16"/>
      <c r="E22" s="41" t="s">
        <v>34</v>
      </c>
      <c r="F22" s="16"/>
      <c r="G22" s="16"/>
      <c r="H22" s="16"/>
      <c r="I22" s="16"/>
      <c r="J22" s="18"/>
      <c r="K22" s="16"/>
      <c r="L22" s="23"/>
      <c r="M22" s="222"/>
      <c r="N22" s="16"/>
      <c r="O22" s="16"/>
      <c r="P22" s="16"/>
      <c r="Q22" s="16"/>
      <c r="R22" s="16"/>
      <c r="S22" s="222"/>
      <c r="T22" s="18"/>
    </row>
    <row r="23" spans="1:28" x14ac:dyDescent="0.3">
      <c r="A23" s="12"/>
      <c r="B23" s="36">
        <v>4</v>
      </c>
      <c r="C23" s="16" t="s">
        <v>37</v>
      </c>
      <c r="D23" s="16"/>
      <c r="E23" s="41" t="s">
        <v>34</v>
      </c>
      <c r="F23" s="16"/>
      <c r="G23" s="16"/>
      <c r="H23" s="16"/>
      <c r="I23" s="16"/>
      <c r="J23" s="18"/>
      <c r="K23" s="16"/>
      <c r="L23" s="23"/>
      <c r="M23" s="223"/>
      <c r="N23" s="16"/>
      <c r="O23" s="16"/>
      <c r="P23" s="26" t="s">
        <v>30</v>
      </c>
      <c r="Q23" s="16"/>
      <c r="R23" s="16"/>
      <c r="S23" s="223"/>
      <c r="T23" s="18"/>
    </row>
    <row r="24" spans="1:28" x14ac:dyDescent="0.3">
      <c r="A24" s="12"/>
      <c r="B24" s="36">
        <v>5</v>
      </c>
      <c r="C24" s="16" t="s">
        <v>38</v>
      </c>
      <c r="D24" s="16"/>
      <c r="E24" s="41" t="s">
        <v>34</v>
      </c>
      <c r="F24" s="16"/>
      <c r="G24" s="16"/>
      <c r="H24" s="16"/>
      <c r="I24" s="16"/>
      <c r="J24" s="18"/>
      <c r="K24" s="16"/>
      <c r="L24" s="23"/>
      <c r="M24" s="16"/>
      <c r="N24" s="16"/>
      <c r="O24" s="16"/>
      <c r="P24" s="16"/>
      <c r="Q24" s="16"/>
      <c r="R24" s="16"/>
      <c r="S24" s="16"/>
      <c r="T24" s="18"/>
    </row>
    <row r="25" spans="1:28" ht="15" thickBot="1" x14ac:dyDescent="0.4">
      <c r="A25" s="12"/>
      <c r="B25" s="42">
        <v>6</v>
      </c>
      <c r="C25" s="43" t="s">
        <v>39</v>
      </c>
      <c r="D25" s="43"/>
      <c r="E25" s="186" t="s">
        <v>34</v>
      </c>
      <c r="F25" s="43"/>
      <c r="G25" s="43"/>
      <c r="H25" s="43"/>
      <c r="I25" s="43"/>
      <c r="J25" s="44"/>
      <c r="K25" s="16"/>
      <c r="L25" s="23"/>
      <c r="M25" s="16"/>
      <c r="N25" s="16"/>
      <c r="O25" s="16"/>
      <c r="P25" s="16"/>
      <c r="Q25" s="16"/>
      <c r="R25" s="16"/>
      <c r="S25" s="16"/>
      <c r="T25" s="44"/>
    </row>
    <row r="26" spans="1:28" ht="14.5" thickBot="1" x14ac:dyDescent="0.35">
      <c r="A26" s="12"/>
      <c r="B26" s="16"/>
      <c r="C26" s="16"/>
      <c r="D26" s="16"/>
      <c r="E26" s="16"/>
      <c r="F26" s="16"/>
      <c r="G26" s="16"/>
      <c r="H26" s="16"/>
      <c r="I26" s="16"/>
      <c r="J26" s="16"/>
      <c r="K26" s="16"/>
      <c r="L26" s="45"/>
      <c r="M26" s="45"/>
      <c r="N26" s="45"/>
      <c r="O26" s="45"/>
      <c r="P26" s="45"/>
      <c r="Q26" s="45"/>
      <c r="R26" s="45"/>
      <c r="S26" s="45"/>
      <c r="T26" s="45"/>
    </row>
    <row r="27" spans="1:28" x14ac:dyDescent="0.3">
      <c r="A27" s="12"/>
      <c r="B27" s="13" t="s">
        <v>40</v>
      </c>
      <c r="C27" s="14"/>
      <c r="D27" s="14"/>
      <c r="E27" s="14"/>
      <c r="F27" s="14"/>
      <c r="G27" s="14"/>
      <c r="H27" s="14"/>
      <c r="I27" s="46"/>
      <c r="J27" s="15"/>
      <c r="K27" s="16"/>
      <c r="L27" s="47"/>
      <c r="M27" s="48"/>
      <c r="N27" s="48"/>
      <c r="O27" s="48"/>
      <c r="P27" s="48"/>
      <c r="Q27" s="48"/>
      <c r="R27" s="48"/>
      <c r="S27" s="48"/>
      <c r="T27" s="48"/>
    </row>
    <row r="28" spans="1:28" x14ac:dyDescent="0.3">
      <c r="A28" s="12"/>
      <c r="B28" s="49">
        <v>1</v>
      </c>
      <c r="C28" s="50" t="s">
        <v>41</v>
      </c>
      <c r="D28" s="20"/>
      <c r="E28" s="20"/>
      <c r="F28" s="20"/>
      <c r="G28" s="20"/>
      <c r="H28" s="20"/>
      <c r="I28" s="51"/>
      <c r="J28" s="52"/>
      <c r="K28" s="16"/>
      <c r="L28" s="48"/>
      <c r="M28" s="48"/>
      <c r="N28" s="48"/>
      <c r="O28" s="48"/>
      <c r="P28" s="48"/>
      <c r="Q28" s="48"/>
      <c r="R28" s="48"/>
      <c r="S28" s="48"/>
      <c r="T28" s="48"/>
    </row>
    <row r="29" spans="1:28" x14ac:dyDescent="0.3">
      <c r="A29" s="12"/>
      <c r="B29" s="36">
        <v>2</v>
      </c>
      <c r="C29" s="50" t="s">
        <v>42</v>
      </c>
      <c r="D29" s="16"/>
      <c r="E29" s="16"/>
      <c r="F29" s="16"/>
      <c r="G29" s="16"/>
      <c r="H29" s="16"/>
      <c r="I29" s="27"/>
      <c r="J29" s="52"/>
      <c r="K29" s="16"/>
      <c r="L29" s="53"/>
      <c r="M29" s="54"/>
      <c r="N29" s="48"/>
      <c r="O29" s="48"/>
      <c r="P29" s="48"/>
      <c r="Q29" s="48"/>
      <c r="R29" s="48"/>
      <c r="S29" s="48"/>
      <c r="T29" s="48"/>
    </row>
    <row r="30" spans="1:28" x14ac:dyDescent="0.3">
      <c r="A30" s="12"/>
      <c r="B30" s="36">
        <v>3</v>
      </c>
      <c r="C30" s="50" t="s">
        <v>43</v>
      </c>
      <c r="D30" s="16"/>
      <c r="E30" s="16"/>
      <c r="F30" s="16"/>
      <c r="G30" s="16"/>
      <c r="H30" s="16"/>
      <c r="I30" s="27"/>
      <c r="J30" s="52"/>
      <c r="K30" s="16"/>
      <c r="L30" s="48"/>
      <c r="M30" s="48"/>
      <c r="N30" s="48"/>
      <c r="O30" s="48"/>
      <c r="P30" s="48"/>
      <c r="Q30" s="48"/>
      <c r="R30" s="48"/>
      <c r="S30" s="48"/>
      <c r="T30" s="48"/>
    </row>
    <row r="31" spans="1:28" x14ac:dyDescent="0.3">
      <c r="A31" s="12"/>
      <c r="B31" s="36">
        <v>4</v>
      </c>
      <c r="C31" s="50" t="s">
        <v>44</v>
      </c>
      <c r="D31" s="16"/>
      <c r="E31" s="16"/>
      <c r="F31" s="16"/>
      <c r="G31" s="16"/>
      <c r="H31" s="16"/>
      <c r="I31" s="27"/>
      <c r="J31" s="52"/>
      <c r="K31" s="16"/>
      <c r="L31" s="54"/>
      <c r="M31" s="48"/>
      <c r="N31" s="48"/>
      <c r="O31" s="48"/>
      <c r="P31" s="48"/>
      <c r="Q31" s="48"/>
      <c r="R31" s="48"/>
      <c r="S31" s="48"/>
      <c r="T31" s="48"/>
    </row>
    <row r="32" spans="1:28" x14ac:dyDescent="0.3">
      <c r="A32" s="12"/>
      <c r="B32" s="36">
        <v>5</v>
      </c>
      <c r="C32" s="50" t="s">
        <v>45</v>
      </c>
      <c r="D32" s="16"/>
      <c r="E32" s="16"/>
      <c r="F32" s="16"/>
      <c r="G32" s="16"/>
      <c r="H32" s="16"/>
      <c r="I32" s="27"/>
      <c r="J32" s="52"/>
      <c r="K32" s="16"/>
      <c r="L32" s="48"/>
      <c r="M32" s="54"/>
      <c r="N32" s="48"/>
      <c r="O32" s="48"/>
      <c r="P32" s="48"/>
      <c r="Q32" s="48"/>
      <c r="R32" s="48"/>
      <c r="S32" s="48"/>
      <c r="T32" s="48"/>
    </row>
    <row r="33" spans="1:20" x14ac:dyDescent="0.3">
      <c r="A33" s="12"/>
      <c r="B33" s="36">
        <v>6</v>
      </c>
      <c r="C33" s="50" t="s">
        <v>46</v>
      </c>
      <c r="D33" s="16"/>
      <c r="E33" s="16"/>
      <c r="F33" s="16"/>
      <c r="G33" s="16"/>
      <c r="H33" s="16"/>
      <c r="I33" s="27"/>
      <c r="J33" s="52"/>
      <c r="K33" s="16"/>
      <c r="L33" s="54"/>
      <c r="M33" s="48"/>
      <c r="N33" s="48"/>
      <c r="O33" s="48"/>
      <c r="P33" s="48"/>
      <c r="Q33" s="48"/>
      <c r="R33" s="48"/>
      <c r="S33" s="48"/>
      <c r="T33" s="48"/>
    </row>
    <row r="34" spans="1:20" x14ac:dyDescent="0.3">
      <c r="A34" s="12"/>
      <c r="B34" s="36">
        <v>7</v>
      </c>
      <c r="C34" s="50" t="s">
        <v>47</v>
      </c>
      <c r="D34" s="16"/>
      <c r="E34" s="16"/>
      <c r="F34" s="16"/>
      <c r="G34" s="16"/>
      <c r="H34" s="16"/>
      <c r="I34" s="27"/>
      <c r="J34" s="52"/>
      <c r="K34" s="16"/>
      <c r="L34" s="54"/>
      <c r="M34" s="48"/>
      <c r="N34" s="48"/>
      <c r="O34" s="48"/>
      <c r="P34" s="48"/>
      <c r="Q34" s="48"/>
      <c r="R34" s="48"/>
      <c r="S34" s="48"/>
      <c r="T34" s="48"/>
    </row>
    <row r="35" spans="1:20" x14ac:dyDescent="0.3">
      <c r="A35" s="12"/>
      <c r="B35" s="36">
        <v>8</v>
      </c>
      <c r="C35" s="50" t="s">
        <v>48</v>
      </c>
      <c r="D35" s="16"/>
      <c r="E35" s="16"/>
      <c r="F35" s="16"/>
      <c r="G35" s="16"/>
      <c r="H35" s="16"/>
      <c r="I35" s="27"/>
      <c r="J35" s="52"/>
      <c r="K35" s="16"/>
      <c r="L35" s="54"/>
      <c r="M35" s="48"/>
      <c r="N35" s="48"/>
      <c r="O35" s="48"/>
      <c r="P35" s="48"/>
      <c r="Q35" s="48"/>
      <c r="R35" s="48"/>
      <c r="S35" s="48"/>
      <c r="T35" s="48"/>
    </row>
    <row r="36" spans="1:20" ht="14.5" thickBot="1" x14ac:dyDescent="0.35">
      <c r="A36" s="55"/>
      <c r="B36" s="56"/>
      <c r="C36" s="57"/>
      <c r="D36" s="57"/>
      <c r="E36" s="57"/>
      <c r="F36" s="57"/>
      <c r="G36" s="57"/>
      <c r="H36" s="57"/>
      <c r="I36" s="57"/>
      <c r="J36" s="58"/>
      <c r="L36" s="59"/>
      <c r="M36" s="60"/>
      <c r="N36" s="60"/>
      <c r="O36" s="60"/>
      <c r="P36" s="60"/>
      <c r="Q36" s="60"/>
      <c r="R36" s="60"/>
      <c r="S36" s="60"/>
      <c r="T36" s="60"/>
    </row>
    <row r="37" spans="1:20" ht="14.5" thickTop="1" x14ac:dyDescent="0.3">
      <c r="C37" s="61"/>
    </row>
  </sheetData>
  <mergeCells count="10">
    <mergeCell ref="B2:J2"/>
    <mergeCell ref="V5:V20"/>
    <mergeCell ref="AB5:AB20"/>
    <mergeCell ref="B6:J7"/>
    <mergeCell ref="M8:M23"/>
    <mergeCell ref="S8:S23"/>
    <mergeCell ref="B9:J11"/>
    <mergeCell ref="B13:J14"/>
    <mergeCell ref="B15:E15"/>
    <mergeCell ref="B16:J17"/>
  </mergeCells>
  <hyperlinks>
    <hyperlink ref="E21:E23" location="Risks!A1" display="Click Here" xr:uid="{AE04BF3A-9F53-4ADB-BF48-98255052F89B}"/>
    <hyperlink ref="E24" location="Report!A1" display="Click Here" xr:uid="{610CBEA3-CA5F-42A6-9966-90415DE36B81}"/>
    <hyperlink ref="E25" location="'Validations '!A1" display="Click Here" xr:uid="{20581691-18DA-44B5-B696-35FBAC3E62DF}"/>
    <hyperlink ref="E20" location="'Risk Assessment Register'!B19" display="Click Here" xr:uid="{2C929E5F-9327-4DAA-873D-7114C272BD12}"/>
    <hyperlink ref="E21" location="'Risk Assessment Register'!J19" display="Click Here" xr:uid="{F7413B5E-FD3C-4FAA-97DC-802F9EF297B7}"/>
    <hyperlink ref="E22" location="'Risk Assessment Register'!N19" display="Click Here" xr:uid="{11EAE861-FE28-4D5C-B9E1-69666C83A1C2}"/>
    <hyperlink ref="E23" location="'Risk Assessment Register'!N19" display="Click Here" xr:uid="{3DB7AC58-692A-4416-8CE3-05889BCAAAF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40D64-4B69-45AE-988F-ECFF82D1FBFF}">
  <sheetPr>
    <tabColor rgb="FF004068"/>
  </sheetPr>
  <dimension ref="A1:BV136"/>
  <sheetViews>
    <sheetView showGridLines="0" tabSelected="1" topLeftCell="A27" zoomScale="64" zoomScaleNormal="40" zoomScaleSheetLayoutView="90" workbookViewId="0">
      <pane xSplit="2" topLeftCell="M1" activePane="topRight" state="frozen"/>
      <selection activeCell="B5" sqref="B5"/>
      <selection pane="topRight" activeCell="J68" sqref="J68"/>
    </sheetView>
  </sheetViews>
  <sheetFormatPr defaultColWidth="9.36328125" defaultRowHeight="13" x14ac:dyDescent="0.3"/>
  <cols>
    <col min="1" max="1" width="1.54296875" style="108" hidden="1" customWidth="1"/>
    <col min="2" max="2" width="4.6328125" style="107" bestFit="1" customWidth="1"/>
    <col min="3" max="3" width="21.08984375" style="107" customWidth="1"/>
    <col min="4" max="4" width="49.6328125" style="162" bestFit="1" customWidth="1"/>
    <col min="5" max="5" width="28.6328125" style="162" customWidth="1"/>
    <col min="6" max="6" width="20" style="162" customWidth="1"/>
    <col min="7" max="7" width="17.36328125" style="174" customWidth="1"/>
    <col min="8" max="8" width="18.453125" style="162" customWidth="1"/>
    <col min="9" max="9" width="19.36328125" style="162" customWidth="1"/>
    <col min="10" max="10" width="28.453125" style="162" customWidth="1"/>
    <col min="11" max="11" width="18.6328125" style="162" hidden="1" customWidth="1"/>
    <col min="12" max="12" width="45.36328125" style="162" customWidth="1"/>
    <col min="13" max="13" width="17.6328125" style="162" customWidth="1"/>
    <col min="14" max="14" width="17.6328125" style="162" hidden="1" customWidth="1"/>
    <col min="15" max="15" width="25.6328125" style="175" hidden="1" customWidth="1"/>
    <col min="16" max="16" width="22.54296875" style="162" customWidth="1"/>
    <col min="17" max="17" width="29.36328125" style="107" customWidth="1"/>
    <col min="18" max="19" width="22.6328125" style="162" customWidth="1"/>
    <col min="20" max="20" width="35.08984375" style="162" customWidth="1"/>
    <col min="21" max="22" width="22.6328125" style="162" customWidth="1"/>
    <col min="23" max="23" width="21" style="162" customWidth="1"/>
    <col min="24" max="24" width="17" style="162" customWidth="1"/>
    <col min="25" max="25" width="17" style="162" hidden="1" customWidth="1"/>
    <col min="26" max="26" width="25.08984375" style="162" customWidth="1"/>
    <col min="27" max="27" width="25.36328125" style="162" hidden="1" customWidth="1"/>
    <col min="28" max="28" width="25.36328125" style="107" hidden="1" customWidth="1"/>
    <col min="29" max="29" width="18.54296875" style="162" hidden="1" customWidth="1"/>
    <col min="30" max="30" width="26.453125" style="162" hidden="1" customWidth="1"/>
    <col min="31" max="31" width="16.54296875" style="162" hidden="1" customWidth="1"/>
    <col min="32" max="32" width="6.36328125" style="162" hidden="1" customWidth="1"/>
    <col min="33" max="33" width="3.453125" style="162" hidden="1" customWidth="1"/>
    <col min="34" max="34" width="16.08984375" style="162" hidden="1" customWidth="1"/>
    <col min="35" max="35" width="5.6328125" style="162" hidden="1" customWidth="1"/>
    <col min="36" max="36" width="8" style="162" hidden="1" customWidth="1"/>
    <col min="37" max="37" width="5.36328125" style="162" hidden="1" customWidth="1"/>
    <col min="38" max="38" width="8.453125" style="162" hidden="1" customWidth="1"/>
    <col min="39" max="39" width="7" style="162" hidden="1" customWidth="1"/>
    <col min="40" max="66" width="9.36328125" style="162" hidden="1" customWidth="1"/>
    <col min="67" max="67" width="9.36328125" style="162" customWidth="1"/>
    <col min="68" max="70" width="9.36328125" style="162"/>
    <col min="71" max="71" width="7.36328125" style="162" customWidth="1"/>
    <col min="72" max="72" width="9.36328125" style="162" hidden="1" customWidth="1"/>
    <col min="73" max="73" width="12.54296875" style="162" bestFit="1" customWidth="1"/>
    <col min="74" max="74" width="36.6328125" style="162" customWidth="1"/>
    <col min="75" max="16384" width="9.36328125" style="162"/>
  </cols>
  <sheetData>
    <row r="1" spans="2:74" s="108" customFormat="1" hidden="1" x14ac:dyDescent="0.3">
      <c r="B1" s="107"/>
      <c r="C1" s="107"/>
      <c r="G1" s="109"/>
      <c r="Q1" s="146"/>
      <c r="AB1" s="107"/>
    </row>
    <row r="2" spans="2:74" s="108" customFormat="1" ht="15.5" hidden="1" x14ac:dyDescent="0.3">
      <c r="B2" s="107"/>
      <c r="C2" s="107"/>
      <c r="G2" s="109"/>
      <c r="M2" s="110" t="s">
        <v>49</v>
      </c>
      <c r="N2" s="110"/>
      <c r="Q2" s="146"/>
      <c r="AB2" s="107"/>
      <c r="BN2" s="111" t="s">
        <v>50</v>
      </c>
    </row>
    <row r="3" spans="2:74" s="108" customFormat="1" hidden="1" x14ac:dyDescent="0.3">
      <c r="B3" s="107"/>
      <c r="C3" s="107"/>
      <c r="G3" s="109"/>
      <c r="Q3" s="146"/>
      <c r="AB3" s="107"/>
      <c r="BN3" s="112" t="s">
        <v>51</v>
      </c>
    </row>
    <row r="4" spans="2:74" s="108" customFormat="1" ht="63" hidden="1" x14ac:dyDescent="0.3">
      <c r="B4" s="107"/>
      <c r="C4" s="107"/>
      <c r="G4" s="109"/>
      <c r="Q4" s="146"/>
      <c r="AB4" s="107"/>
      <c r="BN4" s="113" t="s">
        <v>52</v>
      </c>
    </row>
    <row r="5" spans="2:74" s="108" customFormat="1" ht="21.75" customHeight="1" x14ac:dyDescent="0.3">
      <c r="B5" s="245" t="s">
        <v>340</v>
      </c>
      <c r="C5" s="245"/>
      <c r="D5" s="245"/>
      <c r="E5" s="245"/>
      <c r="F5" s="245"/>
      <c r="G5" s="245"/>
      <c r="H5" s="245"/>
      <c r="I5" s="245"/>
      <c r="J5" s="245"/>
      <c r="K5" s="245"/>
      <c r="L5" s="245"/>
      <c r="M5" s="245"/>
      <c r="N5" s="245"/>
      <c r="O5" s="245"/>
      <c r="P5" s="245"/>
      <c r="Q5" s="245"/>
      <c r="R5" s="245"/>
      <c r="S5" s="245"/>
      <c r="T5" s="245"/>
      <c r="U5" s="245"/>
      <c r="V5" s="245"/>
      <c r="W5" s="245"/>
      <c r="X5" s="245"/>
      <c r="Y5" s="245"/>
      <c r="Z5" s="245"/>
      <c r="AA5" s="245"/>
      <c r="AB5" s="245"/>
      <c r="BN5" s="114"/>
    </row>
    <row r="6" spans="2:74" s="108" customFormat="1" hidden="1" x14ac:dyDescent="0.3">
      <c r="B6" s="107"/>
      <c r="C6" s="107"/>
      <c r="G6" s="109"/>
      <c r="Q6" s="146"/>
      <c r="AB6" s="107"/>
      <c r="BN6" s="114"/>
    </row>
    <row r="7" spans="2:74" s="108" customFormat="1" hidden="1" x14ac:dyDescent="0.3">
      <c r="B7" s="107"/>
      <c r="C7" s="107"/>
      <c r="G7" s="109"/>
      <c r="O7" s="231"/>
      <c r="P7" s="231"/>
      <c r="Q7" s="231"/>
      <c r="AB7" s="107"/>
      <c r="BN7" s="114"/>
    </row>
    <row r="8" spans="2:74" s="108" customFormat="1" ht="16.5" hidden="1" x14ac:dyDescent="0.45">
      <c r="B8" s="107"/>
      <c r="C8" s="107"/>
      <c r="D8" s="115"/>
      <c r="E8" s="116" t="s">
        <v>53</v>
      </c>
      <c r="F8" s="117"/>
      <c r="G8" s="117"/>
      <c r="H8" s="117"/>
      <c r="I8" s="118"/>
      <c r="J8" s="119"/>
      <c r="L8" s="232" t="s">
        <v>54</v>
      </c>
      <c r="M8" s="233"/>
      <c r="N8" s="195"/>
      <c r="O8" s="120"/>
      <c r="P8" s="121"/>
      <c r="Q8" s="146"/>
      <c r="AB8" s="107"/>
      <c r="BN8" s="114"/>
      <c r="BU8" s="229" t="s">
        <v>55</v>
      </c>
      <c r="BV8" s="230"/>
    </row>
    <row r="9" spans="2:74" s="108" customFormat="1" ht="29" hidden="1" x14ac:dyDescent="0.3">
      <c r="B9" s="107"/>
      <c r="C9" s="107"/>
      <c r="D9" s="115"/>
      <c r="E9" s="122" t="s">
        <v>56</v>
      </c>
      <c r="F9" s="123"/>
      <c r="G9" s="123"/>
      <c r="H9" s="123"/>
      <c r="I9" s="124"/>
      <c r="J9" s="125"/>
      <c r="L9" s="234" t="s">
        <v>57</v>
      </c>
      <c r="M9" s="236" t="s">
        <v>58</v>
      </c>
      <c r="N9" s="196"/>
      <c r="O9" s="120"/>
      <c r="P9" s="128"/>
      <c r="Q9" s="146"/>
      <c r="AB9" s="107"/>
      <c r="BN9" s="114"/>
      <c r="BU9" s="126" t="s">
        <v>59</v>
      </c>
      <c r="BV9" s="127"/>
    </row>
    <row r="10" spans="2:74" s="108" customFormat="1" ht="43.5" hidden="1" x14ac:dyDescent="0.35">
      <c r="B10" s="107"/>
      <c r="C10" s="107"/>
      <c r="D10" s="129">
        <v>5</v>
      </c>
      <c r="E10" s="130" t="s">
        <v>60</v>
      </c>
      <c r="F10" s="131">
        <f t="shared" ref="F10:H14" si="0">$D10*F$17</f>
        <v>5</v>
      </c>
      <c r="G10" s="132">
        <f t="shared" si="0"/>
        <v>10</v>
      </c>
      <c r="H10" s="132">
        <f t="shared" si="0"/>
        <v>15</v>
      </c>
      <c r="I10" s="133">
        <f>$D10*J$17</f>
        <v>25</v>
      </c>
      <c r="J10" s="132">
        <f>$D10*L$17</f>
        <v>25</v>
      </c>
      <c r="L10" s="235"/>
      <c r="M10" s="237"/>
      <c r="N10" s="196"/>
      <c r="O10" s="120"/>
      <c r="Q10" s="146"/>
      <c r="AB10" s="107"/>
      <c r="BN10" s="114"/>
      <c r="BU10" s="126" t="s">
        <v>61</v>
      </c>
      <c r="BV10" s="134"/>
    </row>
    <row r="11" spans="2:74" s="108" customFormat="1" ht="29" hidden="1" x14ac:dyDescent="0.35">
      <c r="B11" s="107"/>
      <c r="C11" s="107"/>
      <c r="D11" s="129">
        <v>4</v>
      </c>
      <c r="E11" s="130" t="s">
        <v>62</v>
      </c>
      <c r="F11" s="135">
        <f t="shared" si="0"/>
        <v>4</v>
      </c>
      <c r="G11" s="131">
        <f t="shared" si="0"/>
        <v>8</v>
      </c>
      <c r="H11" s="131">
        <f t="shared" si="0"/>
        <v>12</v>
      </c>
      <c r="I11" s="133">
        <f>$D11*J$17</f>
        <v>20</v>
      </c>
      <c r="J11" s="132">
        <f>$D11*L$17</f>
        <v>20</v>
      </c>
      <c r="L11" s="252" t="s">
        <v>63</v>
      </c>
      <c r="M11" s="250" t="s">
        <v>64</v>
      </c>
      <c r="N11" s="197"/>
      <c r="O11" s="120"/>
      <c r="P11" s="121"/>
      <c r="Q11" s="146"/>
      <c r="AB11" s="107"/>
      <c r="BN11" s="114"/>
      <c r="BU11" s="126" t="s">
        <v>65</v>
      </c>
      <c r="BV11" s="136"/>
    </row>
    <row r="12" spans="2:74" s="108" customFormat="1" ht="77" hidden="1" customHeight="1" x14ac:dyDescent="0.35">
      <c r="B12" s="107"/>
      <c r="C12" s="107"/>
      <c r="D12" s="129">
        <v>3</v>
      </c>
      <c r="E12" s="130" t="s">
        <v>66</v>
      </c>
      <c r="F12" s="135">
        <f t="shared" si="0"/>
        <v>3</v>
      </c>
      <c r="G12" s="131">
        <f t="shared" si="0"/>
        <v>6</v>
      </c>
      <c r="H12" s="131">
        <f t="shared" si="0"/>
        <v>9</v>
      </c>
      <c r="I12" s="131">
        <f>$D12*J$17</f>
        <v>15</v>
      </c>
      <c r="J12" s="132">
        <f>$D12*L$17</f>
        <v>15</v>
      </c>
      <c r="L12" s="253"/>
      <c r="M12" s="251"/>
      <c r="N12" s="197"/>
      <c r="O12" s="120"/>
      <c r="P12" s="138"/>
      <c r="Q12" s="146"/>
      <c r="AB12" s="107"/>
      <c r="BN12" s="114"/>
      <c r="BU12" s="126" t="s">
        <v>67</v>
      </c>
      <c r="BV12" s="137"/>
    </row>
    <row r="13" spans="2:74" s="108" customFormat="1" ht="57" hidden="1" customHeight="1" x14ac:dyDescent="0.35">
      <c r="B13" s="107"/>
      <c r="C13" s="107"/>
      <c r="D13" s="129">
        <v>2</v>
      </c>
      <c r="E13" s="130" t="s">
        <v>68</v>
      </c>
      <c r="F13" s="139">
        <f t="shared" si="0"/>
        <v>2</v>
      </c>
      <c r="G13" s="139">
        <f t="shared" si="0"/>
        <v>4</v>
      </c>
      <c r="H13" s="131">
        <f t="shared" si="0"/>
        <v>6</v>
      </c>
      <c r="I13" s="140">
        <f>$D13*J$17</f>
        <v>10</v>
      </c>
      <c r="J13" s="131">
        <f>$D13*L$17</f>
        <v>10</v>
      </c>
      <c r="L13" s="248" t="s">
        <v>69</v>
      </c>
      <c r="M13" s="246" t="s">
        <v>70</v>
      </c>
      <c r="N13" s="198"/>
      <c r="O13" s="120"/>
      <c r="P13" s="141"/>
      <c r="Q13" s="188"/>
      <c r="R13" s="142"/>
      <c r="S13" s="142"/>
      <c r="T13" s="142"/>
      <c r="U13" s="142"/>
      <c r="V13" s="142"/>
      <c r="AB13" s="107"/>
      <c r="BN13" s="114"/>
    </row>
    <row r="14" spans="2:74" s="108" customFormat="1" ht="60" hidden="1" customHeight="1" x14ac:dyDescent="0.3">
      <c r="B14" s="107"/>
      <c r="C14" s="107"/>
      <c r="D14" s="129">
        <v>1</v>
      </c>
      <c r="E14" s="130" t="s">
        <v>71</v>
      </c>
      <c r="F14" s="139">
        <f t="shared" si="0"/>
        <v>1</v>
      </c>
      <c r="G14" s="139">
        <f t="shared" si="0"/>
        <v>2</v>
      </c>
      <c r="H14" s="135">
        <f t="shared" si="0"/>
        <v>3</v>
      </c>
      <c r="I14" s="143">
        <f>$D14*J$17</f>
        <v>5</v>
      </c>
      <c r="J14" s="131">
        <f>$D14*L$17</f>
        <v>5</v>
      </c>
      <c r="L14" s="249"/>
      <c r="M14" s="247"/>
      <c r="N14" s="198"/>
      <c r="O14" s="120"/>
      <c r="Q14" s="146"/>
      <c r="AB14" s="107"/>
      <c r="BN14" s="114"/>
    </row>
    <row r="15" spans="2:74" s="108" customFormat="1" ht="53" hidden="1" customHeight="1" x14ac:dyDescent="0.3">
      <c r="B15" s="107"/>
      <c r="C15" s="107"/>
      <c r="D15" s="115"/>
      <c r="E15" s="144"/>
      <c r="F15" s="145" t="s">
        <v>72</v>
      </c>
      <c r="G15" s="145" t="s">
        <v>63</v>
      </c>
      <c r="H15" s="145" t="s">
        <v>73</v>
      </c>
      <c r="I15" s="146" t="s">
        <v>74</v>
      </c>
      <c r="J15" s="147" t="s">
        <v>75</v>
      </c>
      <c r="Q15" s="146"/>
      <c r="AB15" s="107"/>
      <c r="BN15" s="114"/>
    </row>
    <row r="16" spans="2:74" s="108" customFormat="1" ht="48" hidden="1" customHeight="1" x14ac:dyDescent="0.3">
      <c r="B16" s="107"/>
      <c r="C16" s="107"/>
      <c r="D16" s="115"/>
      <c r="E16" s="148"/>
      <c r="F16" s="149"/>
      <c r="G16" s="149"/>
      <c r="H16" s="149" t="s">
        <v>76</v>
      </c>
      <c r="I16" s="150"/>
      <c r="J16" s="151"/>
      <c r="Q16" s="146"/>
      <c r="AB16" s="107"/>
      <c r="BN16" s="114"/>
    </row>
    <row r="17" spans="1:66" s="108" customFormat="1" ht="48" hidden="1" customHeight="1" x14ac:dyDescent="0.3">
      <c r="B17" s="107"/>
      <c r="C17" s="107"/>
      <c r="D17" s="115"/>
      <c r="E17" s="115"/>
      <c r="F17" s="152">
        <v>1</v>
      </c>
      <c r="G17" s="152">
        <v>2</v>
      </c>
      <c r="H17" s="108">
        <v>3</v>
      </c>
      <c r="I17" s="152">
        <v>4</v>
      </c>
      <c r="J17" s="152">
        <v>5</v>
      </c>
      <c r="K17" s="152"/>
      <c r="L17" s="152">
        <v>5</v>
      </c>
      <c r="Q17" s="146"/>
      <c r="Y17" s="202"/>
      <c r="AB17" s="107"/>
      <c r="BN17" s="114"/>
    </row>
    <row r="18" spans="1:66" s="108" customFormat="1" hidden="1" x14ac:dyDescent="0.3">
      <c r="B18" s="107"/>
      <c r="C18" s="107"/>
      <c r="G18" s="109"/>
      <c r="Q18" s="146"/>
      <c r="AB18" s="107"/>
    </row>
    <row r="19" spans="1:66" s="108" customFormat="1" hidden="1" x14ac:dyDescent="0.3">
      <c r="B19" s="107"/>
      <c r="C19" s="107"/>
      <c r="G19" s="109"/>
      <c r="Q19" s="146"/>
      <c r="AB19" s="107"/>
    </row>
    <row r="20" spans="1:66" s="108" customFormat="1" ht="12.75" customHeight="1" x14ac:dyDescent="0.3">
      <c r="B20" s="241" t="s">
        <v>29</v>
      </c>
      <c r="C20" s="242"/>
      <c r="D20" s="242"/>
      <c r="E20" s="242"/>
      <c r="F20" s="242"/>
      <c r="G20" s="242"/>
      <c r="H20" s="242"/>
      <c r="I20" s="242"/>
      <c r="J20" s="242"/>
      <c r="K20" s="243" t="s">
        <v>21</v>
      </c>
      <c r="L20" s="243"/>
      <c r="M20" s="243"/>
      <c r="N20" s="243"/>
      <c r="O20" s="243"/>
      <c r="P20" s="243"/>
      <c r="Q20" s="243"/>
      <c r="R20" s="244"/>
      <c r="S20" s="238" t="s">
        <v>77</v>
      </c>
      <c r="T20" s="239"/>
      <c r="U20" s="239"/>
      <c r="V20" s="239"/>
      <c r="W20" s="240" t="s">
        <v>78</v>
      </c>
      <c r="X20" s="240"/>
      <c r="Y20" s="240"/>
      <c r="Z20" s="240"/>
      <c r="AA20" s="203"/>
      <c r="AB20" s="203"/>
      <c r="AC20" s="203"/>
      <c r="AD20" s="204"/>
      <c r="AF20" s="108" t="s">
        <v>79</v>
      </c>
      <c r="AH20" s="108" t="s">
        <v>80</v>
      </c>
    </row>
    <row r="21" spans="1:66" s="108" customFormat="1" ht="26" x14ac:dyDescent="0.3">
      <c r="B21" s="153" t="s">
        <v>81</v>
      </c>
      <c r="C21" s="154" t="s">
        <v>348</v>
      </c>
      <c r="D21" s="154" t="s">
        <v>82</v>
      </c>
      <c r="E21" s="154" t="s">
        <v>83</v>
      </c>
      <c r="F21" s="154" t="s">
        <v>84</v>
      </c>
      <c r="G21" s="154" t="s">
        <v>85</v>
      </c>
      <c r="H21" s="154" t="s">
        <v>88</v>
      </c>
      <c r="I21" s="201" t="s">
        <v>89</v>
      </c>
      <c r="J21" s="154" t="s">
        <v>90</v>
      </c>
      <c r="K21" s="154"/>
      <c r="L21" s="154" t="s">
        <v>86</v>
      </c>
      <c r="M21" s="154" t="s">
        <v>87</v>
      </c>
      <c r="N21" s="154" t="s">
        <v>93</v>
      </c>
      <c r="O21" s="154" t="s">
        <v>94</v>
      </c>
      <c r="P21" s="154" t="s">
        <v>88</v>
      </c>
      <c r="Q21" s="154" t="s">
        <v>97</v>
      </c>
      <c r="R21" s="154" t="s">
        <v>98</v>
      </c>
      <c r="S21" s="154" t="s">
        <v>91</v>
      </c>
      <c r="T21" s="154" t="s">
        <v>92</v>
      </c>
      <c r="U21" s="154" t="s">
        <v>95</v>
      </c>
      <c r="V21" s="153" t="s">
        <v>96</v>
      </c>
      <c r="W21" s="154" t="s">
        <v>99</v>
      </c>
      <c r="X21" s="153" t="s">
        <v>100</v>
      </c>
      <c r="Y21" s="154" t="s">
        <v>87</v>
      </c>
      <c r="Z21" s="154" t="s">
        <v>14</v>
      </c>
      <c r="AA21" s="155"/>
      <c r="AB21" s="156"/>
      <c r="AC21" s="156"/>
      <c r="AD21" s="156"/>
      <c r="AE21" s="156"/>
    </row>
    <row r="22" spans="1:66" s="108" customFormat="1" ht="89.4" customHeight="1" x14ac:dyDescent="0.3">
      <c r="B22" s="157" t="s">
        <v>101</v>
      </c>
      <c r="C22" s="157" t="s">
        <v>378</v>
      </c>
      <c r="D22" s="158" t="s">
        <v>102</v>
      </c>
      <c r="E22" s="158" t="s">
        <v>103</v>
      </c>
      <c r="F22" s="158" t="s">
        <v>104</v>
      </c>
      <c r="G22" s="158" t="s">
        <v>105</v>
      </c>
      <c r="H22" s="158" t="s">
        <v>108</v>
      </c>
      <c r="I22" s="158" t="s">
        <v>109</v>
      </c>
      <c r="J22" s="158" t="s">
        <v>110</v>
      </c>
      <c r="K22" s="158"/>
      <c r="L22" s="158" t="s">
        <v>106</v>
      </c>
      <c r="M22" s="158" t="s">
        <v>107</v>
      </c>
      <c r="N22" s="158"/>
      <c r="O22" s="158" t="s">
        <v>113</v>
      </c>
      <c r="P22" s="158" t="s">
        <v>108</v>
      </c>
      <c r="Q22" s="158" t="s">
        <v>116</v>
      </c>
      <c r="R22" s="159" t="s">
        <v>117</v>
      </c>
      <c r="S22" s="158" t="s">
        <v>111</v>
      </c>
      <c r="T22" s="158" t="s">
        <v>112</v>
      </c>
      <c r="U22" s="158" t="s">
        <v>114</v>
      </c>
      <c r="V22" s="157" t="s">
        <v>115</v>
      </c>
      <c r="W22" s="159" t="s">
        <v>118</v>
      </c>
      <c r="X22" s="160" t="s">
        <v>100</v>
      </c>
      <c r="Y22" s="159" t="s">
        <v>119</v>
      </c>
      <c r="Z22" s="159" t="s">
        <v>120</v>
      </c>
      <c r="AB22" s="161"/>
      <c r="AC22" s="156"/>
      <c r="AD22" s="156"/>
      <c r="AE22" s="156"/>
    </row>
    <row r="23" spans="1:66" ht="106.5" customHeight="1" x14ac:dyDescent="0.35">
      <c r="A23" s="162"/>
      <c r="B23" s="163">
        <v>1</v>
      </c>
      <c r="C23" s="163" t="s">
        <v>349</v>
      </c>
      <c r="D23" s="164" t="s">
        <v>121</v>
      </c>
      <c r="E23" s="165" t="s">
        <v>122</v>
      </c>
      <c r="F23" s="166" t="s">
        <v>123</v>
      </c>
      <c r="G23" s="166" t="s">
        <v>339</v>
      </c>
      <c r="H23" s="199" t="s">
        <v>62</v>
      </c>
      <c r="I23" s="199" t="s">
        <v>74</v>
      </c>
      <c r="J23" s="168" t="str">
        <f>IF(AB23*AC23&gt;=15,"High",IF(AND(AB23*AC23&lt;15,AB23*AC23&gt;=5),"Medium",IF(AND(AB23*AC23&lt;5,AB23*AC23&gt;0),"Low","")))</f>
        <v>High</v>
      </c>
      <c r="K23" s="168"/>
      <c r="L23" s="165" t="s">
        <v>124</v>
      </c>
      <c r="M23" s="167" t="s">
        <v>125</v>
      </c>
      <c r="N23" s="165"/>
      <c r="O23" s="165"/>
      <c r="P23" s="199" t="s">
        <v>62</v>
      </c>
      <c r="Q23" s="199" t="s">
        <v>74</v>
      </c>
      <c r="R23" s="168" t="str">
        <f>IF(AD23*AE23&gt;=15,"High",IF(AND(AD23*AE23&lt;15,AD23*AE23&gt;=5),"Medium",IF(AND(AD23*AE23&lt;5,AD23*AE23&gt;0),"Low","")))</f>
        <v>High</v>
      </c>
      <c r="S23" s="168" t="s">
        <v>126</v>
      </c>
      <c r="T23" s="165" t="s">
        <v>344</v>
      </c>
      <c r="U23" s="166" t="s">
        <v>339</v>
      </c>
      <c r="V23" s="185"/>
      <c r="W23" s="168" t="s">
        <v>127</v>
      </c>
      <c r="X23" s="166"/>
      <c r="Y23" s="167" t="s">
        <v>125</v>
      </c>
      <c r="Z23" s="165"/>
      <c r="AB23" s="169">
        <f t="shared" ref="AB23:AB69" si="1">IF(H23=E$10,5,IF(H23=E$11,4,IF(H23=E$12,3,IF(H23=E$13,2,IF(H23=E$14,1,0)))))</f>
        <v>4</v>
      </c>
      <c r="AC23" s="169">
        <f t="shared" ref="AC23:AC69" si="2">IF(I23=F$15,1,IF(I23=G$15,2,IF(I23=H$15,3,IF(I23=I$15,4,IF(I23=J$15,5,0)))))</f>
        <v>4</v>
      </c>
      <c r="AD23" s="169">
        <f t="shared" ref="AD23:AD69" si="3">IF(P23=E$10,5,IF(P23=E$11,4,IF(P23=E$12,3,IF(P23=E$13,2,IF(P23=E$14,1,0)))))</f>
        <v>4</v>
      </c>
      <c r="AE23" s="169">
        <f t="shared" ref="AE23:AE69" si="4">IF(Q23=F$15,1,IF(Q23=G$15,2,IF(Q23=H$15,3,IF(Q23=I$15,4,IF(Q23=J$15,5,0)))))</f>
        <v>4</v>
      </c>
      <c r="AF23" s="107"/>
      <c r="AG23" s="107">
        <f>AB23*AC23</f>
        <v>16</v>
      </c>
      <c r="AH23" s="107">
        <f>AD23*AE23</f>
        <v>16</v>
      </c>
    </row>
    <row r="24" spans="1:66" s="108" customFormat="1" ht="80.25" customHeight="1" x14ac:dyDescent="0.3">
      <c r="B24" s="163">
        <v>2</v>
      </c>
      <c r="C24" s="163" t="s">
        <v>350</v>
      </c>
      <c r="D24" s="164" t="s">
        <v>130</v>
      </c>
      <c r="E24" s="165" t="s">
        <v>131</v>
      </c>
      <c r="F24" s="166" t="s">
        <v>123</v>
      </c>
      <c r="G24" s="166" t="s">
        <v>339</v>
      </c>
      <c r="H24" s="199" t="s">
        <v>62</v>
      </c>
      <c r="I24" s="199" t="s">
        <v>74</v>
      </c>
      <c r="J24" s="168" t="str">
        <f>IF(AB24*AC24&gt;=15,"High",IF(AND(AB24*AC24&lt;15,AB24*AC24&gt;=5),"Medium",IF(AND(AB24*AC24&lt;5,AB24*AC24&gt;0),"Low","")))</f>
        <v>High</v>
      </c>
      <c r="K24" s="168"/>
      <c r="L24" s="164" t="s">
        <v>345</v>
      </c>
      <c r="M24" s="167" t="s">
        <v>125</v>
      </c>
      <c r="N24" s="164"/>
      <c r="O24" s="164"/>
      <c r="P24" s="199" t="s">
        <v>62</v>
      </c>
      <c r="Q24" s="199" t="s">
        <v>74</v>
      </c>
      <c r="R24" s="168" t="str">
        <f t="shared" ref="R24:R69" si="5">IF(AD24*AE24&gt;=15,"High",IF(AND(AD24*AE24&lt;15,AD24*AE24&gt;=5),"Medium",IF(AND(AD24*AE24&lt;5,AD24*AE24&gt;0),"Low","")))</f>
        <v>High</v>
      </c>
      <c r="S24" s="168" t="s">
        <v>126</v>
      </c>
      <c r="T24" s="164" t="s">
        <v>347</v>
      </c>
      <c r="U24" s="166" t="s">
        <v>339</v>
      </c>
      <c r="V24" s="163"/>
      <c r="W24" s="168" t="s">
        <v>127</v>
      </c>
      <c r="X24" s="163"/>
      <c r="Y24" s="167" t="s">
        <v>125</v>
      </c>
      <c r="Z24" s="164"/>
      <c r="AB24" s="169">
        <f t="shared" si="1"/>
        <v>4</v>
      </c>
      <c r="AC24" s="169">
        <f t="shared" si="2"/>
        <v>4</v>
      </c>
      <c r="AD24" s="169">
        <f t="shared" si="3"/>
        <v>4</v>
      </c>
      <c r="AE24" s="169">
        <f t="shared" si="4"/>
        <v>4</v>
      </c>
      <c r="AG24" s="107">
        <f t="shared" ref="AG24:AG69" si="6">AB24*AC24</f>
        <v>16</v>
      </c>
      <c r="AH24" s="107">
        <f t="shared" ref="AH24:AH69" si="7">AD24*AE24</f>
        <v>16</v>
      </c>
    </row>
    <row r="25" spans="1:66" s="108" customFormat="1" ht="101.25" customHeight="1" x14ac:dyDescent="0.3">
      <c r="B25" s="163">
        <v>3</v>
      </c>
      <c r="C25" s="163" t="s">
        <v>351</v>
      </c>
      <c r="D25" s="164" t="s">
        <v>133</v>
      </c>
      <c r="E25" s="164" t="s">
        <v>134</v>
      </c>
      <c r="F25" s="166" t="s">
        <v>123</v>
      </c>
      <c r="G25" s="166" t="s">
        <v>339</v>
      </c>
      <c r="H25" s="199" t="s">
        <v>62</v>
      </c>
      <c r="I25" s="199" t="s">
        <v>74</v>
      </c>
      <c r="J25" s="168" t="str">
        <f t="shared" ref="J25:J31" si="8">IF(AB25*AC25&gt;=15,"High",IF(AND(AB25*AC25&lt;15,AB25*AC25&gt;=5),"Medium",IF(AND(AB25*AC25&lt;5,AB25*AC25&gt;0),"Low","")))</f>
        <v>High</v>
      </c>
      <c r="K25" s="168"/>
      <c r="L25" s="164" t="s">
        <v>135</v>
      </c>
      <c r="M25" s="167" t="s">
        <v>125</v>
      </c>
      <c r="N25" s="164"/>
      <c r="O25" s="164"/>
      <c r="P25" s="199" t="s">
        <v>62</v>
      </c>
      <c r="Q25" s="199" t="s">
        <v>74</v>
      </c>
      <c r="R25" s="168" t="str">
        <f t="shared" si="5"/>
        <v>High</v>
      </c>
      <c r="S25" s="168" t="s">
        <v>126</v>
      </c>
      <c r="T25" s="164" t="s">
        <v>346</v>
      </c>
      <c r="U25" s="166" t="s">
        <v>339</v>
      </c>
      <c r="V25" s="163"/>
      <c r="W25" s="168" t="s">
        <v>127</v>
      </c>
      <c r="X25" s="163"/>
      <c r="Y25" s="167" t="s">
        <v>125</v>
      </c>
      <c r="Z25" s="164"/>
      <c r="AB25" s="169">
        <f t="shared" si="1"/>
        <v>4</v>
      </c>
      <c r="AC25" s="169">
        <f t="shared" si="2"/>
        <v>4</v>
      </c>
      <c r="AD25" s="169">
        <f t="shared" si="3"/>
        <v>4</v>
      </c>
      <c r="AE25" s="169">
        <f t="shared" si="4"/>
        <v>4</v>
      </c>
      <c r="AG25" s="107">
        <f t="shared" si="6"/>
        <v>16</v>
      </c>
      <c r="AH25" s="107">
        <f t="shared" si="7"/>
        <v>16</v>
      </c>
    </row>
    <row r="26" spans="1:66" s="108" customFormat="1" ht="84.75" customHeight="1" x14ac:dyDescent="0.3">
      <c r="B26" s="163">
        <v>4</v>
      </c>
      <c r="C26" s="163" t="s">
        <v>352</v>
      </c>
      <c r="D26" s="164" t="s">
        <v>136</v>
      </c>
      <c r="E26" s="164" t="s">
        <v>137</v>
      </c>
      <c r="F26" s="166" t="s">
        <v>123</v>
      </c>
      <c r="G26" s="166" t="s">
        <v>339</v>
      </c>
      <c r="H26" s="199" t="s">
        <v>62</v>
      </c>
      <c r="I26" s="199" t="s">
        <v>73</v>
      </c>
      <c r="J26" s="168" t="str">
        <f t="shared" si="8"/>
        <v>Medium</v>
      </c>
      <c r="K26" s="168"/>
      <c r="L26" s="164" t="s">
        <v>138</v>
      </c>
      <c r="M26" s="167" t="s">
        <v>128</v>
      </c>
      <c r="N26" s="164"/>
      <c r="O26" s="164"/>
      <c r="P26" s="199" t="s">
        <v>68</v>
      </c>
      <c r="Q26" s="199" t="s">
        <v>63</v>
      </c>
      <c r="R26" s="168" t="str">
        <f t="shared" si="5"/>
        <v>Low</v>
      </c>
      <c r="S26" s="168" t="s">
        <v>126</v>
      </c>
      <c r="T26" s="163" t="s">
        <v>129</v>
      </c>
      <c r="U26" s="166" t="s">
        <v>339</v>
      </c>
      <c r="V26" s="163" t="s">
        <v>129</v>
      </c>
      <c r="W26" s="168" t="s">
        <v>127</v>
      </c>
      <c r="X26" s="163"/>
      <c r="Y26" s="167" t="s">
        <v>128</v>
      </c>
      <c r="Z26" s="164"/>
      <c r="AB26" s="169">
        <f t="shared" si="1"/>
        <v>4</v>
      </c>
      <c r="AC26" s="169">
        <f t="shared" si="2"/>
        <v>3</v>
      </c>
      <c r="AD26" s="169">
        <f t="shared" si="3"/>
        <v>2</v>
      </c>
      <c r="AE26" s="169">
        <f t="shared" si="4"/>
        <v>2</v>
      </c>
      <c r="AG26" s="107">
        <f t="shared" si="6"/>
        <v>12</v>
      </c>
      <c r="AH26" s="107">
        <f t="shared" si="7"/>
        <v>4</v>
      </c>
    </row>
    <row r="27" spans="1:66" s="108" customFormat="1" ht="86.25" customHeight="1" x14ac:dyDescent="0.3">
      <c r="B27" s="163">
        <v>5</v>
      </c>
      <c r="C27" s="163" t="s">
        <v>353</v>
      </c>
      <c r="D27" s="164" t="s">
        <v>139</v>
      </c>
      <c r="E27" s="164" t="s">
        <v>140</v>
      </c>
      <c r="F27" s="166" t="s">
        <v>141</v>
      </c>
      <c r="G27" s="166" t="s">
        <v>339</v>
      </c>
      <c r="H27" s="199" t="s">
        <v>66</v>
      </c>
      <c r="I27" s="199" t="s">
        <v>74</v>
      </c>
      <c r="J27" s="168" t="str">
        <f t="shared" si="8"/>
        <v>Medium</v>
      </c>
      <c r="K27" s="168"/>
      <c r="L27" s="164" t="s">
        <v>142</v>
      </c>
      <c r="M27" s="167" t="s">
        <v>125</v>
      </c>
      <c r="N27" s="164"/>
      <c r="O27" s="164"/>
      <c r="P27" s="199" t="s">
        <v>66</v>
      </c>
      <c r="Q27" s="199" t="s">
        <v>74</v>
      </c>
      <c r="R27" s="168" t="str">
        <f t="shared" si="5"/>
        <v>Medium</v>
      </c>
      <c r="S27" s="168" t="s">
        <v>126</v>
      </c>
      <c r="T27" s="164" t="s">
        <v>143</v>
      </c>
      <c r="U27" s="166" t="s">
        <v>339</v>
      </c>
      <c r="V27" s="163"/>
      <c r="W27" s="168" t="s">
        <v>127</v>
      </c>
      <c r="X27" s="163"/>
      <c r="Y27" s="167" t="s">
        <v>125</v>
      </c>
      <c r="Z27" s="164"/>
      <c r="AB27" s="169">
        <f t="shared" si="1"/>
        <v>3</v>
      </c>
      <c r="AC27" s="169">
        <f t="shared" si="2"/>
        <v>4</v>
      </c>
      <c r="AD27" s="169">
        <f t="shared" si="3"/>
        <v>3</v>
      </c>
      <c r="AE27" s="169">
        <f t="shared" si="4"/>
        <v>4</v>
      </c>
      <c r="AG27" s="107">
        <f t="shared" si="6"/>
        <v>12</v>
      </c>
      <c r="AH27" s="107">
        <f t="shared" si="7"/>
        <v>12</v>
      </c>
    </row>
    <row r="28" spans="1:66" s="108" customFormat="1" ht="110.25" customHeight="1" x14ac:dyDescent="0.3">
      <c r="B28" s="163">
        <v>6</v>
      </c>
      <c r="C28" s="163" t="s">
        <v>145</v>
      </c>
      <c r="D28" s="164" t="s">
        <v>144</v>
      </c>
      <c r="E28" s="164" t="s">
        <v>145</v>
      </c>
      <c r="F28" s="166" t="s">
        <v>141</v>
      </c>
      <c r="G28" s="166" t="s">
        <v>339</v>
      </c>
      <c r="H28" s="199" t="s">
        <v>62</v>
      </c>
      <c r="I28" s="199" t="s">
        <v>74</v>
      </c>
      <c r="J28" s="168" t="str">
        <f t="shared" si="8"/>
        <v>High</v>
      </c>
      <c r="K28" s="168"/>
      <c r="L28" s="164" t="s">
        <v>146</v>
      </c>
      <c r="M28" s="167" t="s">
        <v>125</v>
      </c>
      <c r="N28" s="164"/>
      <c r="O28" s="164"/>
      <c r="P28" s="199" t="s">
        <v>62</v>
      </c>
      <c r="Q28" s="199" t="s">
        <v>74</v>
      </c>
      <c r="R28" s="168" t="str">
        <f t="shared" si="5"/>
        <v>High</v>
      </c>
      <c r="S28" s="168" t="s">
        <v>126</v>
      </c>
      <c r="T28" s="164" t="s">
        <v>379</v>
      </c>
      <c r="U28" s="166" t="s">
        <v>339</v>
      </c>
      <c r="V28" s="163"/>
      <c r="W28" s="168" t="s">
        <v>127</v>
      </c>
      <c r="X28" s="163"/>
      <c r="Y28" s="167" t="s">
        <v>125</v>
      </c>
      <c r="Z28" s="164"/>
      <c r="AB28" s="169">
        <f t="shared" si="1"/>
        <v>4</v>
      </c>
      <c r="AC28" s="169">
        <f t="shared" si="2"/>
        <v>4</v>
      </c>
      <c r="AD28" s="169">
        <f t="shared" si="3"/>
        <v>4</v>
      </c>
      <c r="AE28" s="169">
        <f t="shared" si="4"/>
        <v>4</v>
      </c>
      <c r="AG28" s="107">
        <f t="shared" si="6"/>
        <v>16</v>
      </c>
      <c r="AH28" s="107">
        <f t="shared" si="7"/>
        <v>16</v>
      </c>
    </row>
    <row r="29" spans="1:66" s="108" customFormat="1" ht="110.25" customHeight="1" x14ac:dyDescent="0.3">
      <c r="B29" s="163">
        <v>7</v>
      </c>
      <c r="C29" s="163" t="s">
        <v>380</v>
      </c>
      <c r="D29" s="164" t="s">
        <v>147</v>
      </c>
      <c r="E29" s="164" t="s">
        <v>148</v>
      </c>
      <c r="F29" s="166" t="s">
        <v>141</v>
      </c>
      <c r="G29" s="166" t="s">
        <v>339</v>
      </c>
      <c r="H29" s="199" t="s">
        <v>62</v>
      </c>
      <c r="I29" s="199" t="s">
        <v>74</v>
      </c>
      <c r="J29" s="168" t="str">
        <f t="shared" si="8"/>
        <v>High</v>
      </c>
      <c r="K29" s="168"/>
      <c r="L29" s="164" t="s">
        <v>149</v>
      </c>
      <c r="M29" s="167" t="s">
        <v>125</v>
      </c>
      <c r="N29" s="164"/>
      <c r="O29" s="164"/>
      <c r="P29" s="199" t="s">
        <v>62</v>
      </c>
      <c r="Q29" s="199" t="s">
        <v>74</v>
      </c>
      <c r="R29" s="168" t="str">
        <f t="shared" si="5"/>
        <v>High</v>
      </c>
      <c r="S29" s="168" t="s">
        <v>126</v>
      </c>
      <c r="T29" s="164" t="s">
        <v>150</v>
      </c>
      <c r="U29" s="166" t="s">
        <v>339</v>
      </c>
      <c r="V29" s="163"/>
      <c r="W29" s="168" t="s">
        <v>127</v>
      </c>
      <c r="X29" s="163"/>
      <c r="Y29" s="167" t="s">
        <v>125</v>
      </c>
      <c r="Z29" s="164"/>
      <c r="AB29" s="169">
        <f t="shared" si="1"/>
        <v>4</v>
      </c>
      <c r="AC29" s="169">
        <f t="shared" si="2"/>
        <v>4</v>
      </c>
      <c r="AD29" s="169">
        <f t="shared" si="3"/>
        <v>4</v>
      </c>
      <c r="AE29" s="169">
        <f t="shared" si="4"/>
        <v>4</v>
      </c>
      <c r="AG29" s="107">
        <f t="shared" si="6"/>
        <v>16</v>
      </c>
      <c r="AH29" s="107">
        <f t="shared" si="7"/>
        <v>16</v>
      </c>
    </row>
    <row r="30" spans="1:66" s="108" customFormat="1" ht="165.75" customHeight="1" x14ac:dyDescent="0.3">
      <c r="B30" s="163">
        <v>8</v>
      </c>
      <c r="C30" s="163" t="s">
        <v>354</v>
      </c>
      <c r="D30" s="164" t="s">
        <v>151</v>
      </c>
      <c r="E30" s="164" t="s">
        <v>152</v>
      </c>
      <c r="F30" s="166" t="s">
        <v>141</v>
      </c>
      <c r="G30" s="166" t="s">
        <v>339</v>
      </c>
      <c r="H30" s="199" t="s">
        <v>66</v>
      </c>
      <c r="I30" s="199" t="s">
        <v>63</v>
      </c>
      <c r="J30" s="168" t="str">
        <f t="shared" si="8"/>
        <v>Medium</v>
      </c>
      <c r="K30" s="168"/>
      <c r="L30" s="164" t="s">
        <v>381</v>
      </c>
      <c r="M30" s="167" t="s">
        <v>125</v>
      </c>
      <c r="N30" s="164"/>
      <c r="O30" s="164"/>
      <c r="P30" s="199" t="s">
        <v>66</v>
      </c>
      <c r="Q30" s="199" t="s">
        <v>63</v>
      </c>
      <c r="R30" s="168" t="str">
        <f t="shared" si="5"/>
        <v>Medium</v>
      </c>
      <c r="S30" s="168" t="s">
        <v>126</v>
      </c>
      <c r="T30" s="164" t="s">
        <v>153</v>
      </c>
      <c r="U30" s="166" t="s">
        <v>339</v>
      </c>
      <c r="V30" s="163"/>
      <c r="W30" s="168" t="s">
        <v>127</v>
      </c>
      <c r="X30" s="163"/>
      <c r="Y30" s="167" t="s">
        <v>125</v>
      </c>
      <c r="Z30" s="164"/>
      <c r="AB30" s="169">
        <f t="shared" si="1"/>
        <v>3</v>
      </c>
      <c r="AC30" s="169">
        <f t="shared" si="2"/>
        <v>2</v>
      </c>
      <c r="AD30" s="169">
        <f t="shared" si="3"/>
        <v>3</v>
      </c>
      <c r="AE30" s="169">
        <f t="shared" si="4"/>
        <v>2</v>
      </c>
      <c r="AG30" s="107">
        <f t="shared" si="6"/>
        <v>6</v>
      </c>
      <c r="AH30" s="107">
        <f t="shared" si="7"/>
        <v>6</v>
      </c>
    </row>
    <row r="31" spans="1:66" ht="130.5" customHeight="1" x14ac:dyDescent="0.35">
      <c r="A31" s="162"/>
      <c r="B31" s="163">
        <v>9</v>
      </c>
      <c r="C31" s="163" t="s">
        <v>355</v>
      </c>
      <c r="D31" s="164" t="s">
        <v>154</v>
      </c>
      <c r="E31" s="165" t="s">
        <v>155</v>
      </c>
      <c r="F31" s="166" t="s">
        <v>141</v>
      </c>
      <c r="G31" s="166" t="s">
        <v>339</v>
      </c>
      <c r="H31" s="199" t="s">
        <v>66</v>
      </c>
      <c r="I31" s="199" t="s">
        <v>63</v>
      </c>
      <c r="J31" s="168" t="str">
        <f t="shared" si="8"/>
        <v>Medium</v>
      </c>
      <c r="K31" s="168"/>
      <c r="L31" s="164" t="s">
        <v>382</v>
      </c>
      <c r="M31" s="167" t="s">
        <v>128</v>
      </c>
      <c r="N31" s="165"/>
      <c r="O31" s="165"/>
      <c r="P31" s="199" t="s">
        <v>68</v>
      </c>
      <c r="Q31" s="199" t="s">
        <v>72</v>
      </c>
      <c r="R31" s="168" t="str">
        <f t="shared" si="5"/>
        <v>Low</v>
      </c>
      <c r="S31" s="168" t="s">
        <v>126</v>
      </c>
      <c r="T31" s="166" t="s">
        <v>156</v>
      </c>
      <c r="U31" s="166" t="s">
        <v>339</v>
      </c>
      <c r="V31" s="185" t="s">
        <v>156</v>
      </c>
      <c r="W31" s="168" t="s">
        <v>127</v>
      </c>
      <c r="X31" s="166"/>
      <c r="Y31" s="167" t="s">
        <v>128</v>
      </c>
      <c r="Z31" s="165"/>
      <c r="AB31" s="169">
        <f t="shared" si="1"/>
        <v>3</v>
      </c>
      <c r="AC31" s="169">
        <f t="shared" si="2"/>
        <v>2</v>
      </c>
      <c r="AD31" s="169">
        <f t="shared" si="3"/>
        <v>2</v>
      </c>
      <c r="AE31" s="169">
        <f t="shared" si="4"/>
        <v>1</v>
      </c>
      <c r="AG31" s="107">
        <f t="shared" si="6"/>
        <v>6</v>
      </c>
      <c r="AH31" s="107">
        <f t="shared" si="7"/>
        <v>2</v>
      </c>
    </row>
    <row r="32" spans="1:66" ht="64.5" customHeight="1" x14ac:dyDescent="0.35">
      <c r="A32" s="162"/>
      <c r="B32" s="163">
        <v>10</v>
      </c>
      <c r="C32" s="163" t="s">
        <v>356</v>
      </c>
      <c r="D32" s="164" t="s">
        <v>157</v>
      </c>
      <c r="E32" s="165" t="s">
        <v>282</v>
      </c>
      <c r="F32" s="166" t="s">
        <v>141</v>
      </c>
      <c r="G32" s="166" t="s">
        <v>339</v>
      </c>
      <c r="H32" s="199" t="s">
        <v>62</v>
      </c>
      <c r="I32" s="199" t="s">
        <v>74</v>
      </c>
      <c r="J32" s="168" t="str">
        <f t="shared" ref="J32:J39" si="9">IF(AB32*AC32&gt;=15,"High",IF(AND(AB32*AC32&lt;15,AB32*AC32&gt;=5),"Medium",IF(AND(AB32*AC32&lt;5,AB32*AC32&gt;0),"Low","")))</f>
        <v>High</v>
      </c>
      <c r="K32" s="168"/>
      <c r="L32" s="164" t="s">
        <v>279</v>
      </c>
      <c r="M32" s="167" t="s">
        <v>132</v>
      </c>
      <c r="N32" s="165"/>
      <c r="O32" s="165"/>
      <c r="P32" s="199" t="s">
        <v>62</v>
      </c>
      <c r="Q32" s="199" t="s">
        <v>74</v>
      </c>
      <c r="R32" s="168" t="str">
        <f t="shared" si="5"/>
        <v>High</v>
      </c>
      <c r="S32" s="168" t="s">
        <v>126</v>
      </c>
      <c r="T32" s="164" t="s">
        <v>329</v>
      </c>
      <c r="U32" s="166" t="s">
        <v>339</v>
      </c>
      <c r="V32" s="166"/>
      <c r="W32" s="168" t="s">
        <v>127</v>
      </c>
      <c r="X32" s="166"/>
      <c r="Y32" s="167" t="s">
        <v>132</v>
      </c>
      <c r="Z32" s="171"/>
      <c r="AB32" s="169">
        <f t="shared" si="1"/>
        <v>4</v>
      </c>
      <c r="AC32" s="169">
        <f t="shared" si="2"/>
        <v>4</v>
      </c>
      <c r="AD32" s="169">
        <f t="shared" si="3"/>
        <v>4</v>
      </c>
      <c r="AE32" s="169">
        <f t="shared" si="4"/>
        <v>4</v>
      </c>
      <c r="AG32" s="107">
        <f t="shared" si="6"/>
        <v>16</v>
      </c>
      <c r="AH32" s="107">
        <f t="shared" si="7"/>
        <v>16</v>
      </c>
    </row>
    <row r="33" spans="1:34" ht="119.25" customHeight="1" x14ac:dyDescent="0.35">
      <c r="A33" s="162"/>
      <c r="B33" s="163">
        <v>11</v>
      </c>
      <c r="C33" s="163" t="s">
        <v>357</v>
      </c>
      <c r="D33" s="164" t="s">
        <v>280</v>
      </c>
      <c r="E33" s="176" t="s">
        <v>281</v>
      </c>
      <c r="F33" s="166" t="s">
        <v>141</v>
      </c>
      <c r="G33" s="166" t="s">
        <v>339</v>
      </c>
      <c r="H33" s="199" t="s">
        <v>62</v>
      </c>
      <c r="I33" s="199" t="s">
        <v>74</v>
      </c>
      <c r="J33" s="168" t="str">
        <f t="shared" si="9"/>
        <v>High</v>
      </c>
      <c r="K33" s="168"/>
      <c r="L33" s="164" t="s">
        <v>283</v>
      </c>
      <c r="M33" s="167" t="s">
        <v>132</v>
      </c>
      <c r="N33" s="165"/>
      <c r="O33" s="165"/>
      <c r="P33" s="199" t="s">
        <v>62</v>
      </c>
      <c r="Q33" s="199" t="s">
        <v>73</v>
      </c>
      <c r="R33" s="168" t="str">
        <f t="shared" si="5"/>
        <v>Medium</v>
      </c>
      <c r="S33" s="168" t="s">
        <v>126</v>
      </c>
      <c r="T33" s="164" t="s">
        <v>330</v>
      </c>
      <c r="U33" s="166" t="s">
        <v>339</v>
      </c>
      <c r="V33" s="166"/>
      <c r="W33" s="168" t="s">
        <v>127</v>
      </c>
      <c r="X33" s="166"/>
      <c r="Y33" s="167" t="s">
        <v>132</v>
      </c>
      <c r="Z33" s="165"/>
      <c r="AB33" s="169">
        <f t="shared" si="1"/>
        <v>4</v>
      </c>
      <c r="AC33" s="169">
        <f t="shared" si="2"/>
        <v>4</v>
      </c>
      <c r="AD33" s="169">
        <f t="shared" si="3"/>
        <v>4</v>
      </c>
      <c r="AE33" s="169">
        <f t="shared" si="4"/>
        <v>3</v>
      </c>
      <c r="AG33" s="107">
        <f t="shared" si="6"/>
        <v>16</v>
      </c>
      <c r="AH33" s="107">
        <f t="shared" si="7"/>
        <v>12</v>
      </c>
    </row>
    <row r="34" spans="1:34" ht="197.25" customHeight="1" x14ac:dyDescent="0.35">
      <c r="A34" s="162"/>
      <c r="B34" s="163">
        <v>12</v>
      </c>
      <c r="C34" s="163" t="s">
        <v>383</v>
      </c>
      <c r="D34" s="164" t="s">
        <v>384</v>
      </c>
      <c r="E34" s="176" t="s">
        <v>385</v>
      </c>
      <c r="F34" s="166" t="s">
        <v>141</v>
      </c>
      <c r="G34" s="166" t="s">
        <v>339</v>
      </c>
      <c r="H34" s="199" t="s">
        <v>62</v>
      </c>
      <c r="I34" s="199" t="s">
        <v>74</v>
      </c>
      <c r="J34" s="168" t="str">
        <f t="shared" si="9"/>
        <v>High</v>
      </c>
      <c r="K34" s="168"/>
      <c r="L34" s="165" t="s">
        <v>331</v>
      </c>
      <c r="M34" s="167" t="s">
        <v>125</v>
      </c>
      <c r="N34" s="165"/>
      <c r="O34" s="165"/>
      <c r="P34" s="199" t="s">
        <v>62</v>
      </c>
      <c r="Q34" s="199" t="s">
        <v>74</v>
      </c>
      <c r="R34" s="168" t="str">
        <f t="shared" si="5"/>
        <v>High</v>
      </c>
      <c r="S34" s="168" t="s">
        <v>126</v>
      </c>
      <c r="T34" s="164" t="s">
        <v>332</v>
      </c>
      <c r="U34" s="166" t="s">
        <v>339</v>
      </c>
      <c r="V34" s="166"/>
      <c r="W34" s="168" t="s">
        <v>127</v>
      </c>
      <c r="X34" s="166"/>
      <c r="Y34" s="167" t="s">
        <v>125</v>
      </c>
      <c r="Z34" s="172"/>
      <c r="AB34" s="169">
        <f t="shared" si="1"/>
        <v>4</v>
      </c>
      <c r="AC34" s="169">
        <f t="shared" si="2"/>
        <v>4</v>
      </c>
      <c r="AD34" s="169">
        <f t="shared" si="3"/>
        <v>4</v>
      </c>
      <c r="AE34" s="169">
        <f t="shared" si="4"/>
        <v>4</v>
      </c>
      <c r="AG34" s="107">
        <f t="shared" si="6"/>
        <v>16</v>
      </c>
      <c r="AH34" s="107">
        <f t="shared" si="7"/>
        <v>16</v>
      </c>
    </row>
    <row r="35" spans="1:34" ht="162.75" customHeight="1" x14ac:dyDescent="0.35">
      <c r="A35" s="162"/>
      <c r="B35" s="163">
        <v>14</v>
      </c>
      <c r="C35" s="163" t="s">
        <v>358</v>
      </c>
      <c r="D35" s="164" t="s">
        <v>158</v>
      </c>
      <c r="E35" s="176" t="s">
        <v>285</v>
      </c>
      <c r="F35" s="166" t="s">
        <v>141</v>
      </c>
      <c r="G35" s="166" t="s">
        <v>339</v>
      </c>
      <c r="H35" s="199" t="s">
        <v>62</v>
      </c>
      <c r="I35" s="199" t="s">
        <v>74</v>
      </c>
      <c r="J35" s="168" t="str">
        <f t="shared" si="9"/>
        <v>High</v>
      </c>
      <c r="K35" s="168"/>
      <c r="L35" s="165" t="s">
        <v>284</v>
      </c>
      <c r="M35" s="167" t="s">
        <v>125</v>
      </c>
      <c r="N35" s="165"/>
      <c r="O35" s="165"/>
      <c r="P35" s="199" t="s">
        <v>62</v>
      </c>
      <c r="Q35" s="199" t="s">
        <v>74</v>
      </c>
      <c r="R35" s="168" t="str">
        <f t="shared" si="5"/>
        <v>High</v>
      </c>
      <c r="S35" s="168" t="s">
        <v>126</v>
      </c>
      <c r="T35" s="177" t="s">
        <v>333</v>
      </c>
      <c r="U35" s="166" t="s">
        <v>339</v>
      </c>
      <c r="V35" s="166"/>
      <c r="W35" s="168" t="s">
        <v>127</v>
      </c>
      <c r="X35" s="166"/>
      <c r="Y35" s="167" t="s">
        <v>125</v>
      </c>
      <c r="Z35" s="165"/>
      <c r="AB35" s="169">
        <f t="shared" si="1"/>
        <v>4</v>
      </c>
      <c r="AC35" s="169">
        <f t="shared" si="2"/>
        <v>4</v>
      </c>
      <c r="AD35" s="169">
        <f t="shared" si="3"/>
        <v>4</v>
      </c>
      <c r="AE35" s="169">
        <f t="shared" si="4"/>
        <v>4</v>
      </c>
      <c r="AG35" s="107">
        <f t="shared" si="6"/>
        <v>16</v>
      </c>
      <c r="AH35" s="107">
        <f t="shared" si="7"/>
        <v>16</v>
      </c>
    </row>
    <row r="36" spans="1:34" ht="129.75" customHeight="1" x14ac:dyDescent="0.35">
      <c r="A36" s="162"/>
      <c r="B36" s="163">
        <v>15</v>
      </c>
      <c r="C36" s="163" t="s">
        <v>359</v>
      </c>
      <c r="D36" s="164" t="s">
        <v>159</v>
      </c>
      <c r="E36" s="176" t="s">
        <v>160</v>
      </c>
      <c r="F36" s="166" t="s">
        <v>141</v>
      </c>
      <c r="G36" s="166" t="s">
        <v>339</v>
      </c>
      <c r="H36" s="199" t="s">
        <v>62</v>
      </c>
      <c r="I36" s="199" t="s">
        <v>74</v>
      </c>
      <c r="J36" s="168" t="str">
        <f t="shared" si="9"/>
        <v>High</v>
      </c>
      <c r="K36" s="168"/>
      <c r="L36" s="165" t="s">
        <v>386</v>
      </c>
      <c r="M36" s="167" t="s">
        <v>132</v>
      </c>
      <c r="N36" s="165"/>
      <c r="O36" s="165"/>
      <c r="P36" s="199" t="s">
        <v>66</v>
      </c>
      <c r="Q36" s="199" t="s">
        <v>74</v>
      </c>
      <c r="R36" s="168" t="str">
        <f t="shared" si="5"/>
        <v>Medium</v>
      </c>
      <c r="S36" s="168" t="s">
        <v>126</v>
      </c>
      <c r="T36" s="177" t="s">
        <v>161</v>
      </c>
      <c r="U36" s="166" t="s">
        <v>339</v>
      </c>
      <c r="V36" s="166"/>
      <c r="W36" s="168" t="s">
        <v>127</v>
      </c>
      <c r="X36" s="166"/>
      <c r="Y36" s="167" t="s">
        <v>132</v>
      </c>
      <c r="Z36" s="171"/>
      <c r="AB36" s="169">
        <f t="shared" si="1"/>
        <v>4</v>
      </c>
      <c r="AC36" s="169">
        <f t="shared" si="2"/>
        <v>4</v>
      </c>
      <c r="AD36" s="169">
        <f t="shared" si="3"/>
        <v>3</v>
      </c>
      <c r="AE36" s="169">
        <f t="shared" si="4"/>
        <v>4</v>
      </c>
      <c r="AG36" s="107">
        <f t="shared" si="6"/>
        <v>16</v>
      </c>
      <c r="AH36" s="107">
        <f t="shared" si="7"/>
        <v>12</v>
      </c>
    </row>
    <row r="37" spans="1:34" ht="114" customHeight="1" x14ac:dyDescent="0.35">
      <c r="A37" s="162"/>
      <c r="B37" s="163">
        <v>16</v>
      </c>
      <c r="C37" s="194" t="s">
        <v>360</v>
      </c>
      <c r="D37" s="164" t="s">
        <v>387</v>
      </c>
      <c r="E37" s="176" t="s">
        <v>360</v>
      </c>
      <c r="F37" s="166" t="s">
        <v>141</v>
      </c>
      <c r="G37" s="166" t="s">
        <v>339</v>
      </c>
      <c r="H37" s="199" t="s">
        <v>66</v>
      </c>
      <c r="I37" s="199" t="s">
        <v>74</v>
      </c>
      <c r="J37" s="168" t="str">
        <f t="shared" si="9"/>
        <v>Medium</v>
      </c>
      <c r="K37" s="168"/>
      <c r="L37" s="165" t="s">
        <v>388</v>
      </c>
      <c r="M37" s="167" t="s">
        <v>132</v>
      </c>
      <c r="N37" s="165"/>
      <c r="O37" s="165"/>
      <c r="P37" s="199" t="s">
        <v>66</v>
      </c>
      <c r="Q37" s="199" t="s">
        <v>63</v>
      </c>
      <c r="R37" s="168" t="str">
        <f t="shared" si="5"/>
        <v>Medium</v>
      </c>
      <c r="S37" s="168" t="s">
        <v>126</v>
      </c>
      <c r="T37" s="177" t="s">
        <v>334</v>
      </c>
      <c r="U37" s="166" t="s">
        <v>339</v>
      </c>
      <c r="V37" s="166"/>
      <c r="W37" s="168" t="s">
        <v>127</v>
      </c>
      <c r="X37" s="166"/>
      <c r="Y37" s="167" t="s">
        <v>132</v>
      </c>
      <c r="Z37" s="165"/>
      <c r="AB37" s="169">
        <f t="shared" si="1"/>
        <v>3</v>
      </c>
      <c r="AC37" s="169">
        <f t="shared" si="2"/>
        <v>4</v>
      </c>
      <c r="AD37" s="169">
        <f t="shared" si="3"/>
        <v>3</v>
      </c>
      <c r="AE37" s="169">
        <f t="shared" si="4"/>
        <v>2</v>
      </c>
      <c r="AG37" s="107">
        <f t="shared" si="6"/>
        <v>12</v>
      </c>
      <c r="AH37" s="107">
        <f t="shared" si="7"/>
        <v>6</v>
      </c>
    </row>
    <row r="38" spans="1:34" ht="120.75" customHeight="1" x14ac:dyDescent="0.35">
      <c r="A38" s="162"/>
      <c r="B38" s="163">
        <v>17</v>
      </c>
      <c r="C38" s="163" t="s">
        <v>361</v>
      </c>
      <c r="D38" s="164" t="s">
        <v>287</v>
      </c>
      <c r="E38" s="176" t="s">
        <v>286</v>
      </c>
      <c r="F38" s="166" t="s">
        <v>141</v>
      </c>
      <c r="G38" s="166" t="s">
        <v>339</v>
      </c>
      <c r="H38" s="199" t="s">
        <v>62</v>
      </c>
      <c r="I38" s="199" t="s">
        <v>74</v>
      </c>
      <c r="J38" s="168" t="str">
        <f t="shared" si="9"/>
        <v>High</v>
      </c>
      <c r="K38" s="168"/>
      <c r="L38" s="165" t="s">
        <v>288</v>
      </c>
      <c r="M38" s="167" t="s">
        <v>125</v>
      </c>
      <c r="N38" s="165"/>
      <c r="O38" s="165"/>
      <c r="P38" s="199" t="s">
        <v>62</v>
      </c>
      <c r="Q38" s="199" t="s">
        <v>74</v>
      </c>
      <c r="R38" s="168" t="str">
        <f t="shared" si="5"/>
        <v>High</v>
      </c>
      <c r="S38" s="168" t="s">
        <v>126</v>
      </c>
      <c r="T38" s="177" t="s">
        <v>162</v>
      </c>
      <c r="U38" s="166" t="s">
        <v>339</v>
      </c>
      <c r="V38" s="166"/>
      <c r="W38" s="168" t="s">
        <v>127</v>
      </c>
      <c r="X38" s="166"/>
      <c r="Y38" s="167" t="s">
        <v>125</v>
      </c>
      <c r="Z38" s="165"/>
      <c r="AB38" s="169">
        <f t="shared" si="1"/>
        <v>4</v>
      </c>
      <c r="AC38" s="169">
        <f t="shared" si="2"/>
        <v>4</v>
      </c>
      <c r="AD38" s="169">
        <f t="shared" si="3"/>
        <v>4</v>
      </c>
      <c r="AE38" s="169">
        <f t="shared" si="4"/>
        <v>4</v>
      </c>
      <c r="AG38" s="107">
        <f t="shared" si="6"/>
        <v>16</v>
      </c>
      <c r="AH38" s="107">
        <f t="shared" si="7"/>
        <v>16</v>
      </c>
    </row>
    <row r="39" spans="1:34" ht="120" customHeight="1" x14ac:dyDescent="0.35">
      <c r="A39" s="162"/>
      <c r="B39" s="163">
        <v>18</v>
      </c>
      <c r="C39" s="163" t="s">
        <v>362</v>
      </c>
      <c r="D39" s="164" t="s">
        <v>389</v>
      </c>
      <c r="E39" s="176" t="s">
        <v>290</v>
      </c>
      <c r="F39" s="166" t="s">
        <v>141</v>
      </c>
      <c r="G39" s="166" t="s">
        <v>339</v>
      </c>
      <c r="H39" s="199" t="s">
        <v>62</v>
      </c>
      <c r="I39" s="199" t="s">
        <v>74</v>
      </c>
      <c r="J39" s="168" t="str">
        <f t="shared" si="9"/>
        <v>High</v>
      </c>
      <c r="K39" s="168"/>
      <c r="L39" s="165" t="s">
        <v>289</v>
      </c>
      <c r="M39" s="167" t="s">
        <v>125</v>
      </c>
      <c r="N39" s="165"/>
      <c r="O39" s="165"/>
      <c r="P39" s="199" t="s">
        <v>62</v>
      </c>
      <c r="Q39" s="199" t="s">
        <v>74</v>
      </c>
      <c r="R39" s="168" t="str">
        <f t="shared" si="5"/>
        <v>High</v>
      </c>
      <c r="S39" s="168" t="s">
        <v>126</v>
      </c>
      <c r="T39" s="177" t="s">
        <v>335</v>
      </c>
      <c r="U39" s="166" t="s">
        <v>339</v>
      </c>
      <c r="V39" s="166"/>
      <c r="W39" s="168" t="s">
        <v>127</v>
      </c>
      <c r="X39" s="166"/>
      <c r="Y39" s="167" t="s">
        <v>125</v>
      </c>
      <c r="Z39" s="165"/>
      <c r="AB39" s="169">
        <f t="shared" si="1"/>
        <v>4</v>
      </c>
      <c r="AC39" s="169">
        <f t="shared" si="2"/>
        <v>4</v>
      </c>
      <c r="AD39" s="169">
        <f t="shared" si="3"/>
        <v>4</v>
      </c>
      <c r="AE39" s="169">
        <f t="shared" si="4"/>
        <v>4</v>
      </c>
      <c r="AG39" s="107">
        <f t="shared" si="6"/>
        <v>16</v>
      </c>
      <c r="AH39" s="107">
        <f t="shared" si="7"/>
        <v>16</v>
      </c>
    </row>
    <row r="40" spans="1:34" ht="100.5" customHeight="1" x14ac:dyDescent="0.35">
      <c r="A40" s="162"/>
      <c r="B40" s="163">
        <v>19</v>
      </c>
      <c r="C40" s="163" t="s">
        <v>363</v>
      </c>
      <c r="D40" s="164" t="s">
        <v>163</v>
      </c>
      <c r="E40" s="176" t="s">
        <v>292</v>
      </c>
      <c r="F40" s="166" t="s">
        <v>141</v>
      </c>
      <c r="G40" s="166" t="s">
        <v>339</v>
      </c>
      <c r="H40" s="199" t="s">
        <v>62</v>
      </c>
      <c r="I40" s="199" t="s">
        <v>74</v>
      </c>
      <c r="J40" s="168" t="str">
        <f t="shared" ref="J40:J49" si="10">IF(AB40*AC40&gt;=15,"High",IF(AND(AB40*AC40&lt;15,AB40*AC40&gt;=5),"Medium",IF(AND(AB40*AC40&lt;5,AB40*AC40&gt;0),"Low","")))</f>
        <v>High</v>
      </c>
      <c r="K40" s="168"/>
      <c r="L40" s="165" t="s">
        <v>291</v>
      </c>
      <c r="M40" s="167" t="s">
        <v>125</v>
      </c>
      <c r="N40" s="165"/>
      <c r="O40" s="165"/>
      <c r="P40" s="199" t="s">
        <v>62</v>
      </c>
      <c r="Q40" s="199" t="s">
        <v>74</v>
      </c>
      <c r="R40" s="168" t="str">
        <f t="shared" si="5"/>
        <v>High</v>
      </c>
      <c r="S40" s="168" t="s">
        <v>126</v>
      </c>
      <c r="T40" s="177" t="s">
        <v>390</v>
      </c>
      <c r="U40" s="166" t="s">
        <v>339</v>
      </c>
      <c r="V40" s="166"/>
      <c r="W40" s="168" t="s">
        <v>127</v>
      </c>
      <c r="X40" s="166"/>
      <c r="Y40" s="167" t="s">
        <v>125</v>
      </c>
      <c r="Z40" s="165"/>
      <c r="AB40" s="169">
        <f t="shared" si="1"/>
        <v>4</v>
      </c>
      <c r="AC40" s="169">
        <f t="shared" si="2"/>
        <v>4</v>
      </c>
      <c r="AD40" s="169">
        <f t="shared" si="3"/>
        <v>4</v>
      </c>
      <c r="AE40" s="169">
        <f t="shared" si="4"/>
        <v>4</v>
      </c>
      <c r="AG40" s="107">
        <f t="shared" si="6"/>
        <v>16</v>
      </c>
      <c r="AH40" s="107">
        <f t="shared" si="7"/>
        <v>16</v>
      </c>
    </row>
    <row r="41" spans="1:34" ht="99.75" customHeight="1" x14ac:dyDescent="0.35">
      <c r="A41" s="162"/>
      <c r="B41" s="163">
        <v>20</v>
      </c>
      <c r="C41" s="163" t="s">
        <v>364</v>
      </c>
      <c r="D41" s="164" t="s">
        <v>293</v>
      </c>
      <c r="E41" s="176" t="s">
        <v>294</v>
      </c>
      <c r="F41" s="166" t="s">
        <v>141</v>
      </c>
      <c r="G41" s="166" t="s">
        <v>339</v>
      </c>
      <c r="H41" s="199" t="s">
        <v>66</v>
      </c>
      <c r="I41" s="199" t="s">
        <v>74</v>
      </c>
      <c r="J41" s="168" t="str">
        <f t="shared" si="10"/>
        <v>Medium</v>
      </c>
      <c r="K41" s="168"/>
      <c r="L41" s="165" t="s">
        <v>295</v>
      </c>
      <c r="M41" s="167" t="s">
        <v>132</v>
      </c>
      <c r="N41" s="165"/>
      <c r="O41" s="165"/>
      <c r="P41" s="199" t="s">
        <v>68</v>
      </c>
      <c r="Q41" s="199" t="s">
        <v>74</v>
      </c>
      <c r="R41" s="168" t="str">
        <f t="shared" si="5"/>
        <v>Medium</v>
      </c>
      <c r="S41" s="168" t="s">
        <v>126</v>
      </c>
      <c r="T41" s="177" t="s">
        <v>336</v>
      </c>
      <c r="U41" s="166" t="s">
        <v>339</v>
      </c>
      <c r="V41" s="166"/>
      <c r="W41" s="168" t="s">
        <v>127</v>
      </c>
      <c r="X41" s="166"/>
      <c r="Y41" s="167" t="s">
        <v>132</v>
      </c>
      <c r="Z41" s="165"/>
      <c r="AB41" s="169">
        <f t="shared" si="1"/>
        <v>3</v>
      </c>
      <c r="AC41" s="169">
        <f t="shared" si="2"/>
        <v>4</v>
      </c>
      <c r="AD41" s="169">
        <f t="shared" si="3"/>
        <v>2</v>
      </c>
      <c r="AE41" s="169">
        <f t="shared" si="4"/>
        <v>4</v>
      </c>
      <c r="AG41" s="107">
        <f t="shared" si="6"/>
        <v>12</v>
      </c>
      <c r="AH41" s="107">
        <f t="shared" si="7"/>
        <v>8</v>
      </c>
    </row>
    <row r="42" spans="1:34" ht="66.75" customHeight="1" x14ac:dyDescent="0.35">
      <c r="A42" s="162"/>
      <c r="B42" s="163">
        <v>21</v>
      </c>
      <c r="C42" s="163" t="s">
        <v>365</v>
      </c>
      <c r="D42" s="164" t="s">
        <v>296</v>
      </c>
      <c r="E42" s="176" t="s">
        <v>297</v>
      </c>
      <c r="F42" s="166" t="s">
        <v>141</v>
      </c>
      <c r="G42" s="166" t="s">
        <v>339</v>
      </c>
      <c r="H42" s="199" t="s">
        <v>66</v>
      </c>
      <c r="I42" s="199" t="s">
        <v>63</v>
      </c>
      <c r="J42" s="168" t="str">
        <f t="shared" si="10"/>
        <v>Medium</v>
      </c>
      <c r="K42" s="168"/>
      <c r="L42" s="165" t="s">
        <v>298</v>
      </c>
      <c r="M42" s="167" t="s">
        <v>132</v>
      </c>
      <c r="N42" s="165"/>
      <c r="O42" s="165"/>
      <c r="P42" s="199" t="s">
        <v>66</v>
      </c>
      <c r="Q42" s="199" t="s">
        <v>63</v>
      </c>
      <c r="R42" s="168" t="str">
        <f t="shared" si="5"/>
        <v>Medium</v>
      </c>
      <c r="S42" s="168" t="s">
        <v>126</v>
      </c>
      <c r="T42" s="177" t="s">
        <v>164</v>
      </c>
      <c r="U42" s="166" t="s">
        <v>339</v>
      </c>
      <c r="V42" s="166"/>
      <c r="W42" s="168" t="s">
        <v>127</v>
      </c>
      <c r="X42" s="166"/>
      <c r="Y42" s="167" t="s">
        <v>132</v>
      </c>
      <c r="Z42" s="165"/>
      <c r="AB42" s="169">
        <f t="shared" si="1"/>
        <v>3</v>
      </c>
      <c r="AC42" s="169">
        <f t="shared" si="2"/>
        <v>2</v>
      </c>
      <c r="AD42" s="169">
        <f t="shared" si="3"/>
        <v>3</v>
      </c>
      <c r="AE42" s="169">
        <f t="shared" si="4"/>
        <v>2</v>
      </c>
      <c r="AG42" s="107">
        <f t="shared" si="6"/>
        <v>6</v>
      </c>
      <c r="AH42" s="107">
        <f t="shared" si="7"/>
        <v>6</v>
      </c>
    </row>
    <row r="43" spans="1:34" ht="90.65" customHeight="1" x14ac:dyDescent="0.35">
      <c r="A43" s="162"/>
      <c r="B43" s="163">
        <v>22</v>
      </c>
      <c r="C43" s="163" t="s">
        <v>301</v>
      </c>
      <c r="D43" s="164" t="s">
        <v>299</v>
      </c>
      <c r="E43" s="176" t="s">
        <v>301</v>
      </c>
      <c r="F43" s="166" t="s">
        <v>141</v>
      </c>
      <c r="G43" s="166" t="s">
        <v>339</v>
      </c>
      <c r="H43" s="199" t="s">
        <v>62</v>
      </c>
      <c r="I43" s="199" t="s">
        <v>74</v>
      </c>
      <c r="J43" s="168" t="str">
        <f t="shared" si="10"/>
        <v>High</v>
      </c>
      <c r="K43" s="168"/>
      <c r="L43" s="165" t="s">
        <v>300</v>
      </c>
      <c r="M43" s="167" t="s">
        <v>247</v>
      </c>
      <c r="N43" s="165"/>
      <c r="O43" s="165"/>
      <c r="P43" s="199" t="s">
        <v>68</v>
      </c>
      <c r="Q43" s="199" t="s">
        <v>63</v>
      </c>
      <c r="R43" s="168" t="str">
        <f t="shared" si="5"/>
        <v>Low</v>
      </c>
      <c r="S43" s="168" t="s">
        <v>126</v>
      </c>
      <c r="T43" s="190" t="s">
        <v>156</v>
      </c>
      <c r="U43" s="166" t="s">
        <v>339</v>
      </c>
      <c r="V43" s="190" t="s">
        <v>156</v>
      </c>
      <c r="W43" s="168" t="s">
        <v>127</v>
      </c>
      <c r="X43" s="166"/>
      <c r="Y43" s="167" t="s">
        <v>247</v>
      </c>
      <c r="Z43" s="165"/>
      <c r="AB43" s="169">
        <f t="shared" si="1"/>
        <v>4</v>
      </c>
      <c r="AC43" s="169">
        <f t="shared" si="2"/>
        <v>4</v>
      </c>
      <c r="AD43" s="169">
        <f t="shared" si="3"/>
        <v>2</v>
      </c>
      <c r="AE43" s="169">
        <f t="shared" si="4"/>
        <v>2</v>
      </c>
      <c r="AG43" s="107">
        <f t="shared" si="6"/>
        <v>16</v>
      </c>
      <c r="AH43" s="107">
        <f t="shared" si="7"/>
        <v>4</v>
      </c>
    </row>
    <row r="44" spans="1:34" ht="57" customHeight="1" x14ac:dyDescent="0.35">
      <c r="A44" s="162"/>
      <c r="B44" s="163">
        <v>23</v>
      </c>
      <c r="C44" s="163" t="s">
        <v>302</v>
      </c>
      <c r="D44" s="164" t="s">
        <v>165</v>
      </c>
      <c r="E44" s="176" t="s">
        <v>302</v>
      </c>
      <c r="F44" s="166" t="s">
        <v>141</v>
      </c>
      <c r="G44" s="166" t="s">
        <v>339</v>
      </c>
      <c r="H44" s="199" t="s">
        <v>66</v>
      </c>
      <c r="I44" s="199" t="s">
        <v>74</v>
      </c>
      <c r="J44" s="168" t="str">
        <f t="shared" si="10"/>
        <v>Medium</v>
      </c>
      <c r="K44" s="168"/>
      <c r="L44" s="165" t="s">
        <v>303</v>
      </c>
      <c r="M44" s="167" t="s">
        <v>125</v>
      </c>
      <c r="N44" s="165"/>
      <c r="O44" s="165"/>
      <c r="P44" s="199" t="s">
        <v>66</v>
      </c>
      <c r="Q44" s="199" t="s">
        <v>74</v>
      </c>
      <c r="R44" s="168" t="str">
        <f t="shared" si="5"/>
        <v>Medium</v>
      </c>
      <c r="S44" s="168" t="s">
        <v>126</v>
      </c>
      <c r="T44" s="177" t="s">
        <v>337</v>
      </c>
      <c r="U44" s="166" t="s">
        <v>339</v>
      </c>
      <c r="V44" s="166"/>
      <c r="W44" s="168" t="s">
        <v>127</v>
      </c>
      <c r="X44" s="166"/>
      <c r="Y44" s="167" t="s">
        <v>125</v>
      </c>
      <c r="Z44" s="165"/>
      <c r="AB44" s="169">
        <f t="shared" si="1"/>
        <v>3</v>
      </c>
      <c r="AC44" s="169">
        <f t="shared" si="2"/>
        <v>4</v>
      </c>
      <c r="AD44" s="169">
        <f t="shared" si="3"/>
        <v>3</v>
      </c>
      <c r="AE44" s="169">
        <f t="shared" si="4"/>
        <v>4</v>
      </c>
      <c r="AG44" s="107">
        <f t="shared" si="6"/>
        <v>12</v>
      </c>
      <c r="AH44" s="107">
        <f t="shared" si="7"/>
        <v>12</v>
      </c>
    </row>
    <row r="45" spans="1:34" ht="117" customHeight="1" x14ac:dyDescent="0.35">
      <c r="A45" s="162"/>
      <c r="B45" s="163">
        <v>24</v>
      </c>
      <c r="C45" s="163" t="s">
        <v>304</v>
      </c>
      <c r="D45" s="164" t="s">
        <v>166</v>
      </c>
      <c r="E45" s="176" t="s">
        <v>304</v>
      </c>
      <c r="F45" s="166" t="s">
        <v>141</v>
      </c>
      <c r="G45" s="166" t="s">
        <v>339</v>
      </c>
      <c r="H45" s="199" t="s">
        <v>62</v>
      </c>
      <c r="I45" s="199" t="s">
        <v>74</v>
      </c>
      <c r="J45" s="168" t="str">
        <f t="shared" si="10"/>
        <v>High</v>
      </c>
      <c r="K45" s="168"/>
      <c r="L45" s="165" t="s">
        <v>391</v>
      </c>
      <c r="M45" s="167" t="s">
        <v>125</v>
      </c>
      <c r="N45" s="165"/>
      <c r="O45" s="165"/>
      <c r="P45" s="199" t="s">
        <v>62</v>
      </c>
      <c r="Q45" s="199" t="s">
        <v>74</v>
      </c>
      <c r="R45" s="168" t="str">
        <f t="shared" si="5"/>
        <v>High</v>
      </c>
      <c r="S45" s="168" t="s">
        <v>126</v>
      </c>
      <c r="T45" s="177" t="s">
        <v>167</v>
      </c>
      <c r="U45" s="166" t="s">
        <v>339</v>
      </c>
      <c r="V45" s="166"/>
      <c r="W45" s="168" t="s">
        <v>127</v>
      </c>
      <c r="X45" s="166"/>
      <c r="Y45" s="167" t="s">
        <v>125</v>
      </c>
      <c r="Z45" s="165"/>
      <c r="AB45" s="169">
        <f t="shared" si="1"/>
        <v>4</v>
      </c>
      <c r="AC45" s="169">
        <f t="shared" si="2"/>
        <v>4</v>
      </c>
      <c r="AD45" s="169">
        <f t="shared" si="3"/>
        <v>4</v>
      </c>
      <c r="AE45" s="169">
        <f t="shared" si="4"/>
        <v>4</v>
      </c>
      <c r="AG45" s="107">
        <f t="shared" si="6"/>
        <v>16</v>
      </c>
      <c r="AH45" s="107">
        <f t="shared" si="7"/>
        <v>16</v>
      </c>
    </row>
    <row r="46" spans="1:34" ht="85.5" customHeight="1" x14ac:dyDescent="0.35">
      <c r="A46" s="162"/>
      <c r="B46" s="163">
        <v>25</v>
      </c>
      <c r="C46" s="163" t="s">
        <v>305</v>
      </c>
      <c r="D46" s="164" t="s">
        <v>168</v>
      </c>
      <c r="E46" s="176" t="s">
        <v>305</v>
      </c>
      <c r="F46" s="166" t="s">
        <v>141</v>
      </c>
      <c r="G46" s="166" t="s">
        <v>339</v>
      </c>
      <c r="H46" s="199" t="s">
        <v>62</v>
      </c>
      <c r="I46" s="199" t="s">
        <v>73</v>
      </c>
      <c r="J46" s="168" t="str">
        <f t="shared" si="10"/>
        <v>Medium</v>
      </c>
      <c r="K46" s="168"/>
      <c r="L46" s="165" t="s">
        <v>392</v>
      </c>
      <c r="M46" s="167" t="s">
        <v>125</v>
      </c>
      <c r="N46" s="170"/>
      <c r="O46" s="165"/>
      <c r="P46" s="199" t="s">
        <v>62</v>
      </c>
      <c r="Q46" s="199" t="s">
        <v>73</v>
      </c>
      <c r="R46" s="168" t="str">
        <f t="shared" si="5"/>
        <v>Medium</v>
      </c>
      <c r="S46" s="168" t="s">
        <v>126</v>
      </c>
      <c r="T46" s="177" t="s">
        <v>169</v>
      </c>
      <c r="U46" s="166" t="s">
        <v>339</v>
      </c>
      <c r="V46" s="166"/>
      <c r="W46" s="168" t="s">
        <v>127</v>
      </c>
      <c r="X46" s="166"/>
      <c r="Y46" s="167" t="s">
        <v>125</v>
      </c>
      <c r="Z46" s="165"/>
      <c r="AB46" s="169">
        <f t="shared" si="1"/>
        <v>4</v>
      </c>
      <c r="AC46" s="169">
        <f t="shared" si="2"/>
        <v>3</v>
      </c>
      <c r="AD46" s="169">
        <f t="shared" si="3"/>
        <v>4</v>
      </c>
      <c r="AE46" s="169">
        <f t="shared" si="4"/>
        <v>3</v>
      </c>
      <c r="AG46" s="107">
        <f t="shared" si="6"/>
        <v>12</v>
      </c>
      <c r="AH46" s="107">
        <f t="shared" si="7"/>
        <v>12</v>
      </c>
    </row>
    <row r="47" spans="1:34" ht="60" customHeight="1" x14ac:dyDescent="0.35">
      <c r="A47" s="162"/>
      <c r="B47" s="163">
        <v>26</v>
      </c>
      <c r="C47" s="163" t="s">
        <v>393</v>
      </c>
      <c r="D47" s="165" t="s">
        <v>306</v>
      </c>
      <c r="E47" s="176" t="s">
        <v>311</v>
      </c>
      <c r="F47" s="166" t="s">
        <v>141</v>
      </c>
      <c r="G47" s="166" t="s">
        <v>339</v>
      </c>
      <c r="H47" s="199" t="s">
        <v>66</v>
      </c>
      <c r="I47" s="199" t="s">
        <v>74</v>
      </c>
      <c r="J47" s="168" t="str">
        <f t="shared" si="10"/>
        <v>Medium</v>
      </c>
      <c r="K47" s="168"/>
      <c r="L47" s="165" t="s">
        <v>307</v>
      </c>
      <c r="M47" s="167" t="s">
        <v>125</v>
      </c>
      <c r="N47" s="165"/>
      <c r="O47" s="165"/>
      <c r="P47" s="199" t="s">
        <v>66</v>
      </c>
      <c r="Q47" s="199" t="s">
        <v>74</v>
      </c>
      <c r="R47" s="168" t="str">
        <f t="shared" si="5"/>
        <v>Medium</v>
      </c>
      <c r="S47" s="168" t="s">
        <v>126</v>
      </c>
      <c r="T47" s="177" t="s">
        <v>394</v>
      </c>
      <c r="U47" s="166" t="s">
        <v>339</v>
      </c>
      <c r="V47" s="166"/>
      <c r="W47" s="168" t="s">
        <v>127</v>
      </c>
      <c r="X47" s="166"/>
      <c r="Y47" s="167" t="s">
        <v>125</v>
      </c>
      <c r="Z47" s="165"/>
      <c r="AB47" s="169">
        <f t="shared" si="1"/>
        <v>3</v>
      </c>
      <c r="AC47" s="169">
        <f t="shared" si="2"/>
        <v>4</v>
      </c>
      <c r="AD47" s="169">
        <f t="shared" si="3"/>
        <v>3</v>
      </c>
      <c r="AE47" s="169">
        <f t="shared" si="4"/>
        <v>4</v>
      </c>
      <c r="AG47" s="107">
        <f t="shared" si="6"/>
        <v>12</v>
      </c>
      <c r="AH47" s="107">
        <f t="shared" si="7"/>
        <v>12</v>
      </c>
    </row>
    <row r="48" spans="1:34" ht="89.25" customHeight="1" x14ac:dyDescent="0.35">
      <c r="A48" s="162"/>
      <c r="B48" s="163">
        <v>27</v>
      </c>
      <c r="C48" s="194" t="s">
        <v>402</v>
      </c>
      <c r="D48" s="165" t="s">
        <v>399</v>
      </c>
      <c r="E48" s="176" t="s">
        <v>400</v>
      </c>
      <c r="F48" s="166" t="s">
        <v>141</v>
      </c>
      <c r="G48" s="166" t="s">
        <v>339</v>
      </c>
      <c r="H48" s="199" t="s">
        <v>62</v>
      </c>
      <c r="I48" s="199" t="s">
        <v>74</v>
      </c>
      <c r="J48" s="168" t="str">
        <f t="shared" si="10"/>
        <v>High</v>
      </c>
      <c r="K48" s="168"/>
      <c r="L48" s="165" t="s">
        <v>401</v>
      </c>
      <c r="M48" s="167" t="s">
        <v>128</v>
      </c>
      <c r="N48" s="165"/>
      <c r="O48" s="165"/>
      <c r="P48" s="199" t="s">
        <v>68</v>
      </c>
      <c r="Q48" s="199" t="s">
        <v>72</v>
      </c>
      <c r="R48" s="168" t="str">
        <f t="shared" si="5"/>
        <v>Low</v>
      </c>
      <c r="S48" s="168" t="s">
        <v>126</v>
      </c>
      <c r="T48" s="166" t="s">
        <v>156</v>
      </c>
      <c r="U48" s="166" t="s">
        <v>339</v>
      </c>
      <c r="V48" s="166" t="s">
        <v>156</v>
      </c>
      <c r="W48" s="168" t="s">
        <v>127</v>
      </c>
      <c r="X48" s="166"/>
      <c r="Y48" s="167" t="s">
        <v>128</v>
      </c>
      <c r="Z48" s="165"/>
      <c r="AB48" s="169">
        <f t="shared" si="1"/>
        <v>4</v>
      </c>
      <c r="AC48" s="169">
        <f t="shared" si="2"/>
        <v>4</v>
      </c>
      <c r="AD48" s="169">
        <f t="shared" si="3"/>
        <v>2</v>
      </c>
      <c r="AE48" s="169">
        <f t="shared" si="4"/>
        <v>1</v>
      </c>
      <c r="AG48" s="107">
        <f t="shared" si="6"/>
        <v>16</v>
      </c>
      <c r="AH48" s="107">
        <f t="shared" si="7"/>
        <v>2</v>
      </c>
    </row>
    <row r="49" spans="1:34" ht="73.5" customHeight="1" x14ac:dyDescent="0.35">
      <c r="A49" s="162"/>
      <c r="B49" s="163">
        <v>28</v>
      </c>
      <c r="C49" s="194" t="s">
        <v>312</v>
      </c>
      <c r="D49" s="164" t="s">
        <v>308</v>
      </c>
      <c r="E49" s="176" t="s">
        <v>312</v>
      </c>
      <c r="F49" s="166" t="s">
        <v>141</v>
      </c>
      <c r="G49" s="166" t="s">
        <v>339</v>
      </c>
      <c r="H49" s="199" t="s">
        <v>62</v>
      </c>
      <c r="I49" s="199" t="s">
        <v>73</v>
      </c>
      <c r="J49" s="168" t="str">
        <f t="shared" si="10"/>
        <v>Medium</v>
      </c>
      <c r="K49" s="168"/>
      <c r="L49" s="165" t="s">
        <v>309</v>
      </c>
      <c r="M49" s="167" t="s">
        <v>128</v>
      </c>
      <c r="N49" s="165"/>
      <c r="O49" s="165"/>
      <c r="P49" s="199" t="s">
        <v>68</v>
      </c>
      <c r="Q49" s="199" t="s">
        <v>72</v>
      </c>
      <c r="R49" s="168" t="str">
        <f t="shared" si="5"/>
        <v>Low</v>
      </c>
      <c r="S49" s="168" t="s">
        <v>126</v>
      </c>
      <c r="T49" s="166" t="s">
        <v>156</v>
      </c>
      <c r="U49" s="166" t="s">
        <v>339</v>
      </c>
      <c r="V49" s="166" t="s">
        <v>156</v>
      </c>
      <c r="W49" s="168" t="s">
        <v>127</v>
      </c>
      <c r="X49" s="166"/>
      <c r="Y49" s="167" t="s">
        <v>128</v>
      </c>
      <c r="Z49" s="165"/>
      <c r="AB49" s="169">
        <f t="shared" si="1"/>
        <v>4</v>
      </c>
      <c r="AC49" s="169">
        <f t="shared" si="2"/>
        <v>3</v>
      </c>
      <c r="AD49" s="169">
        <f t="shared" si="3"/>
        <v>2</v>
      </c>
      <c r="AE49" s="169">
        <f t="shared" si="4"/>
        <v>1</v>
      </c>
      <c r="AG49" s="107">
        <f t="shared" si="6"/>
        <v>12</v>
      </c>
      <c r="AH49" s="107">
        <f t="shared" si="7"/>
        <v>2</v>
      </c>
    </row>
    <row r="50" spans="1:34" ht="50" x14ac:dyDescent="0.35">
      <c r="A50" s="162"/>
      <c r="B50" s="163">
        <v>29</v>
      </c>
      <c r="C50" s="163" t="s">
        <v>366</v>
      </c>
      <c r="D50" s="164" t="s">
        <v>170</v>
      </c>
      <c r="E50" s="176" t="s">
        <v>171</v>
      </c>
      <c r="F50" s="180" t="s">
        <v>123</v>
      </c>
      <c r="G50" s="166" t="s">
        <v>339</v>
      </c>
      <c r="H50" s="200" t="s">
        <v>62</v>
      </c>
      <c r="I50" s="200" t="s">
        <v>74</v>
      </c>
      <c r="J50" s="183" t="str">
        <f t="shared" ref="J50:J69" si="11">IF(AB50*AC50&gt;=15,"High",IF(AND(AB50*AC50&lt;15,AB50*AC50&gt;=5),"Medium",IF(AND(AB50*AC50&lt;5,AB50*AC50&gt;0),"Low","")))</f>
        <v>High</v>
      </c>
      <c r="K50" s="183"/>
      <c r="L50" s="165" t="s">
        <v>310</v>
      </c>
      <c r="M50" s="182" t="s">
        <v>125</v>
      </c>
      <c r="N50" s="181"/>
      <c r="O50" s="181"/>
      <c r="P50" s="200" t="s">
        <v>62</v>
      </c>
      <c r="Q50" s="200" t="s">
        <v>74</v>
      </c>
      <c r="R50" s="168" t="str">
        <f t="shared" si="5"/>
        <v>High</v>
      </c>
      <c r="S50" s="183" t="s">
        <v>126</v>
      </c>
      <c r="T50" s="178" t="s">
        <v>173</v>
      </c>
      <c r="U50" s="166" t="s">
        <v>339</v>
      </c>
      <c r="V50" s="180"/>
      <c r="W50" s="168" t="s">
        <v>127</v>
      </c>
      <c r="X50" s="180"/>
      <c r="Y50" s="167" t="s">
        <v>125</v>
      </c>
      <c r="Z50" s="181"/>
      <c r="AB50" s="169">
        <f t="shared" si="1"/>
        <v>4</v>
      </c>
      <c r="AC50" s="169">
        <f t="shared" si="2"/>
        <v>4</v>
      </c>
      <c r="AD50" s="169">
        <f t="shared" si="3"/>
        <v>4</v>
      </c>
      <c r="AE50" s="169">
        <f t="shared" si="4"/>
        <v>4</v>
      </c>
      <c r="AG50" s="107">
        <f t="shared" si="6"/>
        <v>16</v>
      </c>
      <c r="AH50" s="107">
        <f t="shared" si="7"/>
        <v>16</v>
      </c>
    </row>
    <row r="51" spans="1:34" ht="50" x14ac:dyDescent="0.35">
      <c r="A51" s="162"/>
      <c r="B51" s="163">
        <v>30</v>
      </c>
      <c r="C51" s="163" t="s">
        <v>367</v>
      </c>
      <c r="D51" s="179" t="s">
        <v>395</v>
      </c>
      <c r="E51" s="176" t="s">
        <v>174</v>
      </c>
      <c r="F51" s="180" t="s">
        <v>141</v>
      </c>
      <c r="G51" s="166" t="s">
        <v>339</v>
      </c>
      <c r="H51" s="200" t="s">
        <v>62</v>
      </c>
      <c r="I51" s="200" t="s">
        <v>74</v>
      </c>
      <c r="J51" s="183" t="str">
        <f t="shared" si="11"/>
        <v>High</v>
      </c>
      <c r="K51" s="183"/>
      <c r="L51" s="165" t="s">
        <v>396</v>
      </c>
      <c r="M51" s="182" t="s">
        <v>125</v>
      </c>
      <c r="N51" s="181"/>
      <c r="O51" s="181"/>
      <c r="P51" s="200" t="s">
        <v>62</v>
      </c>
      <c r="Q51" s="200" t="s">
        <v>74</v>
      </c>
      <c r="R51" s="168" t="str">
        <f t="shared" si="5"/>
        <v>High</v>
      </c>
      <c r="S51" s="183" t="s">
        <v>126</v>
      </c>
      <c r="T51" s="178" t="s">
        <v>397</v>
      </c>
      <c r="U51" s="166" t="s">
        <v>339</v>
      </c>
      <c r="V51" s="180"/>
      <c r="W51" s="168" t="s">
        <v>127</v>
      </c>
      <c r="X51" s="180"/>
      <c r="Y51" s="167" t="s">
        <v>125</v>
      </c>
      <c r="Z51" s="181"/>
      <c r="AB51" s="169">
        <f t="shared" si="1"/>
        <v>4</v>
      </c>
      <c r="AC51" s="169">
        <f t="shared" si="2"/>
        <v>4</v>
      </c>
      <c r="AD51" s="169">
        <f t="shared" si="3"/>
        <v>4</v>
      </c>
      <c r="AE51" s="169">
        <f t="shared" si="4"/>
        <v>4</v>
      </c>
      <c r="AG51" s="107">
        <f t="shared" si="6"/>
        <v>16</v>
      </c>
      <c r="AH51" s="107">
        <f t="shared" si="7"/>
        <v>16</v>
      </c>
    </row>
    <row r="52" spans="1:34" ht="85.5" customHeight="1" x14ac:dyDescent="0.35">
      <c r="A52" s="162"/>
      <c r="B52" s="163">
        <v>32</v>
      </c>
      <c r="C52" s="163" t="s">
        <v>175</v>
      </c>
      <c r="D52" s="179" t="s">
        <v>404</v>
      </c>
      <c r="E52" s="176" t="s">
        <v>175</v>
      </c>
      <c r="F52" s="180" t="s">
        <v>141</v>
      </c>
      <c r="G52" s="166" t="s">
        <v>339</v>
      </c>
      <c r="H52" s="200" t="s">
        <v>66</v>
      </c>
      <c r="I52" s="200" t="s">
        <v>74</v>
      </c>
      <c r="J52" s="183" t="str">
        <f t="shared" si="11"/>
        <v>Medium</v>
      </c>
      <c r="K52" s="183"/>
      <c r="L52" s="181" t="s">
        <v>338</v>
      </c>
      <c r="M52" s="182" t="s">
        <v>125</v>
      </c>
      <c r="N52" s="181"/>
      <c r="O52" s="181"/>
      <c r="P52" s="200" t="s">
        <v>66</v>
      </c>
      <c r="Q52" s="200" t="s">
        <v>74</v>
      </c>
      <c r="R52" s="168" t="str">
        <f t="shared" si="5"/>
        <v>Medium</v>
      </c>
      <c r="S52" s="183" t="s">
        <v>126</v>
      </c>
      <c r="T52" s="178" t="s">
        <v>313</v>
      </c>
      <c r="U52" s="166" t="s">
        <v>339</v>
      </c>
      <c r="V52" s="180"/>
      <c r="W52" s="168" t="s">
        <v>127</v>
      </c>
      <c r="X52" s="180"/>
      <c r="Y52" s="167" t="s">
        <v>125</v>
      </c>
      <c r="Z52" s="181"/>
      <c r="AB52" s="169">
        <f t="shared" si="1"/>
        <v>3</v>
      </c>
      <c r="AC52" s="169">
        <f t="shared" si="2"/>
        <v>4</v>
      </c>
      <c r="AD52" s="169">
        <f t="shared" si="3"/>
        <v>3</v>
      </c>
      <c r="AE52" s="169">
        <f t="shared" si="4"/>
        <v>4</v>
      </c>
      <c r="AG52" s="107">
        <f t="shared" si="6"/>
        <v>12</v>
      </c>
      <c r="AH52" s="107">
        <f t="shared" si="7"/>
        <v>12</v>
      </c>
    </row>
    <row r="53" spans="1:34" ht="75" x14ac:dyDescent="0.35">
      <c r="A53" s="162"/>
      <c r="B53" s="163">
        <v>33</v>
      </c>
      <c r="C53" s="194" t="s">
        <v>177</v>
      </c>
      <c r="D53" s="179" t="s">
        <v>176</v>
      </c>
      <c r="E53" s="176" t="s">
        <v>177</v>
      </c>
      <c r="F53" s="180" t="s">
        <v>141</v>
      </c>
      <c r="G53" s="166" t="s">
        <v>339</v>
      </c>
      <c r="H53" s="200" t="s">
        <v>62</v>
      </c>
      <c r="I53" s="200" t="s">
        <v>74</v>
      </c>
      <c r="J53" s="183" t="str">
        <f t="shared" si="11"/>
        <v>High</v>
      </c>
      <c r="K53" s="183"/>
      <c r="L53" s="181" t="s">
        <v>398</v>
      </c>
      <c r="M53" s="182" t="s">
        <v>125</v>
      </c>
      <c r="N53" s="181"/>
      <c r="O53" s="181"/>
      <c r="P53" s="200" t="s">
        <v>62</v>
      </c>
      <c r="Q53" s="200" t="s">
        <v>74</v>
      </c>
      <c r="R53" s="168" t="str">
        <f t="shared" si="5"/>
        <v>High</v>
      </c>
      <c r="S53" s="183" t="s">
        <v>126</v>
      </c>
      <c r="T53" s="178" t="s">
        <v>314</v>
      </c>
      <c r="U53" s="166" t="s">
        <v>339</v>
      </c>
      <c r="V53" s="180"/>
      <c r="W53" s="168" t="s">
        <v>127</v>
      </c>
      <c r="X53" s="180"/>
      <c r="Y53" s="167" t="s">
        <v>125</v>
      </c>
      <c r="Z53" s="181"/>
      <c r="AB53" s="169">
        <f t="shared" si="1"/>
        <v>4</v>
      </c>
      <c r="AC53" s="169">
        <f t="shared" si="2"/>
        <v>4</v>
      </c>
      <c r="AD53" s="169">
        <f t="shared" si="3"/>
        <v>4</v>
      </c>
      <c r="AE53" s="169">
        <f t="shared" si="4"/>
        <v>4</v>
      </c>
      <c r="AG53" s="107">
        <f t="shared" si="6"/>
        <v>16</v>
      </c>
      <c r="AH53" s="107">
        <f t="shared" si="7"/>
        <v>16</v>
      </c>
    </row>
    <row r="54" spans="1:34" ht="37.5" x14ac:dyDescent="0.35">
      <c r="A54" s="162"/>
      <c r="B54" s="163">
        <v>34</v>
      </c>
      <c r="C54" s="163" t="s">
        <v>368</v>
      </c>
      <c r="D54" s="179" t="s">
        <v>178</v>
      </c>
      <c r="E54" s="176" t="s">
        <v>179</v>
      </c>
      <c r="F54" s="180" t="s">
        <v>141</v>
      </c>
      <c r="G54" s="166" t="s">
        <v>339</v>
      </c>
      <c r="H54" s="200" t="s">
        <v>66</v>
      </c>
      <c r="I54" s="200" t="s">
        <v>74</v>
      </c>
      <c r="J54" s="183" t="str">
        <f t="shared" si="11"/>
        <v>Medium</v>
      </c>
      <c r="K54" s="183"/>
      <c r="L54" s="181" t="s">
        <v>315</v>
      </c>
      <c r="M54" s="182" t="s">
        <v>128</v>
      </c>
      <c r="N54" s="181"/>
      <c r="O54" s="181"/>
      <c r="P54" s="200" t="s">
        <v>68</v>
      </c>
      <c r="Q54" s="200" t="s">
        <v>72</v>
      </c>
      <c r="R54" s="168" t="str">
        <f t="shared" si="5"/>
        <v>Low</v>
      </c>
      <c r="S54" s="183" t="s">
        <v>126</v>
      </c>
      <c r="T54" s="180" t="s">
        <v>129</v>
      </c>
      <c r="U54" s="166" t="s">
        <v>339</v>
      </c>
      <c r="V54" s="180" t="s">
        <v>129</v>
      </c>
      <c r="W54" s="168" t="s">
        <v>127</v>
      </c>
      <c r="X54" s="180"/>
      <c r="Y54" s="167" t="s">
        <v>128</v>
      </c>
      <c r="Z54" s="181"/>
      <c r="AB54" s="169">
        <f t="shared" si="1"/>
        <v>3</v>
      </c>
      <c r="AC54" s="169">
        <f t="shared" si="2"/>
        <v>4</v>
      </c>
      <c r="AD54" s="169">
        <f t="shared" si="3"/>
        <v>2</v>
      </c>
      <c r="AE54" s="169">
        <f t="shared" si="4"/>
        <v>1</v>
      </c>
      <c r="AG54" s="107">
        <f t="shared" si="6"/>
        <v>12</v>
      </c>
      <c r="AH54" s="107">
        <f t="shared" si="7"/>
        <v>2</v>
      </c>
    </row>
    <row r="55" spans="1:34" ht="71.400000000000006" customHeight="1" x14ac:dyDescent="0.35">
      <c r="A55" s="162"/>
      <c r="B55" s="163">
        <v>35</v>
      </c>
      <c r="C55" s="163" t="s">
        <v>369</v>
      </c>
      <c r="D55" s="179" t="s">
        <v>403</v>
      </c>
      <c r="E55" s="176" t="s">
        <v>180</v>
      </c>
      <c r="F55" s="180" t="s">
        <v>141</v>
      </c>
      <c r="G55" s="166" t="s">
        <v>339</v>
      </c>
      <c r="H55" s="200" t="s">
        <v>62</v>
      </c>
      <c r="I55" s="200" t="s">
        <v>74</v>
      </c>
      <c r="J55" s="183" t="str">
        <f t="shared" si="11"/>
        <v>High</v>
      </c>
      <c r="K55" s="183"/>
      <c r="L55" s="181" t="s">
        <v>316</v>
      </c>
      <c r="M55" s="182" t="s">
        <v>128</v>
      </c>
      <c r="N55" s="181"/>
      <c r="O55" s="181"/>
      <c r="P55" s="200" t="s">
        <v>68</v>
      </c>
      <c r="Q55" s="200" t="s">
        <v>63</v>
      </c>
      <c r="R55" s="168" t="str">
        <f t="shared" si="5"/>
        <v>Low</v>
      </c>
      <c r="S55" s="183" t="s">
        <v>126</v>
      </c>
      <c r="T55" s="180" t="s">
        <v>129</v>
      </c>
      <c r="U55" s="166" t="s">
        <v>339</v>
      </c>
      <c r="V55" s="180" t="s">
        <v>129</v>
      </c>
      <c r="W55" s="168" t="s">
        <v>127</v>
      </c>
      <c r="X55" s="180"/>
      <c r="Y55" s="167" t="s">
        <v>128</v>
      </c>
      <c r="Z55" s="181"/>
      <c r="AB55" s="169">
        <f t="shared" si="1"/>
        <v>4</v>
      </c>
      <c r="AC55" s="169">
        <f t="shared" si="2"/>
        <v>4</v>
      </c>
      <c r="AD55" s="169">
        <f t="shared" si="3"/>
        <v>2</v>
      </c>
      <c r="AE55" s="169">
        <f t="shared" si="4"/>
        <v>2</v>
      </c>
      <c r="AG55" s="107">
        <f t="shared" si="6"/>
        <v>16</v>
      </c>
      <c r="AH55" s="107">
        <f t="shared" si="7"/>
        <v>4</v>
      </c>
    </row>
    <row r="56" spans="1:34" ht="37.5" x14ac:dyDescent="0.35">
      <c r="A56" s="162"/>
      <c r="B56" s="163">
        <v>36</v>
      </c>
      <c r="C56" s="163" t="s">
        <v>182</v>
      </c>
      <c r="D56" s="179" t="s">
        <v>181</v>
      </c>
      <c r="E56" s="176" t="s">
        <v>182</v>
      </c>
      <c r="F56" s="180" t="s">
        <v>141</v>
      </c>
      <c r="G56" s="166" t="s">
        <v>339</v>
      </c>
      <c r="H56" s="200" t="s">
        <v>68</v>
      </c>
      <c r="I56" s="200" t="s">
        <v>73</v>
      </c>
      <c r="J56" s="183" t="str">
        <f t="shared" si="11"/>
        <v>Medium</v>
      </c>
      <c r="K56" s="183"/>
      <c r="L56" s="181" t="s">
        <v>317</v>
      </c>
      <c r="M56" s="182" t="s">
        <v>128</v>
      </c>
      <c r="N56" s="181"/>
      <c r="O56" s="181"/>
      <c r="P56" s="200" t="s">
        <v>71</v>
      </c>
      <c r="Q56" s="200" t="s">
        <v>72</v>
      </c>
      <c r="R56" s="168" t="str">
        <f t="shared" si="5"/>
        <v>Low</v>
      </c>
      <c r="S56" s="183" t="s">
        <v>126</v>
      </c>
      <c r="T56" s="180" t="s">
        <v>129</v>
      </c>
      <c r="U56" s="166" t="s">
        <v>339</v>
      </c>
      <c r="V56" s="180" t="s">
        <v>129</v>
      </c>
      <c r="W56" s="168" t="s">
        <v>127</v>
      </c>
      <c r="X56" s="180"/>
      <c r="Y56" s="167" t="s">
        <v>128</v>
      </c>
      <c r="Z56" s="181"/>
      <c r="AB56" s="169">
        <f t="shared" si="1"/>
        <v>2</v>
      </c>
      <c r="AC56" s="169">
        <f t="shared" si="2"/>
        <v>3</v>
      </c>
      <c r="AD56" s="169">
        <f t="shared" si="3"/>
        <v>1</v>
      </c>
      <c r="AE56" s="169">
        <f t="shared" si="4"/>
        <v>1</v>
      </c>
      <c r="AG56" s="107">
        <f t="shared" si="6"/>
        <v>6</v>
      </c>
      <c r="AH56" s="107">
        <f t="shared" si="7"/>
        <v>1</v>
      </c>
    </row>
    <row r="57" spans="1:34" ht="50" x14ac:dyDescent="0.35">
      <c r="A57" s="162"/>
      <c r="B57" s="163">
        <v>37</v>
      </c>
      <c r="C57" s="163" t="s">
        <v>184</v>
      </c>
      <c r="D57" s="179" t="s">
        <v>183</v>
      </c>
      <c r="E57" s="176" t="s">
        <v>184</v>
      </c>
      <c r="F57" s="180" t="s">
        <v>141</v>
      </c>
      <c r="G57" s="166" t="s">
        <v>339</v>
      </c>
      <c r="H57" s="200" t="s">
        <v>62</v>
      </c>
      <c r="I57" s="200" t="s">
        <v>74</v>
      </c>
      <c r="J57" s="183" t="str">
        <f t="shared" si="11"/>
        <v>High</v>
      </c>
      <c r="K57" s="183"/>
      <c r="L57" s="181" t="s">
        <v>318</v>
      </c>
      <c r="M57" s="182" t="s">
        <v>128</v>
      </c>
      <c r="N57" s="181"/>
      <c r="O57" s="181"/>
      <c r="P57" s="200" t="s">
        <v>68</v>
      </c>
      <c r="Q57" s="200" t="s">
        <v>72</v>
      </c>
      <c r="R57" s="168" t="str">
        <f t="shared" si="5"/>
        <v>Low</v>
      </c>
      <c r="S57" s="183" t="s">
        <v>126</v>
      </c>
      <c r="T57" s="180" t="s">
        <v>129</v>
      </c>
      <c r="U57" s="166" t="s">
        <v>339</v>
      </c>
      <c r="V57" s="180" t="s">
        <v>129</v>
      </c>
      <c r="W57" s="168" t="s">
        <v>127</v>
      </c>
      <c r="X57" s="180"/>
      <c r="Y57" s="167" t="s">
        <v>128</v>
      </c>
      <c r="Z57" s="181"/>
      <c r="AB57" s="169">
        <f t="shared" si="1"/>
        <v>4</v>
      </c>
      <c r="AC57" s="169">
        <f t="shared" si="2"/>
        <v>4</v>
      </c>
      <c r="AD57" s="169">
        <f t="shared" si="3"/>
        <v>2</v>
      </c>
      <c r="AE57" s="169">
        <f t="shared" si="4"/>
        <v>1</v>
      </c>
      <c r="AG57" s="107">
        <f t="shared" si="6"/>
        <v>16</v>
      </c>
      <c r="AH57" s="107">
        <f t="shared" si="7"/>
        <v>2</v>
      </c>
    </row>
    <row r="58" spans="1:34" ht="50" x14ac:dyDescent="0.35">
      <c r="A58" s="162"/>
      <c r="B58" s="163">
        <v>38</v>
      </c>
      <c r="C58" s="163" t="s">
        <v>186</v>
      </c>
      <c r="D58" s="179" t="s">
        <v>185</v>
      </c>
      <c r="E58" s="176" t="s">
        <v>186</v>
      </c>
      <c r="F58" s="180" t="s">
        <v>141</v>
      </c>
      <c r="G58" s="166" t="s">
        <v>339</v>
      </c>
      <c r="H58" s="200" t="s">
        <v>62</v>
      </c>
      <c r="I58" s="200" t="s">
        <v>74</v>
      </c>
      <c r="J58" s="183" t="str">
        <f t="shared" si="11"/>
        <v>High</v>
      </c>
      <c r="K58" s="183"/>
      <c r="L58" s="181" t="s">
        <v>319</v>
      </c>
      <c r="M58" s="182" t="s">
        <v>128</v>
      </c>
      <c r="N58" s="181"/>
      <c r="O58" s="181"/>
      <c r="P58" s="200" t="s">
        <v>68</v>
      </c>
      <c r="Q58" s="200" t="s">
        <v>63</v>
      </c>
      <c r="R58" s="168" t="str">
        <f t="shared" si="5"/>
        <v>Low</v>
      </c>
      <c r="S58" s="183" t="s">
        <v>126</v>
      </c>
      <c r="T58" s="180" t="s">
        <v>129</v>
      </c>
      <c r="U58" s="166" t="s">
        <v>339</v>
      </c>
      <c r="V58" s="180" t="s">
        <v>129</v>
      </c>
      <c r="W58" s="168" t="s">
        <v>127</v>
      </c>
      <c r="X58" s="180"/>
      <c r="Y58" s="167" t="s">
        <v>128</v>
      </c>
      <c r="Z58" s="181"/>
      <c r="AB58" s="169">
        <f t="shared" si="1"/>
        <v>4</v>
      </c>
      <c r="AC58" s="169">
        <f t="shared" si="2"/>
        <v>4</v>
      </c>
      <c r="AD58" s="169">
        <f t="shared" si="3"/>
        <v>2</v>
      </c>
      <c r="AE58" s="169">
        <f t="shared" si="4"/>
        <v>2</v>
      </c>
      <c r="AG58" s="107">
        <f t="shared" si="6"/>
        <v>16</v>
      </c>
      <c r="AH58" s="107">
        <f t="shared" si="7"/>
        <v>4</v>
      </c>
    </row>
    <row r="59" spans="1:34" ht="50" x14ac:dyDescent="0.35">
      <c r="A59" s="162"/>
      <c r="B59" s="163">
        <v>39</v>
      </c>
      <c r="C59" s="163" t="s">
        <v>188</v>
      </c>
      <c r="D59" s="179" t="s">
        <v>187</v>
      </c>
      <c r="E59" s="176" t="s">
        <v>188</v>
      </c>
      <c r="F59" s="180" t="s">
        <v>141</v>
      </c>
      <c r="G59" s="166" t="s">
        <v>339</v>
      </c>
      <c r="H59" s="200" t="s">
        <v>62</v>
      </c>
      <c r="I59" s="200" t="s">
        <v>74</v>
      </c>
      <c r="J59" s="183" t="str">
        <f t="shared" si="11"/>
        <v>High</v>
      </c>
      <c r="K59" s="183"/>
      <c r="L59" s="181" t="s">
        <v>405</v>
      </c>
      <c r="M59" s="182" t="s">
        <v>125</v>
      </c>
      <c r="N59" s="181"/>
      <c r="O59" s="181"/>
      <c r="P59" s="200" t="s">
        <v>62</v>
      </c>
      <c r="Q59" s="200" t="s">
        <v>74</v>
      </c>
      <c r="R59" s="168" t="str">
        <f t="shared" si="5"/>
        <v>High</v>
      </c>
      <c r="S59" s="183" t="s">
        <v>126</v>
      </c>
      <c r="T59" s="178" t="s">
        <v>406</v>
      </c>
      <c r="U59" s="166" t="s">
        <v>339</v>
      </c>
      <c r="V59" s="180"/>
      <c r="W59" s="168" t="s">
        <v>127</v>
      </c>
      <c r="X59" s="180"/>
      <c r="Y59" s="167" t="s">
        <v>125</v>
      </c>
      <c r="Z59" s="181"/>
      <c r="AB59" s="169">
        <f t="shared" si="1"/>
        <v>4</v>
      </c>
      <c r="AC59" s="169">
        <f t="shared" si="2"/>
        <v>4</v>
      </c>
      <c r="AD59" s="169">
        <f t="shared" si="3"/>
        <v>4</v>
      </c>
      <c r="AE59" s="169">
        <f t="shared" si="4"/>
        <v>4</v>
      </c>
      <c r="AG59" s="107">
        <f t="shared" si="6"/>
        <v>16</v>
      </c>
      <c r="AH59" s="107">
        <f t="shared" si="7"/>
        <v>16</v>
      </c>
    </row>
    <row r="60" spans="1:34" ht="50" x14ac:dyDescent="0.35">
      <c r="A60" s="162"/>
      <c r="B60" s="163">
        <v>40</v>
      </c>
      <c r="C60" s="163" t="s">
        <v>370</v>
      </c>
      <c r="D60" s="179" t="s">
        <v>189</v>
      </c>
      <c r="E60" s="176" t="s">
        <v>190</v>
      </c>
      <c r="F60" s="180" t="s">
        <v>141</v>
      </c>
      <c r="G60" s="166" t="s">
        <v>339</v>
      </c>
      <c r="H60" s="200" t="s">
        <v>66</v>
      </c>
      <c r="I60" s="200" t="s">
        <v>74</v>
      </c>
      <c r="J60" s="183" t="str">
        <f t="shared" si="11"/>
        <v>Medium</v>
      </c>
      <c r="K60" s="183"/>
      <c r="L60" s="181" t="s">
        <v>320</v>
      </c>
      <c r="M60" s="182" t="s">
        <v>132</v>
      </c>
      <c r="N60" s="181"/>
      <c r="O60" s="181"/>
      <c r="P60" s="200" t="s">
        <v>66</v>
      </c>
      <c r="Q60" s="200" t="s">
        <v>74</v>
      </c>
      <c r="R60" s="168" t="str">
        <f t="shared" si="5"/>
        <v>Medium</v>
      </c>
      <c r="S60" s="183" t="s">
        <v>126</v>
      </c>
      <c r="T60" s="178" t="s">
        <v>407</v>
      </c>
      <c r="U60" s="166" t="s">
        <v>339</v>
      </c>
      <c r="V60" s="180"/>
      <c r="W60" s="168" t="s">
        <v>127</v>
      </c>
      <c r="X60" s="180"/>
      <c r="Y60" s="167" t="s">
        <v>132</v>
      </c>
      <c r="Z60" s="181"/>
      <c r="AB60" s="169">
        <f t="shared" si="1"/>
        <v>3</v>
      </c>
      <c r="AC60" s="169">
        <f t="shared" si="2"/>
        <v>4</v>
      </c>
      <c r="AD60" s="169">
        <f t="shared" si="3"/>
        <v>3</v>
      </c>
      <c r="AE60" s="169">
        <f t="shared" si="4"/>
        <v>4</v>
      </c>
      <c r="AG60" s="107">
        <f t="shared" si="6"/>
        <v>12</v>
      </c>
      <c r="AH60" s="107">
        <f t="shared" si="7"/>
        <v>12</v>
      </c>
    </row>
    <row r="61" spans="1:34" ht="62.5" x14ac:dyDescent="0.35">
      <c r="A61" s="162"/>
      <c r="B61" s="163">
        <v>41</v>
      </c>
      <c r="C61" s="163" t="s">
        <v>371</v>
      </c>
      <c r="D61" s="179" t="s">
        <v>191</v>
      </c>
      <c r="E61" s="176" t="s">
        <v>192</v>
      </c>
      <c r="F61" s="180" t="s">
        <v>141</v>
      </c>
      <c r="G61" s="166" t="s">
        <v>339</v>
      </c>
      <c r="H61" s="200" t="s">
        <v>66</v>
      </c>
      <c r="I61" s="200" t="s">
        <v>74</v>
      </c>
      <c r="J61" s="183" t="str">
        <f t="shared" si="11"/>
        <v>Medium</v>
      </c>
      <c r="K61" s="183"/>
      <c r="L61" s="181" t="s">
        <v>321</v>
      </c>
      <c r="M61" s="182" t="s">
        <v>132</v>
      </c>
      <c r="N61" s="181"/>
      <c r="O61" s="181"/>
      <c r="P61" s="200" t="s">
        <v>66</v>
      </c>
      <c r="Q61" s="200" t="s">
        <v>74</v>
      </c>
      <c r="R61" s="168" t="str">
        <f t="shared" si="5"/>
        <v>Medium</v>
      </c>
      <c r="S61" s="183" t="s">
        <v>126</v>
      </c>
      <c r="T61" s="178" t="s">
        <v>408</v>
      </c>
      <c r="U61" s="166" t="s">
        <v>339</v>
      </c>
      <c r="V61" s="180"/>
      <c r="W61" s="168" t="s">
        <v>127</v>
      </c>
      <c r="X61" s="180"/>
      <c r="Y61" s="167" t="s">
        <v>132</v>
      </c>
      <c r="Z61" s="181"/>
      <c r="AB61" s="169">
        <f t="shared" si="1"/>
        <v>3</v>
      </c>
      <c r="AC61" s="169">
        <f t="shared" si="2"/>
        <v>4</v>
      </c>
      <c r="AD61" s="169">
        <f t="shared" si="3"/>
        <v>3</v>
      </c>
      <c r="AE61" s="169">
        <f t="shared" si="4"/>
        <v>4</v>
      </c>
      <c r="AG61" s="107">
        <f t="shared" si="6"/>
        <v>12</v>
      </c>
      <c r="AH61" s="107">
        <f t="shared" si="7"/>
        <v>12</v>
      </c>
    </row>
    <row r="62" spans="1:34" ht="50" x14ac:dyDescent="0.35">
      <c r="A62" s="162"/>
      <c r="B62" s="163">
        <v>42</v>
      </c>
      <c r="C62" s="163" t="s">
        <v>372</v>
      </c>
      <c r="D62" s="179" t="s">
        <v>409</v>
      </c>
      <c r="E62" s="176" t="s">
        <v>193</v>
      </c>
      <c r="F62" s="180" t="s">
        <v>141</v>
      </c>
      <c r="G62" s="166" t="s">
        <v>339</v>
      </c>
      <c r="H62" s="200" t="s">
        <v>62</v>
      </c>
      <c r="I62" s="200" t="s">
        <v>74</v>
      </c>
      <c r="J62" s="183" t="str">
        <f t="shared" si="11"/>
        <v>High</v>
      </c>
      <c r="K62" s="183"/>
      <c r="L62" s="181" t="s">
        <v>322</v>
      </c>
      <c r="M62" s="182" t="s">
        <v>125</v>
      </c>
      <c r="N62" s="181"/>
      <c r="O62" s="181"/>
      <c r="P62" s="200" t="s">
        <v>62</v>
      </c>
      <c r="Q62" s="200" t="s">
        <v>74</v>
      </c>
      <c r="R62" s="168" t="str">
        <f t="shared" si="5"/>
        <v>High</v>
      </c>
      <c r="S62" s="183" t="s">
        <v>126</v>
      </c>
      <c r="T62" s="178" t="s">
        <v>194</v>
      </c>
      <c r="U62" s="166" t="s">
        <v>339</v>
      </c>
      <c r="V62" s="180"/>
      <c r="W62" s="168" t="s">
        <v>127</v>
      </c>
      <c r="X62" s="180"/>
      <c r="Y62" s="167" t="s">
        <v>125</v>
      </c>
      <c r="Z62" s="181"/>
      <c r="AB62" s="169">
        <f t="shared" si="1"/>
        <v>4</v>
      </c>
      <c r="AC62" s="169">
        <f t="shared" si="2"/>
        <v>4</v>
      </c>
      <c r="AD62" s="169">
        <f t="shared" si="3"/>
        <v>4</v>
      </c>
      <c r="AE62" s="169">
        <f t="shared" si="4"/>
        <v>4</v>
      </c>
      <c r="AG62" s="107">
        <f t="shared" si="6"/>
        <v>16</v>
      </c>
      <c r="AH62" s="107">
        <f t="shared" si="7"/>
        <v>16</v>
      </c>
    </row>
    <row r="63" spans="1:34" ht="62.5" x14ac:dyDescent="0.35">
      <c r="A63" s="162"/>
      <c r="B63" s="163">
        <v>43</v>
      </c>
      <c r="C63" s="163" t="s">
        <v>373</v>
      </c>
      <c r="D63" s="179" t="s">
        <v>323</v>
      </c>
      <c r="E63" s="176" t="s">
        <v>195</v>
      </c>
      <c r="F63" s="180" t="s">
        <v>141</v>
      </c>
      <c r="G63" s="166" t="s">
        <v>339</v>
      </c>
      <c r="H63" s="200" t="s">
        <v>62</v>
      </c>
      <c r="I63" s="200" t="s">
        <v>74</v>
      </c>
      <c r="J63" s="183" t="str">
        <f t="shared" si="11"/>
        <v>High</v>
      </c>
      <c r="K63" s="183"/>
      <c r="L63" s="181" t="s">
        <v>410</v>
      </c>
      <c r="M63" s="182" t="s">
        <v>125</v>
      </c>
      <c r="N63" s="181"/>
      <c r="O63" s="181"/>
      <c r="P63" s="200" t="s">
        <v>62</v>
      </c>
      <c r="Q63" s="200" t="s">
        <v>74</v>
      </c>
      <c r="R63" s="168" t="str">
        <f t="shared" si="5"/>
        <v>High</v>
      </c>
      <c r="S63" s="183" t="s">
        <v>126</v>
      </c>
      <c r="T63" s="178" t="s">
        <v>196</v>
      </c>
      <c r="U63" s="166" t="s">
        <v>339</v>
      </c>
      <c r="V63" s="180"/>
      <c r="W63" s="168" t="s">
        <v>127</v>
      </c>
      <c r="X63" s="180"/>
      <c r="Y63" s="167" t="s">
        <v>125</v>
      </c>
      <c r="Z63" s="184"/>
      <c r="AB63" s="169">
        <f t="shared" si="1"/>
        <v>4</v>
      </c>
      <c r="AC63" s="169">
        <f t="shared" si="2"/>
        <v>4</v>
      </c>
      <c r="AD63" s="169">
        <f t="shared" si="3"/>
        <v>4</v>
      </c>
      <c r="AE63" s="169">
        <f t="shared" si="4"/>
        <v>4</v>
      </c>
      <c r="AG63" s="107">
        <f t="shared" si="6"/>
        <v>16</v>
      </c>
      <c r="AH63" s="107">
        <f t="shared" si="7"/>
        <v>16</v>
      </c>
    </row>
    <row r="64" spans="1:34" ht="62.5" x14ac:dyDescent="0.35">
      <c r="A64" s="162"/>
      <c r="B64" s="163">
        <v>44</v>
      </c>
      <c r="C64" s="163" t="s">
        <v>374</v>
      </c>
      <c r="D64" s="179" t="s">
        <v>197</v>
      </c>
      <c r="E64" s="176" t="s">
        <v>198</v>
      </c>
      <c r="F64" s="180" t="s">
        <v>141</v>
      </c>
      <c r="G64" s="166" t="s">
        <v>339</v>
      </c>
      <c r="H64" s="200" t="s">
        <v>62</v>
      </c>
      <c r="I64" s="200" t="s">
        <v>74</v>
      </c>
      <c r="J64" s="183" t="str">
        <f t="shared" si="11"/>
        <v>High</v>
      </c>
      <c r="K64" s="183"/>
      <c r="L64" s="181" t="s">
        <v>411</v>
      </c>
      <c r="M64" s="182" t="s">
        <v>125</v>
      </c>
      <c r="N64" s="181"/>
      <c r="O64" s="181"/>
      <c r="P64" s="200" t="s">
        <v>62</v>
      </c>
      <c r="Q64" s="200" t="s">
        <v>74</v>
      </c>
      <c r="R64" s="168" t="str">
        <f t="shared" si="5"/>
        <v>High</v>
      </c>
      <c r="S64" s="183" t="s">
        <v>126</v>
      </c>
      <c r="T64" s="178" t="s">
        <v>199</v>
      </c>
      <c r="U64" s="166" t="s">
        <v>339</v>
      </c>
      <c r="V64" s="180"/>
      <c r="W64" s="168" t="s">
        <v>127</v>
      </c>
      <c r="X64" s="180"/>
      <c r="Y64" s="167" t="s">
        <v>125</v>
      </c>
      <c r="Z64" s="184"/>
      <c r="AB64" s="169">
        <f t="shared" si="1"/>
        <v>4</v>
      </c>
      <c r="AC64" s="169">
        <f t="shared" si="2"/>
        <v>4</v>
      </c>
      <c r="AD64" s="169">
        <f t="shared" si="3"/>
        <v>4</v>
      </c>
      <c r="AE64" s="169">
        <f t="shared" si="4"/>
        <v>4</v>
      </c>
      <c r="AG64" s="107">
        <f t="shared" si="6"/>
        <v>16</v>
      </c>
      <c r="AH64" s="107">
        <f t="shared" si="7"/>
        <v>16</v>
      </c>
    </row>
    <row r="65" spans="1:38" ht="50" x14ac:dyDescent="0.35">
      <c r="A65" s="162"/>
      <c r="B65" s="163">
        <v>45</v>
      </c>
      <c r="C65" s="163" t="s">
        <v>375</v>
      </c>
      <c r="D65" s="179" t="s">
        <v>200</v>
      </c>
      <c r="E65" s="176" t="s">
        <v>201</v>
      </c>
      <c r="F65" s="180" t="s">
        <v>141</v>
      </c>
      <c r="G65" s="166" t="s">
        <v>339</v>
      </c>
      <c r="H65" s="200" t="s">
        <v>66</v>
      </c>
      <c r="I65" s="200" t="s">
        <v>63</v>
      </c>
      <c r="J65" s="183" t="str">
        <f t="shared" si="11"/>
        <v>Medium</v>
      </c>
      <c r="K65" s="183"/>
      <c r="L65" s="181" t="s">
        <v>324</v>
      </c>
      <c r="M65" s="182" t="s">
        <v>125</v>
      </c>
      <c r="N65" s="181"/>
      <c r="O65" s="181"/>
      <c r="P65" s="200" t="s">
        <v>66</v>
      </c>
      <c r="Q65" s="200" t="s">
        <v>63</v>
      </c>
      <c r="R65" s="168" t="str">
        <f t="shared" si="5"/>
        <v>Medium</v>
      </c>
      <c r="S65" s="183" t="s">
        <v>126</v>
      </c>
      <c r="T65" s="178" t="s">
        <v>202</v>
      </c>
      <c r="U65" s="166" t="s">
        <v>339</v>
      </c>
      <c r="V65" s="180"/>
      <c r="W65" s="168" t="s">
        <v>127</v>
      </c>
      <c r="X65" s="180"/>
      <c r="Y65" s="167" t="s">
        <v>125</v>
      </c>
      <c r="Z65" s="184"/>
      <c r="AB65" s="169">
        <f t="shared" si="1"/>
        <v>3</v>
      </c>
      <c r="AC65" s="169">
        <f t="shared" si="2"/>
        <v>2</v>
      </c>
      <c r="AD65" s="169">
        <f t="shared" si="3"/>
        <v>3</v>
      </c>
      <c r="AE65" s="169">
        <f t="shared" si="4"/>
        <v>2</v>
      </c>
      <c r="AG65" s="107">
        <f t="shared" si="6"/>
        <v>6</v>
      </c>
      <c r="AH65" s="107">
        <f t="shared" si="7"/>
        <v>6</v>
      </c>
    </row>
    <row r="66" spans="1:38" ht="50" x14ac:dyDescent="0.35">
      <c r="A66" s="162"/>
      <c r="B66" s="163">
        <v>46</v>
      </c>
      <c r="C66" s="163" t="s">
        <v>204</v>
      </c>
      <c r="D66" s="179" t="s">
        <v>203</v>
      </c>
      <c r="E66" s="176" t="s">
        <v>204</v>
      </c>
      <c r="F66" s="180" t="s">
        <v>141</v>
      </c>
      <c r="G66" s="166" t="s">
        <v>339</v>
      </c>
      <c r="H66" s="200" t="s">
        <v>66</v>
      </c>
      <c r="I66" s="200" t="s">
        <v>74</v>
      </c>
      <c r="J66" s="183" t="str">
        <f t="shared" si="11"/>
        <v>Medium</v>
      </c>
      <c r="K66" s="183"/>
      <c r="L66" s="181" t="s">
        <v>325</v>
      </c>
      <c r="M66" s="182" t="s">
        <v>125</v>
      </c>
      <c r="N66" s="181"/>
      <c r="O66" s="181"/>
      <c r="P66" s="200" t="s">
        <v>66</v>
      </c>
      <c r="Q66" s="200" t="s">
        <v>74</v>
      </c>
      <c r="R66" s="168" t="str">
        <f t="shared" si="5"/>
        <v>Medium</v>
      </c>
      <c r="S66" s="183" t="s">
        <v>126</v>
      </c>
      <c r="T66" s="178" t="s">
        <v>205</v>
      </c>
      <c r="U66" s="166" t="s">
        <v>339</v>
      </c>
      <c r="V66" s="180"/>
      <c r="W66" s="168" t="s">
        <v>127</v>
      </c>
      <c r="X66" s="180"/>
      <c r="Y66" s="167" t="s">
        <v>125</v>
      </c>
      <c r="Z66" s="184"/>
      <c r="AB66" s="169">
        <f t="shared" si="1"/>
        <v>3</v>
      </c>
      <c r="AC66" s="169">
        <f t="shared" si="2"/>
        <v>4</v>
      </c>
      <c r="AD66" s="169">
        <f t="shared" si="3"/>
        <v>3</v>
      </c>
      <c r="AE66" s="169">
        <f t="shared" si="4"/>
        <v>4</v>
      </c>
      <c r="AG66" s="107">
        <f t="shared" si="6"/>
        <v>12</v>
      </c>
      <c r="AH66" s="107">
        <f t="shared" si="7"/>
        <v>12</v>
      </c>
    </row>
    <row r="67" spans="1:38" ht="62.5" x14ac:dyDescent="0.35">
      <c r="A67" s="162"/>
      <c r="B67" s="163">
        <v>47</v>
      </c>
      <c r="C67" s="163" t="s">
        <v>376</v>
      </c>
      <c r="D67" s="179" t="s">
        <v>206</v>
      </c>
      <c r="E67" s="176" t="s">
        <v>207</v>
      </c>
      <c r="F67" s="180" t="s">
        <v>141</v>
      </c>
      <c r="G67" s="166" t="s">
        <v>339</v>
      </c>
      <c r="H67" s="200" t="s">
        <v>62</v>
      </c>
      <c r="I67" s="200" t="s">
        <v>74</v>
      </c>
      <c r="J67" s="183" t="str">
        <f t="shared" si="11"/>
        <v>High</v>
      </c>
      <c r="K67" s="183"/>
      <c r="L67" s="181" t="s">
        <v>326</v>
      </c>
      <c r="M67" s="182" t="s">
        <v>128</v>
      </c>
      <c r="N67" s="181"/>
      <c r="O67" s="181"/>
      <c r="P67" s="200" t="s">
        <v>68</v>
      </c>
      <c r="Q67" s="200" t="s">
        <v>72</v>
      </c>
      <c r="R67" s="168" t="str">
        <f t="shared" si="5"/>
        <v>Low</v>
      </c>
      <c r="S67" s="183" t="s">
        <v>126</v>
      </c>
      <c r="T67" s="166" t="s">
        <v>156</v>
      </c>
      <c r="U67" s="166" t="s">
        <v>339</v>
      </c>
      <c r="V67" s="166" t="s">
        <v>156</v>
      </c>
      <c r="W67" s="168" t="s">
        <v>127</v>
      </c>
      <c r="X67" s="180"/>
      <c r="Y67" s="167" t="s">
        <v>128</v>
      </c>
      <c r="Z67" s="184"/>
      <c r="AB67" s="169">
        <f t="shared" si="1"/>
        <v>4</v>
      </c>
      <c r="AC67" s="169">
        <f t="shared" si="2"/>
        <v>4</v>
      </c>
      <c r="AD67" s="169">
        <f t="shared" si="3"/>
        <v>2</v>
      </c>
      <c r="AE67" s="169">
        <f t="shared" si="4"/>
        <v>1</v>
      </c>
      <c r="AG67" s="107">
        <f t="shared" si="6"/>
        <v>16</v>
      </c>
      <c r="AH67" s="107">
        <f t="shared" si="7"/>
        <v>2</v>
      </c>
    </row>
    <row r="68" spans="1:38" ht="62.5" x14ac:dyDescent="0.35">
      <c r="A68" s="162"/>
      <c r="B68" s="163">
        <v>48</v>
      </c>
      <c r="C68" s="163" t="s">
        <v>377</v>
      </c>
      <c r="D68" s="192" t="s">
        <v>208</v>
      </c>
      <c r="E68" s="176" t="s">
        <v>209</v>
      </c>
      <c r="F68" s="180" t="s">
        <v>141</v>
      </c>
      <c r="G68" s="166" t="s">
        <v>339</v>
      </c>
      <c r="H68" s="200" t="s">
        <v>62</v>
      </c>
      <c r="I68" s="200" t="s">
        <v>74</v>
      </c>
      <c r="J68" s="183" t="str">
        <f t="shared" si="11"/>
        <v>High</v>
      </c>
      <c r="K68" s="183"/>
      <c r="L68" s="181" t="s">
        <v>327</v>
      </c>
      <c r="M68" s="182" t="s">
        <v>125</v>
      </c>
      <c r="N68" s="181"/>
      <c r="O68" s="181"/>
      <c r="P68" s="200" t="s">
        <v>62</v>
      </c>
      <c r="Q68" s="200" t="s">
        <v>74</v>
      </c>
      <c r="R68" s="168" t="str">
        <f t="shared" si="5"/>
        <v>High</v>
      </c>
      <c r="S68" s="183" t="s">
        <v>126</v>
      </c>
      <c r="T68" s="178" t="s">
        <v>412</v>
      </c>
      <c r="U68" s="166" t="s">
        <v>339</v>
      </c>
      <c r="V68" s="180"/>
      <c r="W68" s="168" t="s">
        <v>127</v>
      </c>
      <c r="X68" s="180"/>
      <c r="Y68" s="167" t="s">
        <v>125</v>
      </c>
      <c r="Z68" s="184"/>
      <c r="AB68" s="169">
        <f t="shared" si="1"/>
        <v>4</v>
      </c>
      <c r="AC68" s="169">
        <f t="shared" si="2"/>
        <v>4</v>
      </c>
      <c r="AD68" s="169">
        <f t="shared" si="3"/>
        <v>4</v>
      </c>
      <c r="AE68" s="169">
        <f t="shared" si="4"/>
        <v>4</v>
      </c>
      <c r="AG68" s="107">
        <f t="shared" si="6"/>
        <v>16</v>
      </c>
      <c r="AH68" s="107">
        <f t="shared" si="7"/>
        <v>16</v>
      </c>
    </row>
    <row r="69" spans="1:38" ht="58" x14ac:dyDescent="0.35">
      <c r="A69" s="162"/>
      <c r="B69" s="163">
        <v>49</v>
      </c>
      <c r="C69" s="163" t="s">
        <v>211</v>
      </c>
      <c r="D69" s="193" t="s">
        <v>210</v>
      </c>
      <c r="E69" s="176" t="s">
        <v>211</v>
      </c>
      <c r="F69" s="180" t="s">
        <v>141</v>
      </c>
      <c r="G69" s="166" t="s">
        <v>339</v>
      </c>
      <c r="H69" s="200" t="s">
        <v>62</v>
      </c>
      <c r="I69" s="200" t="s">
        <v>74</v>
      </c>
      <c r="J69" s="183" t="str">
        <f t="shared" si="11"/>
        <v>High</v>
      </c>
      <c r="K69" s="183"/>
      <c r="L69" s="181" t="s">
        <v>328</v>
      </c>
      <c r="M69" s="182" t="s">
        <v>128</v>
      </c>
      <c r="N69" s="181"/>
      <c r="O69" s="181"/>
      <c r="P69" s="200" t="s">
        <v>71</v>
      </c>
      <c r="Q69" s="200" t="s">
        <v>63</v>
      </c>
      <c r="R69" s="168" t="str">
        <f t="shared" si="5"/>
        <v>Low</v>
      </c>
      <c r="S69" s="183" t="s">
        <v>126</v>
      </c>
      <c r="T69" s="166" t="s">
        <v>156</v>
      </c>
      <c r="U69" s="166" t="s">
        <v>339</v>
      </c>
      <c r="V69" s="166" t="s">
        <v>156</v>
      </c>
      <c r="W69" s="168" t="s">
        <v>127</v>
      </c>
      <c r="X69" s="180"/>
      <c r="Y69" s="167" t="s">
        <v>128</v>
      </c>
      <c r="Z69" s="184"/>
      <c r="AB69" s="169">
        <f t="shared" si="1"/>
        <v>4</v>
      </c>
      <c r="AC69" s="169">
        <f t="shared" si="2"/>
        <v>4</v>
      </c>
      <c r="AD69" s="169">
        <f t="shared" si="3"/>
        <v>1</v>
      </c>
      <c r="AE69" s="169">
        <f t="shared" si="4"/>
        <v>2</v>
      </c>
      <c r="AG69" s="107">
        <f t="shared" si="6"/>
        <v>16</v>
      </c>
      <c r="AH69" s="107">
        <f t="shared" si="7"/>
        <v>2</v>
      </c>
    </row>
    <row r="70" spans="1:38" x14ac:dyDescent="0.35">
      <c r="A70" s="162"/>
      <c r="B70" s="173"/>
      <c r="C70" s="173"/>
      <c r="D70" s="173"/>
      <c r="E70" s="173"/>
      <c r="F70" s="173"/>
      <c r="G70" s="173"/>
      <c r="H70" s="173"/>
      <c r="I70" s="173"/>
      <c r="J70" s="173"/>
      <c r="K70" s="173"/>
      <c r="L70" s="173"/>
      <c r="M70" s="173"/>
      <c r="N70" s="173"/>
      <c r="O70" s="173"/>
      <c r="P70" s="173"/>
      <c r="Q70" s="189"/>
      <c r="R70" s="173"/>
      <c r="S70" s="173"/>
      <c r="T70" s="173"/>
      <c r="U70" s="173"/>
      <c r="V70" s="173"/>
      <c r="W70" s="173"/>
      <c r="X70" s="173"/>
      <c r="Y70" s="173"/>
      <c r="Z70" s="173"/>
      <c r="AA70" s="173"/>
      <c r="AB70" s="173"/>
      <c r="AJ70" s="162" t="s">
        <v>274</v>
      </c>
      <c r="AK70" s="162">
        <f>SUM(AG23:AG69)</f>
        <v>650</v>
      </c>
      <c r="AL70" s="162">
        <f>SUM(AH23:AH69)</f>
        <v>503</v>
      </c>
    </row>
    <row r="71" spans="1:38" x14ac:dyDescent="0.35">
      <c r="A71" s="162"/>
      <c r="B71" s="173"/>
      <c r="C71" s="173"/>
      <c r="D71" s="173"/>
      <c r="E71" s="173"/>
      <c r="F71" s="173"/>
      <c r="G71" s="173"/>
      <c r="H71" s="173"/>
      <c r="I71" s="173"/>
      <c r="J71" s="173"/>
      <c r="K71" s="173"/>
      <c r="L71" s="173"/>
      <c r="M71" s="173"/>
      <c r="N71" s="173"/>
      <c r="O71" s="173"/>
      <c r="P71" s="173"/>
      <c r="Q71" s="189"/>
      <c r="R71" s="173"/>
      <c r="S71" s="173"/>
      <c r="T71" s="173"/>
      <c r="U71" s="173"/>
      <c r="V71" s="173"/>
      <c r="W71" s="173"/>
      <c r="X71" s="173"/>
      <c r="Y71" s="173"/>
      <c r="Z71" s="173"/>
      <c r="AA71" s="173"/>
      <c r="AB71" s="173"/>
    </row>
    <row r="72" spans="1:38" x14ac:dyDescent="0.35">
      <c r="A72" s="162"/>
      <c r="B72" s="173"/>
      <c r="C72" s="173"/>
      <c r="D72" s="173"/>
      <c r="E72" s="173"/>
      <c r="F72" s="173"/>
      <c r="G72" s="173"/>
      <c r="H72" s="173"/>
      <c r="I72" s="173"/>
      <c r="J72" s="173"/>
      <c r="K72" s="173"/>
      <c r="L72" s="173"/>
      <c r="M72" s="173"/>
      <c r="N72" s="173"/>
      <c r="O72" s="173"/>
      <c r="P72" s="173"/>
      <c r="Q72" s="189"/>
      <c r="R72" s="173"/>
      <c r="S72" s="173"/>
      <c r="T72" s="173"/>
      <c r="U72" s="173"/>
      <c r="V72" s="173"/>
      <c r="W72" s="173"/>
      <c r="X72" s="173"/>
      <c r="Y72" s="173"/>
      <c r="Z72" s="173"/>
      <c r="AA72" s="173"/>
      <c r="AB72" s="173"/>
    </row>
    <row r="73" spans="1:38" x14ac:dyDescent="0.35">
      <c r="A73" s="162"/>
      <c r="B73" s="173"/>
      <c r="C73" s="173"/>
      <c r="D73" s="173"/>
      <c r="E73" s="173"/>
      <c r="F73" s="173"/>
      <c r="G73" s="173"/>
      <c r="H73" s="173"/>
      <c r="I73" s="173"/>
      <c r="J73" s="173"/>
      <c r="K73" s="173"/>
      <c r="L73" s="173"/>
      <c r="M73" s="173"/>
      <c r="N73" s="173"/>
      <c r="O73" s="173"/>
      <c r="P73" s="173"/>
      <c r="Q73" s="189"/>
      <c r="R73" s="173"/>
      <c r="S73" s="173"/>
      <c r="T73" s="173"/>
      <c r="U73" s="173"/>
      <c r="V73" s="173"/>
      <c r="W73" s="173"/>
      <c r="X73" s="173"/>
      <c r="Y73" s="173"/>
      <c r="Z73" s="173"/>
      <c r="AA73" s="173"/>
      <c r="AB73" s="173"/>
    </row>
    <row r="74" spans="1:38" x14ac:dyDescent="0.35">
      <c r="A74" s="162"/>
      <c r="B74" s="173"/>
      <c r="C74" s="173"/>
      <c r="D74" s="173"/>
      <c r="E74" s="173"/>
      <c r="F74" s="173"/>
      <c r="G74" s="173"/>
      <c r="H74" s="173"/>
      <c r="I74" s="173"/>
      <c r="J74" s="173"/>
      <c r="K74" s="173"/>
      <c r="L74" s="173"/>
      <c r="M74" s="173"/>
      <c r="N74" s="173"/>
      <c r="O74" s="173"/>
      <c r="P74" s="173"/>
      <c r="Q74" s="189"/>
      <c r="R74" s="173"/>
      <c r="S74" s="173"/>
      <c r="T74" s="173"/>
      <c r="U74" s="173"/>
      <c r="V74" s="173"/>
      <c r="W74" s="173"/>
      <c r="X74" s="173"/>
      <c r="Y74" s="173"/>
      <c r="Z74" s="173"/>
      <c r="AA74" s="173"/>
      <c r="AB74" s="173"/>
    </row>
    <row r="75" spans="1:38" x14ac:dyDescent="0.35">
      <c r="A75" s="162"/>
      <c r="B75" s="173"/>
      <c r="C75" s="173"/>
      <c r="D75" s="173"/>
      <c r="E75" s="173"/>
      <c r="F75" s="173"/>
      <c r="G75" s="173"/>
      <c r="H75" s="173"/>
      <c r="I75" s="173"/>
      <c r="J75" s="173"/>
      <c r="K75" s="173"/>
      <c r="L75" s="173"/>
      <c r="M75" s="173"/>
      <c r="N75" s="173"/>
      <c r="O75" s="173"/>
      <c r="P75" s="173"/>
      <c r="Q75" s="189"/>
      <c r="R75" s="173"/>
      <c r="S75" s="173"/>
      <c r="T75" s="173"/>
      <c r="U75" s="173"/>
      <c r="V75" s="173"/>
      <c r="W75" s="173"/>
      <c r="X75" s="173"/>
      <c r="Y75" s="173"/>
      <c r="Z75" s="173"/>
      <c r="AA75" s="173"/>
      <c r="AB75" s="173"/>
    </row>
    <row r="76" spans="1:38" x14ac:dyDescent="0.35">
      <c r="A76" s="162"/>
      <c r="B76" s="173"/>
      <c r="C76" s="173"/>
      <c r="D76" s="173"/>
      <c r="E76" s="173"/>
      <c r="F76" s="173"/>
      <c r="G76" s="173"/>
      <c r="H76" s="173"/>
      <c r="I76" s="173"/>
      <c r="J76" s="173"/>
      <c r="K76" s="173"/>
      <c r="L76" s="173"/>
      <c r="M76" s="173"/>
      <c r="N76" s="173"/>
      <c r="O76" s="173"/>
      <c r="P76" s="173"/>
      <c r="Q76" s="189"/>
      <c r="R76" s="173"/>
      <c r="S76" s="173"/>
      <c r="T76" s="173"/>
      <c r="U76" s="173"/>
      <c r="V76" s="173"/>
      <c r="W76" s="173"/>
      <c r="X76" s="173"/>
      <c r="Y76" s="173"/>
      <c r="Z76" s="173"/>
      <c r="AA76" s="173"/>
      <c r="AB76" s="173"/>
    </row>
    <row r="77" spans="1:38" x14ac:dyDescent="0.35">
      <c r="A77" s="162"/>
      <c r="B77" s="173"/>
      <c r="C77" s="173"/>
      <c r="D77" s="173"/>
      <c r="E77" s="173"/>
      <c r="F77" s="173"/>
      <c r="G77" s="173"/>
      <c r="H77" s="173"/>
      <c r="I77" s="173"/>
      <c r="J77" s="173"/>
      <c r="K77" s="173"/>
      <c r="L77" s="173"/>
      <c r="M77" s="173"/>
      <c r="N77" s="173"/>
      <c r="O77" s="173"/>
      <c r="P77" s="173"/>
      <c r="Q77" s="189"/>
      <c r="R77" s="173"/>
      <c r="S77" s="173"/>
      <c r="T77" s="173"/>
      <c r="U77" s="173"/>
      <c r="V77" s="173"/>
      <c r="W77" s="173"/>
      <c r="X77" s="173"/>
      <c r="Y77" s="173"/>
      <c r="Z77" s="173"/>
      <c r="AA77" s="173"/>
      <c r="AB77" s="173"/>
    </row>
    <row r="78" spans="1:38" x14ac:dyDescent="0.35">
      <c r="A78" s="162"/>
      <c r="B78" s="173"/>
      <c r="C78" s="173"/>
      <c r="D78" s="173"/>
      <c r="E78" s="173"/>
      <c r="F78" s="173"/>
      <c r="G78" s="173"/>
      <c r="H78" s="173"/>
      <c r="I78" s="173"/>
      <c r="J78" s="173"/>
      <c r="K78" s="173"/>
      <c r="L78" s="173"/>
      <c r="M78" s="173"/>
      <c r="N78" s="173"/>
      <c r="O78" s="173"/>
      <c r="P78" s="173"/>
      <c r="Q78" s="189"/>
      <c r="R78" s="173"/>
      <c r="S78" s="173"/>
      <c r="T78" s="173"/>
      <c r="U78" s="173"/>
      <c r="V78" s="173"/>
      <c r="W78" s="173"/>
      <c r="X78" s="173"/>
      <c r="Y78" s="173"/>
      <c r="Z78" s="173"/>
      <c r="AA78" s="173"/>
      <c r="AB78" s="173"/>
    </row>
    <row r="79" spans="1:38" x14ac:dyDescent="0.35">
      <c r="A79" s="162"/>
      <c r="B79" s="173"/>
      <c r="C79" s="173"/>
      <c r="D79" s="173"/>
      <c r="E79" s="173"/>
      <c r="F79" s="173"/>
      <c r="G79" s="173"/>
      <c r="H79" s="173"/>
      <c r="I79" s="173"/>
      <c r="J79" s="173"/>
      <c r="K79" s="173"/>
      <c r="L79" s="173"/>
      <c r="M79" s="173"/>
      <c r="N79" s="173"/>
      <c r="O79" s="173"/>
      <c r="P79" s="173"/>
      <c r="Q79" s="189"/>
      <c r="R79" s="173"/>
      <c r="S79" s="173"/>
      <c r="T79" s="173"/>
      <c r="U79" s="173"/>
      <c r="V79" s="173"/>
      <c r="W79" s="173"/>
      <c r="X79" s="173"/>
      <c r="Y79" s="173"/>
      <c r="Z79" s="173"/>
      <c r="AA79" s="173"/>
      <c r="AB79" s="173"/>
    </row>
    <row r="80" spans="1:38" x14ac:dyDescent="0.35">
      <c r="A80" s="162"/>
      <c r="B80" s="173"/>
      <c r="C80" s="173"/>
      <c r="D80" s="173"/>
      <c r="E80" s="173"/>
      <c r="F80" s="173"/>
      <c r="G80" s="173"/>
      <c r="H80" s="173"/>
      <c r="I80" s="173"/>
      <c r="J80" s="173"/>
      <c r="K80" s="173"/>
      <c r="L80" s="173"/>
      <c r="M80" s="173"/>
      <c r="N80" s="173"/>
      <c r="O80" s="173"/>
      <c r="P80" s="173"/>
      <c r="Q80" s="189"/>
      <c r="R80" s="173"/>
      <c r="S80" s="173"/>
      <c r="T80" s="173"/>
      <c r="U80" s="173"/>
      <c r="V80" s="173"/>
      <c r="W80" s="173"/>
      <c r="X80" s="173"/>
      <c r="Y80" s="173"/>
      <c r="Z80" s="173"/>
      <c r="AA80" s="173"/>
      <c r="AB80" s="173"/>
    </row>
    <row r="81" spans="1:28" x14ac:dyDescent="0.35">
      <c r="A81" s="162"/>
      <c r="B81" s="173"/>
      <c r="C81" s="173"/>
      <c r="D81" s="173"/>
      <c r="E81" s="173"/>
      <c r="F81" s="173"/>
      <c r="G81" s="173"/>
      <c r="H81" s="173"/>
      <c r="I81" s="173"/>
      <c r="J81" s="173"/>
      <c r="K81" s="173"/>
      <c r="L81" s="173"/>
      <c r="M81" s="173"/>
      <c r="N81" s="173"/>
      <c r="O81" s="173"/>
      <c r="P81" s="173"/>
      <c r="Q81" s="189"/>
      <c r="R81" s="173"/>
      <c r="S81" s="173"/>
      <c r="T81" s="173"/>
      <c r="U81" s="173"/>
      <c r="V81" s="173"/>
      <c r="W81" s="173"/>
      <c r="X81" s="173"/>
      <c r="Y81" s="173"/>
      <c r="Z81" s="173"/>
      <c r="AA81" s="173"/>
      <c r="AB81" s="173"/>
    </row>
    <row r="82" spans="1:28" x14ac:dyDescent="0.35">
      <c r="A82" s="162"/>
      <c r="B82" s="173"/>
      <c r="C82" s="173"/>
      <c r="D82" s="173"/>
      <c r="E82" s="173"/>
      <c r="F82" s="173"/>
      <c r="G82" s="173"/>
      <c r="H82" s="173"/>
      <c r="I82" s="173"/>
      <c r="J82" s="173"/>
      <c r="K82" s="173"/>
      <c r="L82" s="173"/>
      <c r="M82" s="173"/>
      <c r="N82" s="173"/>
      <c r="O82" s="173"/>
      <c r="P82" s="173"/>
      <c r="Q82" s="189"/>
      <c r="R82" s="173"/>
      <c r="S82" s="173"/>
      <c r="T82" s="173"/>
      <c r="U82" s="173"/>
      <c r="V82" s="173"/>
      <c r="W82" s="173"/>
      <c r="X82" s="173"/>
      <c r="Y82" s="173"/>
      <c r="Z82" s="173"/>
      <c r="AA82" s="173"/>
      <c r="AB82" s="173"/>
    </row>
    <row r="83" spans="1:28" x14ac:dyDescent="0.35">
      <c r="A83" s="162"/>
      <c r="B83" s="173"/>
      <c r="C83" s="173"/>
      <c r="D83" s="173"/>
      <c r="E83" s="173"/>
      <c r="F83" s="173"/>
      <c r="G83" s="173"/>
      <c r="H83" s="173"/>
      <c r="I83" s="173"/>
      <c r="J83" s="173"/>
      <c r="K83" s="173"/>
      <c r="L83" s="173"/>
      <c r="M83" s="173"/>
      <c r="N83" s="173"/>
      <c r="O83" s="173"/>
      <c r="P83" s="173"/>
      <c r="Q83" s="189"/>
      <c r="R83" s="173"/>
      <c r="S83" s="173"/>
      <c r="T83" s="173"/>
      <c r="U83" s="173"/>
      <c r="V83" s="173"/>
      <c r="W83" s="173"/>
      <c r="X83" s="173"/>
      <c r="Y83" s="173"/>
      <c r="Z83" s="173"/>
      <c r="AA83" s="173"/>
      <c r="AB83" s="173"/>
    </row>
    <row r="84" spans="1:28" x14ac:dyDescent="0.35">
      <c r="A84" s="162"/>
      <c r="B84" s="173"/>
      <c r="C84" s="173"/>
      <c r="D84" s="173"/>
      <c r="E84" s="173"/>
      <c r="F84" s="173"/>
      <c r="G84" s="173"/>
      <c r="H84" s="173"/>
      <c r="I84" s="173"/>
      <c r="J84" s="173"/>
      <c r="K84" s="173"/>
      <c r="L84" s="173"/>
      <c r="M84" s="173"/>
      <c r="N84" s="173"/>
      <c r="O84" s="173"/>
      <c r="P84" s="173"/>
      <c r="Q84" s="189"/>
      <c r="R84" s="173"/>
      <c r="S84" s="173"/>
      <c r="T84" s="173"/>
      <c r="U84" s="173"/>
      <c r="V84" s="173"/>
      <c r="W84" s="173"/>
      <c r="X84" s="173"/>
      <c r="Y84" s="173"/>
      <c r="Z84" s="173"/>
      <c r="AA84" s="173"/>
      <c r="AB84" s="173"/>
    </row>
    <row r="85" spans="1:28" x14ac:dyDescent="0.35">
      <c r="A85" s="162"/>
      <c r="B85" s="173"/>
      <c r="C85" s="173"/>
      <c r="D85" s="173"/>
      <c r="E85" s="173"/>
      <c r="F85" s="173"/>
      <c r="G85" s="173"/>
      <c r="H85" s="173"/>
      <c r="I85" s="173"/>
      <c r="J85" s="173"/>
      <c r="K85" s="173"/>
      <c r="L85" s="173"/>
      <c r="M85" s="173"/>
      <c r="N85" s="173"/>
      <c r="O85" s="173"/>
      <c r="P85" s="173"/>
      <c r="Q85" s="189"/>
      <c r="R85" s="173"/>
      <c r="S85" s="173"/>
      <c r="T85" s="173"/>
      <c r="U85" s="173"/>
      <c r="V85" s="173"/>
      <c r="W85" s="173"/>
      <c r="X85" s="173"/>
      <c r="Y85" s="173"/>
      <c r="Z85" s="173"/>
      <c r="AA85" s="173"/>
      <c r="AB85" s="173"/>
    </row>
    <row r="86" spans="1:28" x14ac:dyDescent="0.35">
      <c r="A86" s="162"/>
      <c r="B86" s="173"/>
      <c r="C86" s="173"/>
      <c r="D86" s="173"/>
      <c r="E86" s="173"/>
      <c r="F86" s="173"/>
      <c r="G86" s="173"/>
      <c r="H86" s="173"/>
      <c r="I86" s="173"/>
      <c r="J86" s="173"/>
      <c r="K86" s="173"/>
      <c r="L86" s="173"/>
      <c r="M86" s="173"/>
      <c r="N86" s="173"/>
      <c r="O86" s="173"/>
      <c r="P86" s="173"/>
      <c r="Q86" s="189"/>
      <c r="R86" s="173"/>
      <c r="S86" s="173"/>
      <c r="T86" s="173"/>
      <c r="U86" s="173"/>
      <c r="V86" s="173"/>
      <c r="W86" s="173"/>
      <c r="X86" s="173"/>
      <c r="Y86" s="173"/>
      <c r="Z86" s="173"/>
      <c r="AA86" s="173"/>
      <c r="AB86" s="173"/>
    </row>
    <row r="87" spans="1:28" x14ac:dyDescent="0.35">
      <c r="A87" s="162"/>
      <c r="B87" s="173"/>
      <c r="C87" s="173"/>
      <c r="D87" s="173"/>
      <c r="E87" s="173"/>
      <c r="F87" s="173"/>
      <c r="G87" s="173"/>
      <c r="H87" s="173"/>
      <c r="I87" s="173"/>
      <c r="J87" s="173"/>
      <c r="K87" s="173"/>
      <c r="L87" s="173"/>
      <c r="M87" s="173"/>
      <c r="N87" s="173"/>
      <c r="O87" s="173"/>
      <c r="P87" s="173"/>
      <c r="Q87" s="189"/>
      <c r="R87" s="173"/>
      <c r="S87" s="173"/>
      <c r="T87" s="173"/>
      <c r="U87" s="173"/>
      <c r="V87" s="173"/>
      <c r="W87" s="173"/>
      <c r="X87" s="173"/>
      <c r="Y87" s="173"/>
      <c r="Z87" s="173"/>
      <c r="AA87" s="173"/>
      <c r="AB87" s="173"/>
    </row>
    <row r="88" spans="1:28" x14ac:dyDescent="0.35">
      <c r="A88" s="162"/>
      <c r="B88" s="173"/>
      <c r="C88" s="173"/>
      <c r="D88" s="173"/>
      <c r="E88" s="173"/>
      <c r="F88" s="173"/>
      <c r="G88" s="173"/>
      <c r="H88" s="173"/>
      <c r="I88" s="173"/>
      <c r="J88" s="173"/>
      <c r="K88" s="173"/>
      <c r="L88" s="173"/>
      <c r="M88" s="173"/>
      <c r="N88" s="173"/>
      <c r="O88" s="173"/>
      <c r="P88" s="173"/>
      <c r="Q88" s="189"/>
      <c r="R88" s="173"/>
      <c r="S88" s="173"/>
      <c r="T88" s="173"/>
      <c r="U88" s="173"/>
      <c r="V88" s="173"/>
      <c r="W88" s="173"/>
      <c r="X88" s="173"/>
      <c r="Y88" s="173"/>
      <c r="Z88" s="173"/>
      <c r="AA88" s="173"/>
      <c r="AB88" s="173"/>
    </row>
    <row r="89" spans="1:28" x14ac:dyDescent="0.35">
      <c r="A89" s="162"/>
      <c r="B89" s="173"/>
      <c r="C89" s="173"/>
      <c r="D89" s="173"/>
      <c r="E89" s="173"/>
      <c r="F89" s="173"/>
      <c r="G89" s="173"/>
      <c r="H89" s="173"/>
      <c r="I89" s="173"/>
      <c r="J89" s="173"/>
      <c r="K89" s="173"/>
      <c r="L89" s="173"/>
      <c r="M89" s="173"/>
      <c r="N89" s="173"/>
      <c r="O89" s="173"/>
      <c r="P89" s="173"/>
      <c r="Q89" s="189"/>
      <c r="R89" s="173"/>
      <c r="S89" s="173"/>
      <c r="T89" s="173"/>
      <c r="U89" s="173"/>
      <c r="V89" s="173"/>
      <c r="W89" s="173"/>
      <c r="X89" s="173"/>
      <c r="Y89" s="173"/>
      <c r="Z89" s="173"/>
      <c r="AA89" s="173"/>
      <c r="AB89" s="173"/>
    </row>
    <row r="90" spans="1:28" x14ac:dyDescent="0.35">
      <c r="A90" s="162"/>
      <c r="B90" s="173"/>
      <c r="C90" s="173"/>
      <c r="D90" s="173"/>
      <c r="E90" s="173"/>
      <c r="F90" s="173"/>
      <c r="G90" s="173"/>
      <c r="H90" s="173"/>
      <c r="I90" s="173"/>
      <c r="J90" s="173"/>
      <c r="K90" s="173"/>
      <c r="L90" s="173"/>
      <c r="M90" s="173"/>
      <c r="N90" s="173"/>
      <c r="O90" s="173"/>
      <c r="P90" s="173"/>
      <c r="Q90" s="189"/>
      <c r="R90" s="173"/>
      <c r="S90" s="173"/>
      <c r="T90" s="173"/>
      <c r="U90" s="173"/>
      <c r="V90" s="173"/>
      <c r="W90" s="173"/>
      <c r="X90" s="173"/>
      <c r="Y90" s="173"/>
      <c r="Z90" s="173"/>
      <c r="AA90" s="173"/>
      <c r="AB90" s="173"/>
    </row>
    <row r="91" spans="1:28" x14ac:dyDescent="0.35">
      <c r="A91" s="162"/>
      <c r="B91" s="173"/>
      <c r="C91" s="173"/>
      <c r="D91" s="173"/>
      <c r="E91" s="173"/>
      <c r="F91" s="173"/>
      <c r="G91" s="173"/>
      <c r="H91" s="173"/>
      <c r="I91" s="173"/>
      <c r="J91" s="173"/>
      <c r="K91" s="173"/>
      <c r="L91" s="173"/>
      <c r="M91" s="173"/>
      <c r="N91" s="173"/>
      <c r="O91" s="173"/>
      <c r="P91" s="173"/>
      <c r="Q91" s="189"/>
      <c r="R91" s="173"/>
      <c r="S91" s="173"/>
      <c r="T91" s="173"/>
      <c r="U91" s="173"/>
      <c r="V91" s="173"/>
      <c r="W91" s="173"/>
      <c r="X91" s="173"/>
      <c r="Y91" s="173"/>
      <c r="Z91" s="173"/>
      <c r="AA91" s="173"/>
      <c r="AB91" s="173"/>
    </row>
    <row r="92" spans="1:28" x14ac:dyDescent="0.35">
      <c r="A92" s="162"/>
      <c r="B92" s="173"/>
      <c r="C92" s="173"/>
      <c r="D92" s="173"/>
      <c r="E92" s="173"/>
      <c r="F92" s="173"/>
      <c r="G92" s="173"/>
      <c r="H92" s="173"/>
      <c r="I92" s="173"/>
      <c r="J92" s="173"/>
      <c r="K92" s="173"/>
      <c r="L92" s="173"/>
      <c r="M92" s="173"/>
      <c r="N92" s="173"/>
      <c r="O92" s="173"/>
      <c r="P92" s="173"/>
      <c r="Q92" s="189"/>
      <c r="R92" s="173"/>
      <c r="S92" s="173"/>
      <c r="T92" s="173"/>
      <c r="U92" s="173"/>
      <c r="V92" s="173"/>
      <c r="W92" s="173"/>
      <c r="X92" s="173"/>
      <c r="Y92" s="173"/>
      <c r="Z92" s="173"/>
      <c r="AA92" s="173"/>
      <c r="AB92" s="173"/>
    </row>
    <row r="93" spans="1:28" x14ac:dyDescent="0.35">
      <c r="A93" s="162"/>
      <c r="B93" s="173"/>
      <c r="C93" s="173"/>
      <c r="D93" s="173"/>
      <c r="E93" s="173"/>
      <c r="F93" s="173"/>
      <c r="G93" s="173"/>
      <c r="H93" s="173"/>
      <c r="I93" s="173"/>
      <c r="J93" s="173"/>
      <c r="K93" s="173"/>
      <c r="L93" s="173"/>
      <c r="M93" s="173"/>
      <c r="N93" s="173"/>
      <c r="O93" s="173"/>
      <c r="P93" s="173"/>
      <c r="Q93" s="189"/>
      <c r="R93" s="173"/>
      <c r="S93" s="173"/>
      <c r="T93" s="173"/>
      <c r="U93" s="173"/>
      <c r="V93" s="173"/>
      <c r="W93" s="173"/>
      <c r="X93" s="173"/>
      <c r="Y93" s="173"/>
      <c r="Z93" s="173"/>
      <c r="AA93" s="173"/>
      <c r="AB93" s="173"/>
    </row>
    <row r="94" spans="1:28" x14ac:dyDescent="0.35">
      <c r="A94" s="162"/>
      <c r="B94" s="173"/>
      <c r="C94" s="173"/>
      <c r="D94" s="173"/>
      <c r="E94" s="173"/>
      <c r="F94" s="173"/>
      <c r="G94" s="173"/>
      <c r="H94" s="173"/>
      <c r="I94" s="173"/>
      <c r="J94" s="173"/>
      <c r="K94" s="173"/>
      <c r="L94" s="173"/>
      <c r="M94" s="173"/>
      <c r="N94" s="173"/>
      <c r="O94" s="173"/>
      <c r="P94" s="173"/>
      <c r="Q94" s="189"/>
      <c r="R94" s="173"/>
      <c r="S94" s="173"/>
      <c r="T94" s="173"/>
      <c r="U94" s="173"/>
      <c r="V94" s="173"/>
      <c r="W94" s="173"/>
      <c r="X94" s="173"/>
      <c r="Y94" s="173"/>
      <c r="Z94" s="173"/>
      <c r="AA94" s="173"/>
      <c r="AB94" s="173"/>
    </row>
    <row r="95" spans="1:28" x14ac:dyDescent="0.35">
      <c r="A95" s="162"/>
      <c r="B95" s="173"/>
      <c r="C95" s="173"/>
      <c r="D95" s="173"/>
      <c r="E95" s="173"/>
      <c r="F95" s="173"/>
      <c r="G95" s="173"/>
      <c r="H95" s="173"/>
      <c r="I95" s="173"/>
      <c r="J95" s="173"/>
      <c r="K95" s="173"/>
      <c r="L95" s="173"/>
      <c r="M95" s="173"/>
      <c r="N95" s="173"/>
      <c r="O95" s="173"/>
      <c r="P95" s="173"/>
      <c r="Q95" s="189"/>
      <c r="R95" s="173"/>
      <c r="S95" s="173"/>
      <c r="T95" s="173"/>
      <c r="U95" s="173"/>
      <c r="V95" s="173"/>
      <c r="W95" s="173"/>
      <c r="X95" s="173"/>
      <c r="Y95" s="173"/>
      <c r="Z95" s="173"/>
      <c r="AA95" s="173"/>
      <c r="AB95" s="173"/>
    </row>
    <row r="96" spans="1:28" x14ac:dyDescent="0.35">
      <c r="A96" s="162"/>
      <c r="B96" s="173"/>
      <c r="C96" s="173"/>
      <c r="D96" s="173"/>
      <c r="E96" s="173"/>
      <c r="F96" s="173"/>
      <c r="G96" s="173"/>
      <c r="H96" s="173"/>
      <c r="I96" s="173"/>
      <c r="J96" s="173"/>
      <c r="K96" s="173"/>
      <c r="L96" s="173"/>
      <c r="M96" s="173"/>
      <c r="N96" s="173"/>
      <c r="O96" s="173"/>
      <c r="P96" s="173"/>
      <c r="Q96" s="189"/>
      <c r="R96" s="173"/>
      <c r="S96" s="173"/>
      <c r="T96" s="173"/>
      <c r="U96" s="173"/>
      <c r="V96" s="173"/>
      <c r="W96" s="173"/>
      <c r="X96" s="173"/>
      <c r="Y96" s="173"/>
      <c r="Z96" s="173"/>
      <c r="AA96" s="173"/>
      <c r="AB96" s="173"/>
    </row>
    <row r="97" spans="1:28" x14ac:dyDescent="0.35">
      <c r="A97" s="162"/>
      <c r="B97" s="173"/>
      <c r="C97" s="173"/>
      <c r="D97" s="173"/>
      <c r="E97" s="173"/>
      <c r="F97" s="173"/>
      <c r="G97" s="173"/>
      <c r="H97" s="173"/>
      <c r="I97" s="173"/>
      <c r="J97" s="173"/>
      <c r="K97" s="173"/>
      <c r="L97" s="173"/>
      <c r="M97" s="173"/>
      <c r="N97" s="173"/>
      <c r="O97" s="173"/>
      <c r="P97" s="173"/>
      <c r="Q97" s="189"/>
      <c r="R97" s="173"/>
      <c r="S97" s="173"/>
      <c r="T97" s="173"/>
      <c r="U97" s="173"/>
      <c r="V97" s="173"/>
      <c r="W97" s="173"/>
      <c r="X97" s="173"/>
      <c r="Y97" s="173"/>
      <c r="Z97" s="173"/>
      <c r="AA97" s="173"/>
      <c r="AB97" s="173"/>
    </row>
    <row r="98" spans="1:28" x14ac:dyDescent="0.35">
      <c r="A98" s="162"/>
      <c r="B98" s="173"/>
      <c r="C98" s="173"/>
      <c r="D98" s="173"/>
      <c r="E98" s="173"/>
      <c r="F98" s="173"/>
      <c r="G98" s="173"/>
      <c r="H98" s="173"/>
      <c r="I98" s="173"/>
      <c r="J98" s="173"/>
      <c r="K98" s="173"/>
      <c r="L98" s="173"/>
      <c r="M98" s="173"/>
      <c r="N98" s="173"/>
      <c r="O98" s="173"/>
      <c r="P98" s="173"/>
      <c r="Q98" s="189"/>
      <c r="R98" s="173"/>
      <c r="S98" s="173"/>
      <c r="T98" s="173"/>
      <c r="U98" s="173"/>
      <c r="V98" s="173"/>
      <c r="W98" s="173"/>
      <c r="X98" s="173"/>
      <c r="Y98" s="173"/>
      <c r="Z98" s="173"/>
      <c r="AA98" s="173"/>
      <c r="AB98" s="173"/>
    </row>
    <row r="99" spans="1:28" x14ac:dyDescent="0.35">
      <c r="A99" s="162"/>
      <c r="B99" s="173"/>
      <c r="C99" s="173"/>
      <c r="D99" s="173"/>
      <c r="E99" s="173"/>
      <c r="F99" s="173"/>
      <c r="G99" s="173"/>
      <c r="H99" s="173"/>
      <c r="I99" s="173"/>
      <c r="J99" s="173"/>
      <c r="K99" s="173"/>
      <c r="L99" s="173"/>
      <c r="M99" s="173"/>
      <c r="N99" s="173"/>
      <c r="O99" s="173"/>
      <c r="P99" s="173"/>
      <c r="Q99" s="189"/>
      <c r="R99" s="173"/>
      <c r="S99" s="173"/>
      <c r="T99" s="173"/>
      <c r="U99" s="173"/>
      <c r="V99" s="173"/>
      <c r="W99" s="173"/>
      <c r="X99" s="173"/>
      <c r="Y99" s="173"/>
      <c r="Z99" s="173"/>
      <c r="AA99" s="173"/>
      <c r="AB99" s="173"/>
    </row>
    <row r="100" spans="1:28" x14ac:dyDescent="0.35">
      <c r="A100" s="162"/>
      <c r="B100" s="173"/>
      <c r="C100" s="173"/>
      <c r="D100" s="173"/>
      <c r="E100" s="173"/>
      <c r="F100" s="173"/>
      <c r="G100" s="173"/>
      <c r="H100" s="173"/>
      <c r="I100" s="173"/>
      <c r="J100" s="173"/>
      <c r="K100" s="173"/>
      <c r="L100" s="173"/>
      <c r="M100" s="173"/>
      <c r="N100" s="173"/>
      <c r="O100" s="173"/>
      <c r="P100" s="173"/>
      <c r="Q100" s="189"/>
      <c r="R100" s="173"/>
      <c r="S100" s="173"/>
      <c r="T100" s="173"/>
      <c r="U100" s="173"/>
      <c r="V100" s="173"/>
      <c r="W100" s="173"/>
      <c r="X100" s="173"/>
      <c r="Y100" s="173"/>
      <c r="Z100" s="173"/>
      <c r="AA100" s="173"/>
      <c r="AB100" s="173"/>
    </row>
    <row r="101" spans="1:28" x14ac:dyDescent="0.35">
      <c r="A101" s="162"/>
      <c r="B101" s="162"/>
      <c r="C101" s="162"/>
      <c r="G101" s="162"/>
      <c r="O101" s="162"/>
      <c r="AB101" s="162"/>
    </row>
    <row r="102" spans="1:28" x14ac:dyDescent="0.35">
      <c r="A102" s="162"/>
      <c r="B102" s="162"/>
      <c r="C102" s="162"/>
      <c r="G102" s="162"/>
      <c r="O102" s="162"/>
      <c r="AB102" s="162"/>
    </row>
    <row r="103" spans="1:28" x14ac:dyDescent="0.35">
      <c r="A103" s="162"/>
      <c r="B103" s="162"/>
      <c r="C103" s="162"/>
      <c r="G103" s="162"/>
      <c r="O103" s="162"/>
      <c r="AB103" s="162"/>
    </row>
    <row r="104" spans="1:28" x14ac:dyDescent="0.35">
      <c r="A104" s="162"/>
      <c r="B104" s="162"/>
      <c r="C104" s="162"/>
      <c r="G104" s="162"/>
      <c r="O104" s="162"/>
      <c r="AB104" s="162"/>
    </row>
    <row r="105" spans="1:28" x14ac:dyDescent="0.35">
      <c r="A105" s="162"/>
      <c r="B105" s="162"/>
      <c r="C105" s="162"/>
      <c r="G105" s="162"/>
      <c r="O105" s="162"/>
      <c r="AB105" s="162"/>
    </row>
    <row r="106" spans="1:28" x14ac:dyDescent="0.35">
      <c r="A106" s="162"/>
      <c r="B106" s="162"/>
      <c r="C106" s="162"/>
      <c r="G106" s="162"/>
      <c r="O106" s="162"/>
      <c r="AB106" s="162"/>
    </row>
    <row r="107" spans="1:28" x14ac:dyDescent="0.35">
      <c r="A107" s="162"/>
      <c r="B107" s="162"/>
      <c r="C107" s="162"/>
      <c r="G107" s="162"/>
      <c r="O107" s="162"/>
      <c r="AB107" s="162"/>
    </row>
    <row r="108" spans="1:28" x14ac:dyDescent="0.35">
      <c r="A108" s="162"/>
      <c r="B108" s="162"/>
      <c r="C108" s="162"/>
      <c r="G108" s="162"/>
      <c r="O108" s="162"/>
      <c r="AB108" s="162"/>
    </row>
    <row r="109" spans="1:28" x14ac:dyDescent="0.35">
      <c r="A109" s="162"/>
      <c r="B109" s="162"/>
      <c r="C109" s="162"/>
      <c r="G109" s="162"/>
      <c r="O109" s="162"/>
      <c r="AB109" s="162"/>
    </row>
    <row r="110" spans="1:28" x14ac:dyDescent="0.35">
      <c r="A110" s="162"/>
      <c r="B110" s="162"/>
      <c r="C110" s="162"/>
      <c r="G110" s="162"/>
      <c r="O110" s="162"/>
      <c r="AB110" s="162"/>
    </row>
    <row r="111" spans="1:28" x14ac:dyDescent="0.35">
      <c r="A111" s="162"/>
      <c r="B111" s="162"/>
      <c r="C111" s="162"/>
      <c r="G111" s="162"/>
      <c r="O111" s="162"/>
      <c r="AB111" s="162"/>
    </row>
    <row r="112" spans="1:28" x14ac:dyDescent="0.35">
      <c r="A112" s="162"/>
      <c r="B112" s="162"/>
      <c r="C112" s="162"/>
      <c r="G112" s="162"/>
      <c r="O112" s="162"/>
      <c r="AB112" s="162"/>
    </row>
    <row r="113" spans="7:17" s="162" customFormat="1" x14ac:dyDescent="0.35">
      <c r="G113" s="174"/>
      <c r="Q113" s="107"/>
    </row>
    <row r="114" spans="7:17" s="162" customFormat="1" x14ac:dyDescent="0.35">
      <c r="G114" s="174"/>
      <c r="Q114" s="107"/>
    </row>
    <row r="115" spans="7:17" s="162" customFormat="1" x14ac:dyDescent="0.35">
      <c r="G115" s="174"/>
      <c r="Q115" s="107"/>
    </row>
    <row r="116" spans="7:17" s="162" customFormat="1" x14ac:dyDescent="0.35">
      <c r="G116" s="174"/>
      <c r="Q116" s="107"/>
    </row>
    <row r="117" spans="7:17" s="162" customFormat="1" x14ac:dyDescent="0.35">
      <c r="G117" s="174"/>
      <c r="Q117" s="107"/>
    </row>
    <row r="118" spans="7:17" s="162" customFormat="1" x14ac:dyDescent="0.35">
      <c r="G118" s="174"/>
      <c r="Q118" s="107"/>
    </row>
    <row r="119" spans="7:17" s="162" customFormat="1" x14ac:dyDescent="0.35">
      <c r="G119" s="174"/>
      <c r="Q119" s="107"/>
    </row>
    <row r="120" spans="7:17" s="162" customFormat="1" x14ac:dyDescent="0.35">
      <c r="G120" s="174"/>
      <c r="Q120" s="107"/>
    </row>
    <row r="121" spans="7:17" s="162" customFormat="1" x14ac:dyDescent="0.35">
      <c r="G121" s="174"/>
      <c r="Q121" s="107"/>
    </row>
    <row r="122" spans="7:17" s="162" customFormat="1" x14ac:dyDescent="0.35">
      <c r="G122" s="174"/>
      <c r="Q122" s="107"/>
    </row>
    <row r="123" spans="7:17" s="162" customFormat="1" x14ac:dyDescent="0.35">
      <c r="G123" s="174"/>
      <c r="Q123" s="107"/>
    </row>
    <row r="124" spans="7:17" s="162" customFormat="1" x14ac:dyDescent="0.35">
      <c r="G124" s="174"/>
      <c r="Q124" s="107"/>
    </row>
    <row r="125" spans="7:17" s="162" customFormat="1" x14ac:dyDescent="0.35">
      <c r="G125" s="174"/>
      <c r="Q125" s="107"/>
    </row>
    <row r="126" spans="7:17" s="162" customFormat="1" x14ac:dyDescent="0.35">
      <c r="G126" s="174"/>
      <c r="Q126" s="107"/>
    </row>
    <row r="127" spans="7:17" s="162" customFormat="1" x14ac:dyDescent="0.35">
      <c r="G127" s="174"/>
      <c r="Q127" s="107"/>
    </row>
    <row r="128" spans="7:17" s="162" customFormat="1" x14ac:dyDescent="0.35">
      <c r="G128" s="174"/>
      <c r="Q128" s="107"/>
    </row>
    <row r="129" spans="7:17" s="162" customFormat="1" x14ac:dyDescent="0.35">
      <c r="G129" s="174"/>
      <c r="Q129" s="107"/>
    </row>
    <row r="130" spans="7:17" s="162" customFormat="1" x14ac:dyDescent="0.35">
      <c r="G130" s="174"/>
      <c r="Q130" s="107"/>
    </row>
    <row r="131" spans="7:17" s="162" customFormat="1" x14ac:dyDescent="0.35">
      <c r="G131" s="174"/>
      <c r="Q131" s="107"/>
    </row>
    <row r="132" spans="7:17" s="162" customFormat="1" x14ac:dyDescent="0.35">
      <c r="G132" s="174"/>
      <c r="Q132" s="107"/>
    </row>
    <row r="133" spans="7:17" s="162" customFormat="1" x14ac:dyDescent="0.35">
      <c r="G133" s="174"/>
      <c r="Q133" s="107"/>
    </row>
    <row r="134" spans="7:17" s="162" customFormat="1" x14ac:dyDescent="0.35">
      <c r="G134" s="174"/>
      <c r="Q134" s="107"/>
    </row>
    <row r="135" spans="7:17" s="162" customFormat="1" x14ac:dyDescent="0.35">
      <c r="G135" s="174"/>
      <c r="Q135" s="107"/>
    </row>
    <row r="136" spans="7:17" s="162" customFormat="1" x14ac:dyDescent="0.35">
      <c r="G136" s="174"/>
      <c r="Q136" s="107"/>
    </row>
  </sheetData>
  <autoFilter ref="A22:BN69" xr:uid="{00000000-0009-0000-0000-000002000000}"/>
  <mergeCells count="14">
    <mergeCell ref="S20:V20"/>
    <mergeCell ref="W20:Z20"/>
    <mergeCell ref="B20:J20"/>
    <mergeCell ref="K20:R20"/>
    <mergeCell ref="B5:AB5"/>
    <mergeCell ref="M13:M14"/>
    <mergeCell ref="L13:L14"/>
    <mergeCell ref="M11:M12"/>
    <mergeCell ref="L11:L12"/>
    <mergeCell ref="BU8:BV8"/>
    <mergeCell ref="O7:Q7"/>
    <mergeCell ref="L8:M8"/>
    <mergeCell ref="L9:L10"/>
    <mergeCell ref="M9:M10"/>
  </mergeCells>
  <conditionalFormatting sqref="H23:H69 P23:P69">
    <cfRule type="containsText" priority="32" stopIfTrue="1" operator="containsText" text="Almost Certain,Likely,Moderate,Unlikely,Rare">
      <formula>NOT(ISERROR(SEARCH("Almost Certain,Likely,Moderate,Unlikely,Rare",H23)))</formula>
    </cfRule>
  </conditionalFormatting>
  <conditionalFormatting sqref="J23:J69 R23:R69">
    <cfRule type="containsText" dxfId="6" priority="40" operator="containsText" text="Low">
      <formula>NOT(ISERROR(SEARCH("Low",J23)))</formula>
    </cfRule>
    <cfRule type="containsText" dxfId="5" priority="41" operator="containsText" text="Medium">
      <formula>NOT(ISERROR(SEARCH("Medium",J23)))</formula>
    </cfRule>
    <cfRule type="containsText" dxfId="4" priority="42" operator="containsText" text="High">
      <formula>NOT(ISERROR(SEARCH("High",J23)))</formula>
    </cfRule>
    <cfRule type="containsText" dxfId="3" priority="47" operator="containsText" text="Low - Attention needed">
      <formula>NOT(ISERROR(SEARCH("Low - Attention needed",J23)))</formula>
    </cfRule>
  </conditionalFormatting>
  <conditionalFormatting sqref="J23:K69 R23:S69 W23:W69">
    <cfRule type="cellIs" dxfId="2" priority="1" stopIfTrue="1" operator="equal">
      <formula>"High"</formula>
    </cfRule>
  </conditionalFormatting>
  <conditionalFormatting sqref="R23:R69">
    <cfRule type="cellIs" dxfId="1" priority="48" stopIfTrue="1" operator="equal">
      <formula>"Medium"</formula>
    </cfRule>
    <cfRule type="cellIs" dxfId="0" priority="49" stopIfTrue="1" operator="equal">
      <formula>"Low"</formula>
    </cfRule>
  </conditionalFormatting>
  <dataValidations disablePrompts="1" count="6">
    <dataValidation type="list" allowBlank="1" showErrorMessage="1" sqref="Q31 Q23:Q26 Q63:Q64 Q54 Q48:Q49 Q43" xr:uid="{6A16255E-C0E1-4C9D-B162-4E0B0291230A}">
      <formula1>$F$15:$J$15</formula1>
    </dataValidation>
    <dataValidation type="list" allowBlank="1" showInputMessage="1" showErrorMessage="1" sqref="F23:F69" xr:uid="{B5CB7369-4A79-4DBB-B6D0-3F7BC672D60C}">
      <formula1>"Strategic, Financial, Operational, Compliance"</formula1>
    </dataValidation>
    <dataValidation type="list" allowBlank="1" showInputMessage="1" showErrorMessage="1" sqref="Y23:Y69 M23:M69" xr:uid="{80067DF5-9761-417A-BDF5-81214D0D7430}">
      <formula1>"Effective, Strong, Adequate, Needs Improvement, None"</formula1>
    </dataValidation>
    <dataValidation type="list" allowBlank="1" showInputMessage="1" showErrorMessage="1" sqref="W23:W69" xr:uid="{8CE0D1B1-BC8D-447B-A695-1BDF90F61076}">
      <formula1>"Yes, No"</formula1>
    </dataValidation>
    <dataValidation type="list" allowBlank="1" showErrorMessage="1" sqref="P23:P69 H23:H69" xr:uid="{709DEB9A-13C5-4960-9D6C-445B3B3AFBC4}">
      <formula1>$E$10:$E$14</formula1>
    </dataValidation>
    <dataValidation type="list" allowBlank="1" showInputMessage="1" showErrorMessage="1" sqref="K23:K69 S23:S69" xr:uid="{4873E1E8-1FEA-4B10-A9D2-B2354943DD9A}">
      <formula1>"Accept, Mitigate, Share/Transfer, Avoid"</formula1>
    </dataValidation>
  </dataValidations>
  <hyperlinks>
    <hyperlink ref="M2" location="Overview!A1" display="Overview" xr:uid="{C6104F85-63A1-466B-B28F-117E0DB5907C}"/>
  </hyperlinks>
  <pageMargins left="0.75" right="0.75" top="1" bottom="1" header="0.5" footer="0.5"/>
  <pageSetup paperSize="9" orientation="portrait" r:id="rId1"/>
  <headerFooter alignWithMargins="0"/>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E07243E5-D7AC-4C91-BDC8-C8817CFEEA9B}">
          <x14:formula1>
            <xm:f>Sheet1!$A$2:$A$6</xm:f>
          </x14:formula1>
          <xm:sqref>Q65:Q69 Q27:Q30 Q44:Q47 Q50:Q53 Q55:Q62 K1:K4 Q32:Q42 K6:K19 I22:I69 K70:K1048576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9704A-F3A5-4AE4-A7B6-67E93FBC9BAC}">
  <dimension ref="A2:A6"/>
  <sheetViews>
    <sheetView workbookViewId="0">
      <selection activeCell="D6" sqref="D6"/>
    </sheetView>
  </sheetViews>
  <sheetFormatPr defaultRowHeight="14.5" x14ac:dyDescent="0.35"/>
  <sheetData>
    <row r="2" spans="1:1" x14ac:dyDescent="0.35">
      <c r="A2" t="s">
        <v>75</v>
      </c>
    </row>
    <row r="3" spans="1:1" x14ac:dyDescent="0.35">
      <c r="A3" t="s">
        <v>74</v>
      </c>
    </row>
    <row r="4" spans="1:1" x14ac:dyDescent="0.35">
      <c r="A4" t="s">
        <v>73</v>
      </c>
    </row>
    <row r="5" spans="1:1" x14ac:dyDescent="0.35">
      <c r="A5" t="s">
        <v>63</v>
      </c>
    </row>
    <row r="6" spans="1:1" x14ac:dyDescent="0.35">
      <c r="A6" t="s">
        <v>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195FB-4E70-4CF6-935C-18953CEDCC04}">
  <dimension ref="B1:H43"/>
  <sheetViews>
    <sheetView showGridLines="0" zoomScaleNormal="100" workbookViewId="0">
      <selection activeCell="G18" sqref="G18:H18"/>
    </sheetView>
  </sheetViews>
  <sheetFormatPr defaultColWidth="9.36328125" defaultRowHeight="12.5" x14ac:dyDescent="0.25"/>
  <cols>
    <col min="1" max="1" width="1.6328125" style="61" customWidth="1"/>
    <col min="2" max="2" width="31" style="61" customWidth="1"/>
    <col min="3" max="3" width="0.6328125" style="61" customWidth="1"/>
    <col min="4" max="4" width="24" style="61" customWidth="1"/>
    <col min="5" max="5" width="0.6328125" style="61" customWidth="1"/>
    <col min="6" max="6" width="28.6328125" style="61" customWidth="1"/>
    <col min="7" max="7" width="31.453125" style="61" customWidth="1"/>
    <col min="8" max="8" width="40.36328125" style="61" customWidth="1"/>
    <col min="9" max="16384" width="9.36328125" style="61"/>
  </cols>
  <sheetData>
    <row r="1" spans="2:8" ht="15.5" x14ac:dyDescent="0.25">
      <c r="F1" s="63"/>
      <c r="G1" s="64" t="s">
        <v>49</v>
      </c>
    </row>
    <row r="2" spans="2:8" ht="13" thickBot="1" x14ac:dyDescent="0.3"/>
    <row r="3" spans="2:8" ht="14" x14ac:dyDescent="0.3">
      <c r="B3" s="65" t="s">
        <v>84</v>
      </c>
      <c r="C3" s="66"/>
      <c r="D3" s="67"/>
      <c r="E3" s="66"/>
      <c r="F3" s="270" t="s">
        <v>88</v>
      </c>
      <c r="G3" s="271"/>
      <c r="H3" s="272"/>
    </row>
    <row r="4" spans="2:8" x14ac:dyDescent="0.25">
      <c r="B4" s="68" t="s">
        <v>212</v>
      </c>
      <c r="D4" s="67"/>
      <c r="F4" s="260" t="s">
        <v>213</v>
      </c>
      <c r="G4" s="261"/>
      <c r="H4" s="262"/>
    </row>
    <row r="5" spans="2:8" ht="13" x14ac:dyDescent="0.25">
      <c r="B5" s="68" t="s">
        <v>214</v>
      </c>
      <c r="D5" s="67"/>
      <c r="F5" s="69" t="s">
        <v>215</v>
      </c>
      <c r="G5" s="70" t="s">
        <v>216</v>
      </c>
      <c r="H5" s="71" t="s">
        <v>217</v>
      </c>
    </row>
    <row r="6" spans="2:8" x14ac:dyDescent="0.25">
      <c r="B6" s="68" t="s">
        <v>141</v>
      </c>
      <c r="D6" s="67"/>
      <c r="F6" s="72" t="s">
        <v>218</v>
      </c>
      <c r="G6" s="73" t="s">
        <v>219</v>
      </c>
      <c r="H6" s="74" t="s">
        <v>220</v>
      </c>
    </row>
    <row r="7" spans="2:8" x14ac:dyDescent="0.25">
      <c r="B7" s="68" t="s">
        <v>172</v>
      </c>
      <c r="F7" s="72" t="s">
        <v>62</v>
      </c>
      <c r="G7" s="73" t="s">
        <v>221</v>
      </c>
      <c r="H7" s="74" t="s">
        <v>222</v>
      </c>
    </row>
    <row r="8" spans="2:8" x14ac:dyDescent="0.25">
      <c r="B8" s="75"/>
      <c r="D8" s="67"/>
      <c r="F8" s="72" t="s">
        <v>66</v>
      </c>
      <c r="G8" s="73" t="s">
        <v>223</v>
      </c>
      <c r="H8" s="74" t="s">
        <v>224</v>
      </c>
    </row>
    <row r="9" spans="2:8" x14ac:dyDescent="0.25">
      <c r="B9" s="75"/>
      <c r="F9" s="72" t="s">
        <v>68</v>
      </c>
      <c r="G9" s="73" t="s">
        <v>225</v>
      </c>
      <c r="H9" s="74" t="s">
        <v>226</v>
      </c>
    </row>
    <row r="10" spans="2:8" ht="13" thickBot="1" x14ac:dyDescent="0.3">
      <c r="B10" s="75"/>
      <c r="F10" s="76" t="s">
        <v>71</v>
      </c>
      <c r="G10" s="77" t="s">
        <v>227</v>
      </c>
      <c r="H10" s="78" t="s">
        <v>228</v>
      </c>
    </row>
    <row r="11" spans="2:8" ht="13" thickBot="1" x14ac:dyDescent="0.3"/>
    <row r="12" spans="2:8" ht="14" x14ac:dyDescent="0.25">
      <c r="B12" s="275"/>
      <c r="C12" s="275"/>
      <c r="D12" s="275"/>
      <c r="F12" s="276" t="s">
        <v>89</v>
      </c>
      <c r="G12" s="277"/>
      <c r="H12" s="278"/>
    </row>
    <row r="13" spans="2:8" ht="13" x14ac:dyDescent="0.3">
      <c r="B13" s="79"/>
      <c r="C13" s="80"/>
      <c r="D13" s="80"/>
      <c r="F13" s="260" t="s">
        <v>229</v>
      </c>
      <c r="G13" s="261"/>
      <c r="H13" s="262"/>
    </row>
    <row r="14" spans="2:8" ht="13" x14ac:dyDescent="0.3">
      <c r="B14" s="269"/>
      <c r="C14" s="269"/>
      <c r="D14" s="269"/>
      <c r="E14" s="81"/>
      <c r="F14" s="69" t="s">
        <v>215</v>
      </c>
      <c r="G14" s="273" t="s">
        <v>216</v>
      </c>
      <c r="H14" s="274"/>
    </row>
    <row r="15" spans="2:8" x14ac:dyDescent="0.25">
      <c r="B15" s="269"/>
      <c r="C15" s="269"/>
      <c r="D15" s="269"/>
      <c r="E15" s="82"/>
      <c r="F15" s="72" t="s">
        <v>75</v>
      </c>
      <c r="G15" s="265" t="s">
        <v>230</v>
      </c>
      <c r="H15" s="266"/>
    </row>
    <row r="16" spans="2:8" x14ac:dyDescent="0.25">
      <c r="B16" s="80"/>
      <c r="C16" s="80"/>
      <c r="D16" s="83"/>
      <c r="E16" s="82"/>
      <c r="F16" s="72" t="s">
        <v>74</v>
      </c>
      <c r="G16" s="265" t="s">
        <v>231</v>
      </c>
      <c r="H16" s="266"/>
    </row>
    <row r="17" spans="2:8" x14ac:dyDescent="0.25">
      <c r="B17" s="256"/>
      <c r="C17" s="256"/>
      <c r="D17" s="256"/>
      <c r="E17" s="84"/>
      <c r="F17" s="72" t="s">
        <v>73</v>
      </c>
      <c r="G17" s="265" t="s">
        <v>232</v>
      </c>
      <c r="H17" s="266"/>
    </row>
    <row r="18" spans="2:8" x14ac:dyDescent="0.25">
      <c r="B18" s="256"/>
      <c r="C18" s="256"/>
      <c r="D18" s="256"/>
      <c r="E18" s="84"/>
      <c r="F18" s="72" t="s">
        <v>63</v>
      </c>
      <c r="G18" s="265" t="s">
        <v>342</v>
      </c>
      <c r="H18" s="266"/>
    </row>
    <row r="19" spans="2:8" ht="13" thickBot="1" x14ac:dyDescent="0.3">
      <c r="B19" s="256"/>
      <c r="C19" s="256"/>
      <c r="D19" s="256"/>
      <c r="E19" s="84"/>
      <c r="F19" s="76" t="s">
        <v>72</v>
      </c>
      <c r="G19" s="267" t="s">
        <v>233</v>
      </c>
      <c r="H19" s="268"/>
    </row>
    <row r="20" spans="2:8" ht="13" thickBot="1" x14ac:dyDescent="0.3">
      <c r="B20" s="80"/>
      <c r="C20" s="80"/>
      <c r="D20" s="80"/>
      <c r="F20" s="85"/>
    </row>
    <row r="21" spans="2:8" ht="14" x14ac:dyDescent="0.3">
      <c r="B21" s="269"/>
      <c r="C21" s="269"/>
      <c r="D21" s="269"/>
      <c r="F21" s="270" t="s">
        <v>234</v>
      </c>
      <c r="G21" s="271"/>
      <c r="H21" s="272"/>
    </row>
    <row r="22" spans="2:8" x14ac:dyDescent="0.25">
      <c r="B22" s="269"/>
      <c r="C22" s="269"/>
      <c r="D22" s="269"/>
      <c r="F22" s="260" t="s">
        <v>235</v>
      </c>
      <c r="G22" s="261"/>
      <c r="H22" s="262"/>
    </row>
    <row r="23" spans="2:8" ht="13" x14ac:dyDescent="0.25">
      <c r="B23" s="256"/>
      <c r="C23" s="256"/>
      <c r="D23" s="256"/>
      <c r="F23" s="69" t="s">
        <v>236</v>
      </c>
      <c r="G23" s="86" t="s">
        <v>237</v>
      </c>
      <c r="H23" s="71" t="s">
        <v>238</v>
      </c>
    </row>
    <row r="24" spans="2:8" x14ac:dyDescent="0.25">
      <c r="B24" s="80"/>
      <c r="C24" s="80"/>
      <c r="D24" s="80"/>
      <c r="F24" s="72" t="s">
        <v>57</v>
      </c>
      <c r="G24" s="73" t="s">
        <v>239</v>
      </c>
      <c r="H24" s="87" t="s">
        <v>58</v>
      </c>
    </row>
    <row r="25" spans="2:8" ht="13" x14ac:dyDescent="0.3">
      <c r="B25" s="88"/>
      <c r="C25" s="80"/>
      <c r="D25" s="80"/>
      <c r="F25" s="72" t="s">
        <v>63</v>
      </c>
      <c r="G25" s="73" t="s">
        <v>240</v>
      </c>
      <c r="H25" s="87" t="s">
        <v>64</v>
      </c>
    </row>
    <row r="26" spans="2:8" ht="13" thickBot="1" x14ac:dyDescent="0.3">
      <c r="B26" s="269"/>
      <c r="C26" s="269"/>
      <c r="D26" s="269"/>
      <c r="F26" s="76" t="s">
        <v>241</v>
      </c>
      <c r="G26" s="77" t="s">
        <v>242</v>
      </c>
      <c r="H26" s="89" t="s">
        <v>70</v>
      </c>
    </row>
    <row r="27" spans="2:8" ht="13" thickBot="1" x14ac:dyDescent="0.3">
      <c r="B27" s="269"/>
      <c r="C27" s="269"/>
      <c r="D27" s="269"/>
    </row>
    <row r="28" spans="2:8" ht="14" x14ac:dyDescent="0.3">
      <c r="B28" s="256"/>
      <c r="C28" s="256"/>
      <c r="D28" s="256"/>
      <c r="F28" s="270" t="s">
        <v>87</v>
      </c>
      <c r="G28" s="271"/>
      <c r="H28" s="272"/>
    </row>
    <row r="29" spans="2:8" x14ac:dyDescent="0.25">
      <c r="B29" s="256"/>
      <c r="C29" s="256"/>
      <c r="D29" s="256"/>
      <c r="F29" s="260" t="s">
        <v>243</v>
      </c>
      <c r="G29" s="261"/>
      <c r="H29" s="262"/>
    </row>
    <row r="30" spans="2:8" ht="13" x14ac:dyDescent="0.25">
      <c r="B30" s="256"/>
      <c r="C30" s="256"/>
      <c r="D30" s="256"/>
      <c r="F30" s="90" t="s">
        <v>215</v>
      </c>
      <c r="G30" s="70" t="s">
        <v>244</v>
      </c>
      <c r="H30" s="71" t="s">
        <v>245</v>
      </c>
    </row>
    <row r="31" spans="2:8" ht="25" x14ac:dyDescent="0.25">
      <c r="B31" s="256"/>
      <c r="C31" s="256"/>
      <c r="D31" s="256"/>
      <c r="F31" s="91" t="s">
        <v>128</v>
      </c>
      <c r="G31" s="62" t="s">
        <v>128</v>
      </c>
      <c r="H31" s="92" t="s">
        <v>246</v>
      </c>
    </row>
    <row r="32" spans="2:8" ht="37.5" x14ac:dyDescent="0.25">
      <c r="B32" s="256"/>
      <c r="C32" s="256"/>
      <c r="D32" s="256"/>
      <c r="F32" s="91" t="s">
        <v>247</v>
      </c>
      <c r="G32" s="62" t="s">
        <v>248</v>
      </c>
      <c r="H32" s="92" t="s">
        <v>249</v>
      </c>
    </row>
    <row r="33" spans="2:8" ht="37.5" x14ac:dyDescent="0.25">
      <c r="B33" s="256"/>
      <c r="C33" s="256"/>
      <c r="D33" s="256"/>
      <c r="F33" s="91" t="s">
        <v>250</v>
      </c>
      <c r="G33" s="62" t="s">
        <v>251</v>
      </c>
      <c r="H33" s="92" t="s">
        <v>252</v>
      </c>
    </row>
    <row r="34" spans="2:8" ht="25" x14ac:dyDescent="0.25">
      <c r="B34" s="256"/>
      <c r="C34" s="256"/>
      <c r="D34" s="256"/>
      <c r="F34" s="91" t="s">
        <v>132</v>
      </c>
      <c r="G34" s="62" t="s">
        <v>253</v>
      </c>
      <c r="H34" s="92" t="s">
        <v>254</v>
      </c>
    </row>
    <row r="35" spans="2:8" ht="38" thickBot="1" x14ac:dyDescent="0.3">
      <c r="F35" s="93" t="s">
        <v>125</v>
      </c>
      <c r="G35" s="94" t="s">
        <v>255</v>
      </c>
      <c r="H35" s="95" t="s">
        <v>256</v>
      </c>
    </row>
    <row r="36" spans="2:8" ht="13" thickBot="1" x14ac:dyDescent="0.3"/>
    <row r="37" spans="2:8" ht="13" x14ac:dyDescent="0.3">
      <c r="F37" s="257" t="s">
        <v>91</v>
      </c>
      <c r="G37" s="258"/>
      <c r="H37" s="259"/>
    </row>
    <row r="38" spans="2:8" x14ac:dyDescent="0.25">
      <c r="F38" s="260" t="s">
        <v>257</v>
      </c>
      <c r="G38" s="261"/>
      <c r="H38" s="262"/>
    </row>
    <row r="39" spans="2:8" ht="13" x14ac:dyDescent="0.25">
      <c r="F39" s="90" t="s">
        <v>258</v>
      </c>
      <c r="G39" s="263" t="s">
        <v>259</v>
      </c>
      <c r="H39" s="264"/>
    </row>
    <row r="40" spans="2:8" ht="13" x14ac:dyDescent="0.25">
      <c r="F40" s="96" t="s">
        <v>260</v>
      </c>
      <c r="G40" s="254" t="s">
        <v>261</v>
      </c>
      <c r="H40" s="255"/>
    </row>
    <row r="41" spans="2:8" ht="13" x14ac:dyDescent="0.25">
      <c r="F41" s="96" t="s">
        <v>126</v>
      </c>
      <c r="G41" s="254" t="s">
        <v>262</v>
      </c>
      <c r="H41" s="255"/>
    </row>
    <row r="42" spans="2:8" ht="13" x14ac:dyDescent="0.25">
      <c r="F42" s="96" t="s">
        <v>263</v>
      </c>
      <c r="G42" s="254" t="s">
        <v>264</v>
      </c>
      <c r="H42" s="255"/>
    </row>
    <row r="43" spans="2:8" ht="13" x14ac:dyDescent="0.25">
      <c r="F43" s="96" t="s">
        <v>265</v>
      </c>
      <c r="G43" s="254" t="s">
        <v>266</v>
      </c>
      <c r="H43" s="255"/>
    </row>
  </sheetData>
  <mergeCells count="30">
    <mergeCell ref="B14:D15"/>
    <mergeCell ref="G14:H14"/>
    <mergeCell ref="G15:H15"/>
    <mergeCell ref="F3:H3"/>
    <mergeCell ref="F4:H4"/>
    <mergeCell ref="B12:D12"/>
    <mergeCell ref="F12:H12"/>
    <mergeCell ref="F13:H13"/>
    <mergeCell ref="B30:D31"/>
    <mergeCell ref="G16:H16"/>
    <mergeCell ref="B17:D19"/>
    <mergeCell ref="G17:H17"/>
    <mergeCell ref="G18:H18"/>
    <mergeCell ref="G19:H19"/>
    <mergeCell ref="B21:D22"/>
    <mergeCell ref="F21:H21"/>
    <mergeCell ref="F22:H22"/>
    <mergeCell ref="B23:D23"/>
    <mergeCell ref="B26:D27"/>
    <mergeCell ref="B28:D29"/>
    <mergeCell ref="F28:H28"/>
    <mergeCell ref="F29:H29"/>
    <mergeCell ref="G42:H42"/>
    <mergeCell ref="G43:H43"/>
    <mergeCell ref="B32:D34"/>
    <mergeCell ref="F37:H37"/>
    <mergeCell ref="F38:H38"/>
    <mergeCell ref="G39:H39"/>
    <mergeCell ref="G40:H40"/>
    <mergeCell ref="G41:H41"/>
  </mergeCells>
  <hyperlinks>
    <hyperlink ref="G1" location="Overview!A1" display="Overview" xr:uid="{19BCF584-1551-44C3-A53A-AE6D3EE3B9A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C7177-6454-45BF-A282-AE6EDB9FE6B7}">
  <dimension ref="B1:P27"/>
  <sheetViews>
    <sheetView showGridLines="0" workbookViewId="0">
      <selection activeCell="M7" sqref="M7:N7"/>
    </sheetView>
  </sheetViews>
  <sheetFormatPr defaultColWidth="9.36328125" defaultRowHeight="13" x14ac:dyDescent="0.3"/>
  <cols>
    <col min="1" max="1" width="3.36328125" style="97" customWidth="1"/>
    <col min="2" max="2" width="23.6328125" style="97" customWidth="1"/>
    <col min="3" max="3" width="12.36328125" style="97" customWidth="1"/>
    <col min="4" max="4" width="10.54296875" style="97" customWidth="1"/>
    <col min="5" max="5" width="13.6328125" style="97" customWidth="1"/>
    <col min="6" max="12" width="9.36328125" style="97"/>
    <col min="13" max="13" width="16.36328125" style="97" customWidth="1"/>
    <col min="14" max="14" width="13.453125" style="97" customWidth="1"/>
    <col min="15" max="15" width="11" style="97" bestFit="1" customWidth="1"/>
    <col min="16" max="16384" width="9.36328125" style="97"/>
  </cols>
  <sheetData>
    <row r="1" spans="2:16" ht="15.5" x14ac:dyDescent="0.3">
      <c r="H1" s="64" t="s">
        <v>49</v>
      </c>
    </row>
    <row r="2" spans="2:16" ht="15.5" x14ac:dyDescent="0.35">
      <c r="B2" s="299" t="s">
        <v>267</v>
      </c>
      <c r="C2" s="299"/>
      <c r="D2" s="299"/>
      <c r="E2" s="299"/>
    </row>
    <row r="4" spans="2:16" x14ac:dyDescent="0.3">
      <c r="B4" s="289" t="s">
        <v>268</v>
      </c>
      <c r="C4" s="289"/>
      <c r="D4" s="289"/>
      <c r="E4" s="289"/>
    </row>
    <row r="6" spans="2:16" x14ac:dyDescent="0.3">
      <c r="B6" s="290" t="s">
        <v>269</v>
      </c>
      <c r="C6" s="292" t="s">
        <v>270</v>
      </c>
      <c r="D6" s="293"/>
      <c r="E6" s="290" t="s">
        <v>271</v>
      </c>
      <c r="M6" s="296" t="s">
        <v>272</v>
      </c>
      <c r="N6" s="296"/>
    </row>
    <row r="7" spans="2:16" x14ac:dyDescent="0.3">
      <c r="B7" s="291"/>
      <c r="C7" s="294"/>
      <c r="D7" s="295"/>
      <c r="E7" s="291"/>
      <c r="M7" s="297">
        <f>'Risk Assessment Register'!AK70</f>
        <v>650</v>
      </c>
      <c r="N7" s="298"/>
    </row>
    <row r="8" spans="2:16" ht="14.5" x14ac:dyDescent="0.35">
      <c r="B8" s="98" t="s">
        <v>57</v>
      </c>
      <c r="C8" s="279">
        <f>COUNTIF('Risk Assessment Register'!J:J,B8)</f>
        <v>29</v>
      </c>
      <c r="D8" s="280"/>
      <c r="E8" s="99">
        <f>C8/C11</f>
        <v>0.61702127659574468</v>
      </c>
    </row>
    <row r="9" spans="2:16" ht="14.5" x14ac:dyDescent="0.35">
      <c r="B9" s="100" t="s">
        <v>63</v>
      </c>
      <c r="C9" s="279">
        <f>COUNTIF('Risk Assessment Register'!J:J,B9)</f>
        <v>18</v>
      </c>
      <c r="D9" s="280"/>
      <c r="E9" s="99">
        <f>C9/C11</f>
        <v>0.38297872340425532</v>
      </c>
      <c r="M9" s="296" t="s">
        <v>273</v>
      </c>
      <c r="N9" s="296"/>
    </row>
    <row r="10" spans="2:16" ht="14.5" x14ac:dyDescent="0.35">
      <c r="B10" s="101" t="s">
        <v>241</v>
      </c>
      <c r="C10" s="279">
        <f>COUNTIF('Risk Assessment Register'!L24:L71,B10)</f>
        <v>0</v>
      </c>
      <c r="D10" s="280"/>
      <c r="E10" s="99">
        <f>C10/C11</f>
        <v>0</v>
      </c>
      <c r="M10" s="300">
        <f>'Risk Assessment Register'!AL70</f>
        <v>503</v>
      </c>
      <c r="N10" s="301"/>
    </row>
    <row r="11" spans="2:16" ht="14.5" x14ac:dyDescent="0.35">
      <c r="B11" s="102" t="s">
        <v>274</v>
      </c>
      <c r="C11" s="281">
        <f>SUM(C8:D10)</f>
        <v>47</v>
      </c>
      <c r="D11" s="282"/>
      <c r="E11" s="103">
        <f>SUM(E8:E10)</f>
        <v>1</v>
      </c>
    </row>
    <row r="12" spans="2:16" x14ac:dyDescent="0.3">
      <c r="M12" s="283" t="s">
        <v>275</v>
      </c>
      <c r="N12" s="283"/>
      <c r="O12" s="283"/>
      <c r="P12" s="283"/>
    </row>
    <row r="13" spans="2:16" x14ac:dyDescent="0.3">
      <c r="M13" s="284">
        <f>M10/M7</f>
        <v>0.77384615384615385</v>
      </c>
      <c r="N13" s="285"/>
      <c r="O13" s="285"/>
      <c r="P13" s="286"/>
    </row>
    <row r="16" spans="2:16" x14ac:dyDescent="0.3">
      <c r="M16" s="287" t="s">
        <v>276</v>
      </c>
      <c r="N16" s="288"/>
      <c r="O16" s="104">
        <f>COUNTIF('Risk Assessment Register'!W23:W69,"Yes")</f>
        <v>0</v>
      </c>
    </row>
    <row r="17" spans="2:15" x14ac:dyDescent="0.3">
      <c r="B17" s="289" t="s">
        <v>277</v>
      </c>
      <c r="C17" s="289"/>
      <c r="D17" s="289"/>
      <c r="E17" s="289"/>
      <c r="M17" s="287" t="s">
        <v>278</v>
      </c>
      <c r="N17" s="288"/>
      <c r="O17" s="105">
        <f>COUNTIF('Risk Assessment Register'!W23:W69,"No")</f>
        <v>47</v>
      </c>
    </row>
    <row r="19" spans="2:15" x14ac:dyDescent="0.3">
      <c r="B19" s="290" t="s">
        <v>269</v>
      </c>
      <c r="C19" s="292" t="s">
        <v>270</v>
      </c>
      <c r="D19" s="293"/>
      <c r="E19" s="290" t="s">
        <v>271</v>
      </c>
    </row>
    <row r="20" spans="2:15" x14ac:dyDescent="0.3">
      <c r="B20" s="291"/>
      <c r="C20" s="294"/>
      <c r="D20" s="295"/>
      <c r="E20" s="291"/>
    </row>
    <row r="21" spans="2:15" ht="14.5" x14ac:dyDescent="0.35">
      <c r="B21" s="98" t="s">
        <v>57</v>
      </c>
      <c r="C21" s="279">
        <f>COUNTIF('Risk Assessment Register'!R:R,B21)</f>
        <v>20</v>
      </c>
      <c r="D21" s="280"/>
      <c r="E21" s="99">
        <f>C21/C24</f>
        <v>0.42553191489361702</v>
      </c>
    </row>
    <row r="22" spans="2:15" ht="14.5" x14ac:dyDescent="0.35">
      <c r="B22" s="100" t="s">
        <v>63</v>
      </c>
      <c r="C22" s="279">
        <f>COUNTIF('Risk Assessment Register'!R:R,B22)</f>
        <v>15</v>
      </c>
      <c r="D22" s="280"/>
      <c r="E22" s="99">
        <f>C22/C24</f>
        <v>0.31914893617021278</v>
      </c>
    </row>
    <row r="23" spans="2:15" ht="14.5" x14ac:dyDescent="0.35">
      <c r="B23" s="101" t="s">
        <v>241</v>
      </c>
      <c r="C23" s="279">
        <f>COUNTIF('Risk Assessment Register'!R:R,B23)</f>
        <v>12</v>
      </c>
      <c r="D23" s="280"/>
      <c r="E23" s="99">
        <f>C23/C24</f>
        <v>0.25531914893617019</v>
      </c>
    </row>
    <row r="24" spans="2:15" ht="14.5" x14ac:dyDescent="0.35">
      <c r="B24" s="102" t="s">
        <v>274</v>
      </c>
      <c r="C24" s="281">
        <f>SUM(C21:D23)</f>
        <v>47</v>
      </c>
      <c r="D24" s="282"/>
      <c r="E24" s="103">
        <f>SUM(E21:E23)</f>
        <v>1</v>
      </c>
    </row>
    <row r="25" spans="2:15" x14ac:dyDescent="0.3">
      <c r="O25" s="106"/>
    </row>
    <row r="27" spans="2:15" x14ac:dyDescent="0.3">
      <c r="N27" s="106"/>
    </row>
  </sheetData>
  <mergeCells count="25">
    <mergeCell ref="M6:N6"/>
    <mergeCell ref="M7:N7"/>
    <mergeCell ref="C11:D11"/>
    <mergeCell ref="B2:E2"/>
    <mergeCell ref="B4:E4"/>
    <mergeCell ref="B6:B7"/>
    <mergeCell ref="C6:D7"/>
    <mergeCell ref="E6:E7"/>
    <mergeCell ref="C8:D8"/>
    <mergeCell ref="C9:D9"/>
    <mergeCell ref="M9:N9"/>
    <mergeCell ref="C10:D10"/>
    <mergeCell ref="M10:N10"/>
    <mergeCell ref="C21:D21"/>
    <mergeCell ref="C22:D22"/>
    <mergeCell ref="C23:D23"/>
    <mergeCell ref="C24:D24"/>
    <mergeCell ref="M12:P12"/>
    <mergeCell ref="M13:P13"/>
    <mergeCell ref="M16:N16"/>
    <mergeCell ref="B17:E17"/>
    <mergeCell ref="M17:N17"/>
    <mergeCell ref="B19:B20"/>
    <mergeCell ref="C19:D20"/>
    <mergeCell ref="E19:E20"/>
  </mergeCells>
  <hyperlinks>
    <hyperlink ref="H1" location="Overview!A1" display="Overview" xr:uid="{19646C79-638B-4AED-982C-C2D0EE8B54D3}"/>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Document Control</vt:lpstr>
      <vt:lpstr>Overview</vt:lpstr>
      <vt:lpstr>Risk Assessment Register</vt:lpstr>
      <vt:lpstr>Sheet1</vt:lpstr>
      <vt:lpstr>Validations </vt:lpstr>
      <vt:lpstr>Report</vt:lpstr>
      <vt:lpstr>All_Department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Harris</dc:creator>
  <cp:keywords/>
  <dc:description/>
  <cp:lastModifiedBy>Abdulaziz Roomi</cp:lastModifiedBy>
  <cp:revision/>
  <dcterms:created xsi:type="dcterms:W3CDTF">2022-04-10T07:37:26Z</dcterms:created>
  <dcterms:modified xsi:type="dcterms:W3CDTF">2024-08-15T04:17:27Z</dcterms:modified>
  <cp:category/>
  <cp:contentStatus/>
</cp:coreProperties>
</file>