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<sst xmlns="http://schemas.openxmlformats.org/spreadsheetml/2006/main" count="27" uniqueCount="27">
  <si>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Calculo OEE Planta sin automatizar</t>
  </si>
  <si>
    <t>Tiempos Planeados</t>
  </si>
  <si>
    <t>Número de turnos</t>
  </si>
  <si>
    <t>Hora por turnos</t>
  </si>
  <si>
    <t>Tiempo</t>
  </si>
  <si>
    <t xml:space="preserve">Tiempo total disponible </t>
  </si>
  <si>
    <t>Tiempo apagado planeado</t>
  </si>
  <si>
    <t>Tiempo de Operación Planeado</t>
  </si>
  <si>
    <t>Tiempos Operativos</t>
  </si>
  <si>
    <t>Tiempo falla</t>
  </si>
  <si>
    <t>Set Ups</t>
  </si>
  <si>
    <t>Tiempo de espera</t>
  </si>
  <si>
    <t>Cambio de turno</t>
  </si>
  <si>
    <t>Tiempo de inactividad Total</t>
  </si>
  <si>
    <t>Tiempo de Ciclo ideal</t>
  </si>
  <si>
    <t>Tiempo de Operación Real</t>
  </si>
  <si>
    <t>Tiempo de opereación neto (Efectivo)</t>
  </si>
  <si>
    <t>Tiempo perdido</t>
  </si>
  <si>
    <t>Datos de Producción</t>
  </si>
  <si>
    <t>Total de Producción</t>
  </si>
  <si>
    <t>Produccion en buen estado de calidad</t>
  </si>
  <si>
    <t>Produccion en mal estado de calidad</t>
  </si>
  <si>
    <t>Factores del OEE</t>
  </si>
  <si>
    <t>Disponibilidad</t>
  </si>
  <si>
    <t>Desempeño</t>
  </si>
  <si>
    <t>Calidad</t>
  </si>
  <si>
    <t>OEE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</si>
</sst>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ssistant"/>
    </font>
    <font/>
    <font>
      <sz val="11.0"/>
      <color theme="1"/>
      <name val="Assistant"/>
    </font>
    <font>
      <sz val="11.0"/>
      <color theme="1"/>
      <name val="Calibri"/>
    </font>
    <font>
      <sz val="11.0"/>
      <color rgb="FFFFFFFF"/>
      <name val="Assistant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vertical="bottom"/>
    </xf>
    <xf borderId="6" fillId="3" fontId="2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8" fillId="0" fontId="3" numFmtId="0" xfId="0" applyBorder="1" applyFont="1"/>
    <xf borderId="6" fillId="0" fontId="3" numFmtId="0" xfId="0" applyBorder="1" applyFont="1"/>
    <xf borderId="8" fillId="0" fontId="5" numFmtId="10" xfId="0" applyAlignment="1" applyBorder="1" applyFont="1" applyNumberFormat="1">
      <alignment readingOrder="0" vertical="bottom"/>
    </xf>
    <xf borderId="9" fillId="0" fontId="1" numFmtId="0" xfId="0" applyAlignment="1" applyBorder="1" applyFont="1">
      <alignment readingOrder="0"/>
    </xf>
    <xf borderId="9" fillId="0" fontId="4" numFmtId="0" xfId="0" applyAlignment="1" applyBorder="1" applyFont="1">
      <alignment horizontal="right" vertical="bottom"/>
    </xf>
    <xf borderId="10" fillId="0" fontId="1" numFmtId="0" xfId="0" applyBorder="1" applyFont="1"/>
    <xf borderId="8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3" fontId="6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6" fillId="0" fontId="4" numFmtId="10" xfId="0" applyAlignment="1" applyBorder="1" applyFont="1" applyNumberFormat="1">
      <alignment horizontal="right" vertical="bottom"/>
    </xf>
    <xf borderId="7" fillId="2" fontId="2" numFmtId="0" xfId="0" applyAlignment="1" applyBorder="1" applyFont="1">
      <alignment vertical="bottom"/>
    </xf>
    <xf borderId="6" fillId="2" fontId="6" numFmtId="10" xfId="0" applyAlignment="1" applyBorder="1" applyFont="1" applyNumberForma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Disponibilidad</a:t>
            </a:r>
          </a:p>
        </c:rich>
      </c:tx>
      <c:layout>
        <c:manualLayout>
          <c:xMode val="edge"/>
          <c:yMode val="edge"/>
          <c:x val="0.02925"/>
          <c:y val="0.04730458221024259"/>
        </c:manualLayout>
      </c:layout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'Hoja 1'!$E$23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Desempeño</a:t>
            </a:r>
          </a:p>
        </c:rich>
      </c:tx>
      <c:layout>
        <c:manualLayout>
          <c:xMode val="edge"/>
          <c:yMode val="edge"/>
          <c:x val="0.02925"/>
          <c:y val="0.04730458221024259"/>
        </c:manualLayout>
      </c:layout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'Hoja 1'!$E$24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Calidad</a:t>
            </a:r>
          </a:p>
        </c:rich>
      </c:tx>
      <c:layout>
        <c:manualLayout>
          <c:xMode val="edge"/>
          <c:yMode val="edge"/>
          <c:x val="0.02925"/>
          <c:y val="0.04730458221024259"/>
        </c:manualLayout>
      </c:layout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'Hoja 1'!$E$25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OEE</a:t>
            </a:r>
          </a:p>
        </c:rich>
      </c:tx>
      <c:layout>
        <c:manualLayout>
          <c:xMode val="edge"/>
          <c:yMode val="edge"/>
          <c:x val="0.02925"/>
          <c:y val="0.04730458221024259"/>
        </c:manualLayout>
      </c:layout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'Hoja 1'!$E$26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26</xdr:row>
      <xdr:rowOff>114300</xdr:rowOff>
    </xdr:from>
    <xdr:ext cx="2171700" cy="20669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1219200</xdr:colOff>
      <xdr:row>26</xdr:row>
      <xdr:rowOff>114300</xdr:rowOff>
    </xdr:from>
    <xdr:ext cx="1714500" cy="20669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571500</xdr:colOff>
      <xdr:row>26</xdr:row>
      <xdr:rowOff>114300</xdr:rowOff>
    </xdr:from>
    <xdr:ext cx="1981200" cy="20669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95250</xdr:colOff>
      <xdr:row>26</xdr:row>
      <xdr:rowOff>85725</xdr:rowOff>
    </xdr:from>
    <xdr:ext cx="1933575" cy="21336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2" t="s">
        <v>0</v>
      </c>
      <c r="C3" s="3"/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5" t="s">
        <v>1</v>
      </c>
      <c r="C4" s="6" t="s">
        <v>2</v>
      </c>
      <c r="D4" s="6" t="s">
        <v>3</v>
      </c>
      <c r="E4" s="6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7" t="s">
        <v>5</v>
      </c>
      <c r="C5" s="8">
        <v>1.0</v>
      </c>
      <c r="D5" s="8">
        <v>9.5</v>
      </c>
      <c r="E5" s="8">
        <f t="shared" ref="E5:E6" si="1">C5*D5</f>
        <v>9.5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7" t="s">
        <v>6</v>
      </c>
      <c r="C6" s="8">
        <v>2.0</v>
      </c>
      <c r="D6" s="9">
        <v>0.25</v>
      </c>
      <c r="E6" s="8">
        <f t="shared" si="1"/>
        <v>0.5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7" t="s">
        <v>7</v>
      </c>
      <c r="C7" s="10"/>
      <c r="D7" s="10"/>
      <c r="E7" s="8">
        <f>E5-E6</f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11" t="s">
        <v>8</v>
      </c>
      <c r="C8" s="12"/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/>
      <c r="B9" s="7" t="s">
        <v>9</v>
      </c>
      <c r="C9" s="14">
        <v>0.08</v>
      </c>
      <c r="D9" s="15">
        <v>1.0</v>
      </c>
      <c r="E9" s="16">
        <f>(E19*C9*D9)/60</f>
        <v>0.4</v>
      </c>
      <c r="F9" s="17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7" t="s">
        <v>10</v>
      </c>
      <c r="C10" s="18">
        <v>1.0</v>
      </c>
      <c r="D10" s="19">
        <v>2.0</v>
      </c>
      <c r="E10" s="16">
        <f>D10/60</f>
        <v>0.03333333333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7" t="s">
        <v>11</v>
      </c>
      <c r="C11" s="14">
        <v>0.2</v>
      </c>
      <c r="D11" s="15"/>
      <c r="E11" s="16">
        <f>(E7*C11)</f>
        <v>1.8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7" t="s">
        <v>12</v>
      </c>
      <c r="C12" s="18">
        <v>0.0</v>
      </c>
      <c r="D12" s="19">
        <v>0.0</v>
      </c>
      <c r="E12" s="16">
        <v>0.0</v>
      </c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7" t="s">
        <v>13</v>
      </c>
      <c r="C13" s="10"/>
      <c r="D13" s="20"/>
      <c r="E13" s="16">
        <f>E9+E10+E11+E12</f>
        <v>2.233333333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7" t="s">
        <v>14</v>
      </c>
      <c r="C14" s="21"/>
      <c r="D14" s="9">
        <v>1.3</v>
      </c>
      <c r="E14" s="8">
        <f>D14/60</f>
        <v>0.02166666667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7" t="s">
        <v>15</v>
      </c>
      <c r="C15" s="10"/>
      <c r="D15" s="10"/>
      <c r="E15" s="8">
        <f>E7-E13</f>
        <v>6.766666667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7" t="s">
        <v>16</v>
      </c>
      <c r="C16" s="10"/>
      <c r="D16" s="10"/>
      <c r="E16" s="8">
        <f>E14*E19</f>
        <v>6.5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7" t="s">
        <v>17</v>
      </c>
      <c r="C17" s="10"/>
      <c r="D17" s="10"/>
      <c r="E17" s="8">
        <f>E15-E16</f>
        <v>0.2666666667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22" t="s">
        <v>18</v>
      </c>
      <c r="C18" s="12"/>
      <c r="D18" s="12"/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7" t="s">
        <v>19</v>
      </c>
      <c r="C19" s="9">
        <v>100.0</v>
      </c>
      <c r="D19" s="8">
        <v>3.0</v>
      </c>
      <c r="E19" s="8">
        <f>C19*D19</f>
        <v>300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7" t="s">
        <v>20</v>
      </c>
      <c r="C20" s="10"/>
      <c r="D20" s="10"/>
      <c r="E20" s="9">
        <v>294.0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7" t="s">
        <v>21</v>
      </c>
      <c r="C21" s="10"/>
      <c r="D21" s="10"/>
      <c r="E21" s="8">
        <f>E19-E20</f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1" t="s">
        <v>22</v>
      </c>
      <c r="C22" s="12"/>
      <c r="D22" s="13"/>
      <c r="E22" s="2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7" t="s">
        <v>23</v>
      </c>
      <c r="C23" s="10"/>
      <c r="D23" s="10"/>
      <c r="E23" s="24">
        <f>E15/E5</f>
        <v>0.7122807018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7" t="s">
        <v>24</v>
      </c>
      <c r="C24" s="10"/>
      <c r="D24" s="10"/>
      <c r="E24" s="24">
        <f>E14*E19/E15</f>
        <v>0.960591133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7" t="s">
        <v>25</v>
      </c>
      <c r="C25" s="10"/>
      <c r="D25" s="10"/>
      <c r="E25" s="24">
        <f>E20/E19</f>
        <v>0.98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25" t="s">
        <v>26</v>
      </c>
      <c r="C26" s="12"/>
      <c r="D26" s="13"/>
      <c r="E26" s="26">
        <f>E23*E24*E25</f>
        <v>0.6705263158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2">
      <c r="E52" s="27">
        <f t="shared" ref="E52:E55" si="2">1-E23</f>
        <v>0.2877192982</v>
      </c>
    </row>
    <row r="53">
      <c r="E53" s="27">
        <f t="shared" si="2"/>
        <v>0.039408867</v>
      </c>
    </row>
    <row r="54">
      <c r="E54" s="27">
        <f t="shared" si="2"/>
        <v>0.02</v>
      </c>
    </row>
    <row r="55">
      <c r="E55" s="27">
        <f t="shared" si="2"/>
        <v>0.3294736842</v>
      </c>
    </row>
  </sheetData>
  <mergeCells count="5">
    <mergeCell ref="B3:E3"/>
    <mergeCell ref="B8:E8"/>
    <mergeCell ref="B18:E18"/>
    <mergeCell ref="B22:D22"/>
    <mergeCell ref="B26:D26"/>
  </mergeCells>
  <drawing r:id="rId1"/>
</worksheet>
</file>