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ХОДЫ" sheetId="1" state="visible" r:id="rId3"/>
    <sheet name="БИЛЕТЫ" sheetId="2" state="visible" r:id="rId4"/>
    <sheet name="Траты с карты BoC" sheetId="3" state="visible" r:id="rId5"/>
    <sheet name="ЖКХ-ЖКУ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<sst xmlns="http://schemas.openxmlformats.org/spreadsheetml/2006/main" count="238" uniqueCount="109">
  <si>
    <t xml:space="preserve">Дата</t>
  </si>
  <si>
    <t xml:space="preserve">Источник</t>
  </si>
  <si>
    <t xml:space="preserve">Сумма</t>
  </si>
  <si>
    <t xml:space="preserve">Общая сумма</t>
  </si>
  <si>
    <t xml:space="preserve">декабрь</t>
  </si>
  <si>
    <t xml:space="preserve">Пенсия социальная</t>
  </si>
  <si>
    <t xml:space="preserve">Социальные выплаты</t>
  </si>
  <si>
    <t xml:space="preserve">Выплата опекунам/попечителям</t>
  </si>
  <si>
    <t xml:space="preserve">ноябрь</t>
  </si>
  <si>
    <t xml:space="preserve">октябрь</t>
  </si>
  <si>
    <t xml:space="preserve">сентябрь</t>
  </si>
  <si>
    <t xml:space="preserve">август</t>
  </si>
  <si>
    <t xml:space="preserve">июль</t>
  </si>
  <si>
    <t xml:space="preserve">июнь</t>
  </si>
  <si>
    <t xml:space="preserve">май</t>
  </si>
  <si>
    <t xml:space="preserve">апрель</t>
  </si>
  <si>
    <t xml:space="preserve">март</t>
  </si>
  <si>
    <t xml:space="preserve">февраль</t>
  </si>
  <si>
    <t xml:space="preserve">январь</t>
  </si>
  <si>
    <t xml:space="preserve">Статья затрат</t>
  </si>
  <si>
    <t xml:space="preserve">EUR</t>
  </si>
  <si>
    <t xml:space="preserve">USD</t>
  </si>
  <si>
    <t xml:space="preserve">RUR</t>
  </si>
  <si>
    <t xml:space="preserve">курс EUR</t>
  </si>
  <si>
    <t xml:space="preserve">курс USD</t>
  </si>
  <si>
    <t xml:space="preserve">СУММА в рублях</t>
  </si>
  <si>
    <t xml:space="preserve">ОБЩАЯ СУММА</t>
  </si>
  <si>
    <t xml:space="preserve">Перелет 03.02.2023 LCA-EVN, EVN-MOW</t>
  </si>
  <si>
    <t xml:space="preserve">Из Москвы в С.-Петербург (Сапсан) 4800/2 RUR</t>
  </si>
  <si>
    <t xml:space="preserve">Перелет 11.03.2023 LED-EVN, EVN-LCA</t>
  </si>
  <si>
    <t xml:space="preserve">Полет в Иорданию 11-19 апреля, 297.85 EUR / 5</t>
  </si>
  <si>
    <t xml:space="preserve">Перелет 06.05.2023 LCA-EVN и обратно (майские в Армении)</t>
  </si>
  <si>
    <t xml:space="preserve">Перелет 28.06.2023 LCA-EVN-VKO</t>
  </si>
  <si>
    <t xml:space="preserve">Сапсан 10.07.2023 7241.30 / 4 RUR</t>
  </si>
  <si>
    <r>
      <rPr>
        <sz val="11"/>
        <color rgb="FF000000"/>
        <rFont val="Calibri"/>
        <family val="2"/>
      </rPr>
      <t xml:space="preserve">Перелет </t>
    </r>
    <r>
      <rPr>
        <sz val="11"/>
        <color rgb="FF000000"/>
        <rFont val="Calibri"/>
        <family val="2"/>
        <charset val="204"/>
      </rPr>
      <t xml:space="preserve">LED-EVN оплата </t>
    </r>
    <r>
      <rPr>
        <sz val="11"/>
        <color rgb="FF000000"/>
        <rFont val="Calibri"/>
        <family val="2"/>
      </rPr>
      <t xml:space="preserve">13.08.2023 Fly Arna </t>
    </r>
    <r>
      <rPr>
        <sz val="11"/>
        <color rgb="FF000000"/>
        <rFont val="Calibri"/>
        <family val="2"/>
        <charset val="204"/>
      </rPr>
      <t xml:space="preserve">69697,06 AMD</t>
    </r>
  </si>
  <si>
    <r>
      <rPr>
        <sz val="11"/>
        <color rgb="FF000000"/>
        <rFont val="Calibri"/>
        <family val="2"/>
      </rPr>
      <t xml:space="preserve">Перелет </t>
    </r>
    <r>
      <rPr>
        <sz val="11"/>
        <color rgb="FF000000"/>
        <rFont val="Calibri"/>
        <family val="2"/>
        <charset val="204"/>
      </rPr>
      <t xml:space="preserve">EVN-LCA оплата </t>
    </r>
    <r>
      <rPr>
        <sz val="11"/>
        <color rgb="FF000000"/>
        <rFont val="Calibri"/>
        <family val="2"/>
      </rPr>
      <t xml:space="preserve">04.08.2023 FlyONE 76404 RUR / 5</t>
    </r>
  </si>
  <si>
    <t xml:space="preserve">Перелет 21.11.2023 LCA-EVN</t>
  </si>
  <si>
    <t xml:space="preserve">Багаж 135 EUR / 5 Travel Agents/Airlines CYPRUS AIRWAYS</t>
  </si>
  <si>
    <t xml:space="preserve">Перелет 22.11.2023 EVN-VKO</t>
  </si>
  <si>
    <t xml:space="preserve">Багаж 50 654.91 RUR / 5, FLYONE ARMENIA YEREVAN ARM</t>
  </si>
  <si>
    <t xml:space="preserve">Категория</t>
  </si>
  <si>
    <t xml:space="preserve">Название магазина</t>
  </si>
  <si>
    <t xml:space="preserve">Номер карты</t>
  </si>
  <si>
    <t xml:space="preserve">Доля на Сашу</t>
  </si>
  <si>
    <t xml:space="preserve">Курс EUR</t>
  </si>
  <si>
    <t xml:space="preserve">в рублях</t>
  </si>
  <si>
    <t xml:space="preserve">на Сашу в рублях</t>
  </si>
  <si>
    <t xml:space="preserve">21.08.2023 детские товары</t>
  </si>
  <si>
    <t xml:space="preserve">Retail Stores</t>
  </si>
  <si>
    <t xml:space="preserve">JUMBO - KATO POLEMIDHIA  </t>
  </si>
  <si>
    <t xml:space="preserve">535496******8700</t>
  </si>
  <si>
    <t xml:space="preserve">21.11.2023 детские товары</t>
  </si>
  <si>
    <t xml:space="preserve">JUMBO - KINGS AVENUE     </t>
  </si>
  <si>
    <t xml:space="preserve">19.11.2023 детские товары</t>
  </si>
  <si>
    <t xml:space="preserve">17.10.2023 детские товары</t>
  </si>
  <si>
    <t xml:space="preserve">04.10.2023 детские товары</t>
  </si>
  <si>
    <t xml:space="preserve">22.09.2023 детские товары</t>
  </si>
  <si>
    <t xml:space="preserve">12.09.2023 детские товары</t>
  </si>
  <si>
    <t xml:space="preserve">08.09.2023 детские товары</t>
  </si>
  <si>
    <t xml:space="preserve">01.09.2023 детские товары</t>
  </si>
  <si>
    <t xml:space="preserve">10.11.2023 одежда</t>
  </si>
  <si>
    <t xml:space="preserve">MARKS &amp; SPENCER          </t>
  </si>
  <si>
    <t xml:space="preserve">29.09.2023 одежда</t>
  </si>
  <si>
    <t xml:space="preserve">01.09.2023 одежда</t>
  </si>
  <si>
    <t xml:space="preserve">24.09.2023 письменный стол</t>
  </si>
  <si>
    <t xml:space="preserve">SUPERHOME CENTER (DIY)LTD</t>
  </si>
  <si>
    <t xml:space="preserve">09.09.2023 мебель в детскую</t>
  </si>
  <si>
    <t xml:space="preserve">09.11.2023 одежда и игрушки</t>
  </si>
  <si>
    <t xml:space="preserve">TEMU.COM                 </t>
  </si>
  <si>
    <t xml:space="preserve">19.10.2023 одежда и игрушки</t>
  </si>
  <si>
    <t xml:space="preserve">Temu.com                 </t>
  </si>
  <si>
    <t xml:space="preserve">18.11.2023 Прием психолога</t>
  </si>
  <si>
    <t xml:space="preserve">Pharmacies/Health</t>
  </si>
  <si>
    <t xml:space="preserve">THEOFANOUS PSYCHOLOGIST  </t>
  </si>
  <si>
    <t xml:space="preserve">12.11.2023 Билеты в Планетарий</t>
  </si>
  <si>
    <t xml:space="preserve">Other</t>
  </si>
  <si>
    <t xml:space="preserve">V&amp;G PLANETARIUM LIMITE   </t>
  </si>
  <si>
    <t xml:space="preserve">Куда</t>
  </si>
  <si>
    <t xml:space="preserve">Ref. Number JCC</t>
  </si>
  <si>
    <t xml:space="preserve">05/11/2023 Электричество, Сен.-Окт.</t>
  </si>
  <si>
    <t xml:space="preserve">Electricity Authority EAC</t>
  </si>
  <si>
    <t xml:space="preserve">28/09/2023 Электричество, Июль-Авг.</t>
  </si>
  <si>
    <t xml:space="preserve">21/06/2023 Электричество, Май-Июнь</t>
  </si>
  <si>
    <t xml:space="preserve">24/04/2023 Электричество, Март-Апр.</t>
  </si>
  <si>
    <t xml:space="preserve">26/02/2023 Электричество, Янв.-Фев.</t>
  </si>
  <si>
    <t xml:space="preserve">01/2023 ЖКУ поселковые взносы</t>
  </si>
  <si>
    <t xml:space="preserve">АСКП Мартемьяново-3</t>
  </si>
  <si>
    <t xml:space="preserve">02/2023 ЖКУ поселковые взносы</t>
  </si>
  <si>
    <t xml:space="preserve">03/2023 ЖКУ поселковые взносы</t>
  </si>
  <si>
    <t xml:space="preserve">04/2023 ЖКУ поселковые взносы</t>
  </si>
  <si>
    <t xml:space="preserve">05/2023 ЖКУ поселковые взносы</t>
  </si>
  <si>
    <t xml:space="preserve">06/2023 ЖКУ поселковые взносы</t>
  </si>
  <si>
    <t xml:space="preserve">07/2023 ЖКУ поселковые взносы</t>
  </si>
  <si>
    <t xml:space="preserve">08/2023 ЖКУ поселковые взносы</t>
  </si>
  <si>
    <t xml:space="preserve">09/2023 ЖКУ поселковые взносы</t>
  </si>
  <si>
    <t xml:space="preserve">10/2023 ЖКУ поселковые взносы</t>
  </si>
  <si>
    <t xml:space="preserve">11/2023 ЖКУ поселковые взносы</t>
  </si>
  <si>
    <t xml:space="preserve">12/2023 ЖКУ поселковые взносы</t>
  </si>
  <si>
    <t xml:space="preserve">01/2023 Газоснабжение</t>
  </si>
  <si>
    <t xml:space="preserve">МосОблГаз</t>
  </si>
  <si>
    <t xml:space="preserve">02/2023 Газоснабжение</t>
  </si>
  <si>
    <t xml:space="preserve">03/2023 Газоснабжение</t>
  </si>
  <si>
    <t xml:space="preserve">04/2023 Газоснабжение</t>
  </si>
  <si>
    <t xml:space="preserve">11/2023 Газоснабжение</t>
  </si>
  <si>
    <t xml:space="preserve">12/2023 Газоснабжение</t>
  </si>
  <si>
    <t xml:space="preserve">17.03.2023 Электроэнергия</t>
  </si>
  <si>
    <t xml:space="preserve">Мосэнергосбыт</t>
  </si>
  <si>
    <t xml:space="preserve">Водоснабжение 2023</t>
  </si>
  <si>
    <t xml:space="preserve">МУП Водоканал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</si>
</sst>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General"/>
    <numFmt numFmtId="167" formatCode="0.00"/>
    <numFmt numFmtId="168" formatCode="#,##0.##"/>
  </numFmts>
  <fonts count="24">
    <font>
      <sz val="11"/>
      <color rgb="FF000000"/>
      <name val="Calibri"/>
      <family val="2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1"/>
      <color rgb="FF000000"/>
      <name val="Calibri"/>
      <family val="2"/>
    </font>
    <font>
      <b val="true"/>
      <sz val="11"/>
      <color rgb="FFC9211E"/>
      <name val="Calibri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6" fillId="7" borderId="1" applyFont="true" applyBorder="true" applyAlignment="false" applyProtection="false"/>
    <xf numFmtId="164" fontId="7" fillId="20" borderId="2" applyFont="true" applyBorder="true" applyAlignment="false" applyProtection="false"/>
    <xf numFmtId="164" fontId="8" fillId="20" borderId="1" applyFont="true" applyBorder="true" applyAlignment="false" applyProtection="false"/>
    <xf numFmtId="164" fontId="9" fillId="0" borderId="3" applyFont="true" applyBorder="true" applyAlignment="false" applyProtection="false"/>
    <xf numFmtId="164" fontId="10" fillId="0" borderId="4" applyFont="true" applyBorder="true" applyAlignment="false" applyProtection="false"/>
    <xf numFmtId="164" fontId="11" fillId="0" borderId="5" applyFont="true" applyBorder="true" applyAlignment="false" applyProtection="false"/>
    <xf numFmtId="164" fontId="11" fillId="0" borderId="0" applyFont="true" applyBorder="false" applyAlignment="false" applyProtection="false"/>
    <xf numFmtId="164" fontId="12" fillId="0" borderId="6" applyFont="true" applyBorder="true" applyAlignment="false" applyProtection="false"/>
    <xf numFmtId="164" fontId="13" fillId="21" borderId="7" applyFont="true" applyBorder="true" applyAlignment="false" applyProtection="false"/>
    <xf numFmtId="164" fontId="14" fillId="0" borderId="0" applyFont="true" applyBorder="false" applyAlignment="false" applyProtection="false"/>
    <xf numFmtId="164" fontId="15" fillId="22" borderId="0" applyFont="true" applyBorder="false" applyAlignment="false" applyProtection="false"/>
    <xf numFmtId="164" fontId="16" fillId="3" borderId="0" applyFont="true" applyBorder="false" applyAlignment="false" applyProtection="false"/>
    <xf numFmtId="164" fontId="17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8" fillId="0" borderId="9" applyFont="true" applyBorder="true" applyAlignment="false" applyProtection="false"/>
    <xf numFmtId="164" fontId="19" fillId="0" borderId="0" applyFont="true" applyBorder="false" applyAlignment="false" applyProtection="false"/>
    <xf numFmtId="164" fontId="20" fillId="4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 1" xfId="47"/>
    <cellStyle name="Заголовок 2 1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 1" xfId="57"/>
    <cellStyle name="Связанная ячейка" xfId="58"/>
    <cellStyle name="Текст предупреждения" xfId="59"/>
    <cellStyle name="Хороший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34.35"/>
    <col collapsed="false" customWidth="true" hidden="false" outlineLevel="0" max="4" min="4" style="0" width="14.05"/>
  </cols>
  <sheetData>
    <row r="1" s="1" customFormat="tru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8" hidden="false" customHeight="false" outlineLevel="0" collapsed="false">
      <c r="A2" s="0" t="s">
        <v>4</v>
      </c>
      <c r="B2" s="2" t="s">
        <v>5</v>
      </c>
      <c r="C2" s="0" t="n">
        <v>7153.33</v>
      </c>
      <c r="D2" s="3" t="n">
        <f aca="false">SUM(C2:C37)</f>
        <v>405413.68</v>
      </c>
    </row>
    <row r="3" customFormat="false" ht="15.8" hidden="false" customHeight="false" outlineLevel="0" collapsed="false">
      <c r="A3" s="0" t="s">
        <v>4</v>
      </c>
      <c r="B3" s="0" t="s">
        <v>6</v>
      </c>
      <c r="C3" s="0" t="n">
        <v>9810.67</v>
      </c>
    </row>
    <row r="4" customFormat="false" ht="15.8" hidden="false" customHeight="false" outlineLevel="0" collapsed="false">
      <c r="A4" s="0" t="s">
        <v>4</v>
      </c>
      <c r="B4" s="0" t="s">
        <v>7</v>
      </c>
      <c r="C4" s="0" t="n">
        <v>17258.55</v>
      </c>
    </row>
    <row r="5" customFormat="false" ht="15.8" hidden="false" customHeight="false" outlineLevel="0" collapsed="false">
      <c r="A5" s="0" t="s">
        <v>8</v>
      </c>
      <c r="B5" s="0" t="s">
        <v>7</v>
      </c>
      <c r="C5" s="0" t="n">
        <v>17258.55</v>
      </c>
    </row>
    <row r="6" customFormat="false" ht="15.8" hidden="false" customHeight="false" outlineLevel="0" collapsed="false">
      <c r="A6" s="0" t="s">
        <v>8</v>
      </c>
      <c r="B6" s="0" t="s">
        <v>6</v>
      </c>
      <c r="C6" s="0" t="n">
        <v>9332.19</v>
      </c>
    </row>
    <row r="7" customFormat="false" ht="15.8" hidden="false" customHeight="false" outlineLevel="0" collapsed="false">
      <c r="A7" s="0" t="s">
        <v>8</v>
      </c>
      <c r="B7" s="2" t="s">
        <v>5</v>
      </c>
      <c r="C7" s="0" t="n">
        <v>7153.33</v>
      </c>
    </row>
    <row r="8" customFormat="false" ht="15.8" hidden="false" customHeight="false" outlineLevel="0" collapsed="false">
      <c r="A8" s="0" t="s">
        <v>9</v>
      </c>
      <c r="B8" s="0" t="s">
        <v>7</v>
      </c>
      <c r="C8" s="0" t="n">
        <v>17258.55</v>
      </c>
    </row>
    <row r="9" customFormat="false" ht="15.8" hidden="false" customHeight="false" outlineLevel="0" collapsed="false">
      <c r="A9" s="0" t="s">
        <v>9</v>
      </c>
      <c r="B9" s="0" t="s">
        <v>6</v>
      </c>
      <c r="C9" s="0" t="n">
        <v>9332.19</v>
      </c>
    </row>
    <row r="10" customFormat="false" ht="15.8" hidden="false" customHeight="false" outlineLevel="0" collapsed="false">
      <c r="A10" s="0" t="s">
        <v>9</v>
      </c>
      <c r="B10" s="0" t="s">
        <v>5</v>
      </c>
      <c r="C10" s="0" t="n">
        <v>7153.33</v>
      </c>
    </row>
    <row r="11" customFormat="false" ht="15.8" hidden="false" customHeight="false" outlineLevel="0" collapsed="false">
      <c r="A11" s="0" t="s">
        <v>10</v>
      </c>
      <c r="B11" s="0" t="s">
        <v>7</v>
      </c>
      <c r="C11" s="0" t="n">
        <v>15440.25</v>
      </c>
    </row>
    <row r="12" customFormat="false" ht="15.8" hidden="false" customHeight="false" outlineLevel="0" collapsed="false">
      <c r="A12" s="0" t="s">
        <v>10</v>
      </c>
      <c r="B12" s="2" t="s">
        <v>5</v>
      </c>
      <c r="C12" s="0" t="n">
        <v>7153.33</v>
      </c>
    </row>
    <row r="13" customFormat="false" ht="15.8" hidden="false" customHeight="false" outlineLevel="0" collapsed="false">
      <c r="A13" s="0" t="s">
        <v>10</v>
      </c>
      <c r="B13" s="0" t="s">
        <v>6</v>
      </c>
      <c r="C13" s="0" t="n">
        <v>9332.19</v>
      </c>
    </row>
    <row r="14" customFormat="false" ht="15.8" hidden="false" customHeight="false" outlineLevel="0" collapsed="false">
      <c r="A14" s="0" t="s">
        <v>11</v>
      </c>
      <c r="B14" s="0" t="s">
        <v>7</v>
      </c>
      <c r="C14" s="0" t="n">
        <v>12299.53</v>
      </c>
    </row>
    <row r="15" customFormat="false" ht="15.8" hidden="false" customHeight="false" outlineLevel="0" collapsed="false">
      <c r="A15" s="0" t="s">
        <v>11</v>
      </c>
      <c r="B15" s="0" t="s">
        <v>6</v>
      </c>
      <c r="C15" s="0" t="n">
        <v>9332.19</v>
      </c>
    </row>
    <row r="16" customFormat="false" ht="15.8" hidden="false" customHeight="false" outlineLevel="0" collapsed="false">
      <c r="A16" s="0" t="s">
        <v>11</v>
      </c>
      <c r="B16" s="0" t="s">
        <v>5</v>
      </c>
      <c r="C16" s="0" t="n">
        <v>7153.33</v>
      </c>
    </row>
    <row r="17" customFormat="false" ht="15.8" hidden="false" customHeight="false" outlineLevel="0" collapsed="false">
      <c r="A17" s="0" t="s">
        <v>12</v>
      </c>
      <c r="B17" s="2" t="s">
        <v>6</v>
      </c>
      <c r="C17" s="0" t="n">
        <v>9332.19</v>
      </c>
    </row>
    <row r="18" customFormat="false" ht="15.8" hidden="false" customHeight="false" outlineLevel="0" collapsed="false">
      <c r="A18" s="0" t="s">
        <v>12</v>
      </c>
      <c r="B18" s="0" t="s">
        <v>5</v>
      </c>
      <c r="C18" s="0" t="n">
        <v>7153.33</v>
      </c>
    </row>
    <row r="19" customFormat="false" ht="15.8" hidden="false" customHeight="false" outlineLevel="0" collapsed="false">
      <c r="A19" s="0" t="s">
        <v>12</v>
      </c>
      <c r="B19" s="0" t="s">
        <v>7</v>
      </c>
      <c r="C19" s="0" t="n">
        <v>12299.53</v>
      </c>
    </row>
    <row r="20" customFormat="false" ht="15.8" hidden="false" customHeight="false" outlineLevel="0" collapsed="false">
      <c r="A20" s="0" t="s">
        <v>13</v>
      </c>
      <c r="B20" s="0" t="s">
        <v>7</v>
      </c>
      <c r="C20" s="0" t="n">
        <v>12299.53</v>
      </c>
    </row>
    <row r="21" customFormat="false" ht="15.8" hidden="false" customHeight="false" outlineLevel="0" collapsed="false">
      <c r="A21" s="0" t="s">
        <v>13</v>
      </c>
      <c r="B21" s="0" t="s">
        <v>6</v>
      </c>
      <c r="C21" s="0" t="n">
        <v>9332.19</v>
      </c>
    </row>
    <row r="22" customFormat="false" ht="15.8" hidden="false" customHeight="false" outlineLevel="0" collapsed="false">
      <c r="A22" s="0" t="s">
        <v>13</v>
      </c>
      <c r="B22" s="2" t="s">
        <v>5</v>
      </c>
      <c r="C22" s="0" t="n">
        <v>7153.33</v>
      </c>
    </row>
    <row r="23" customFormat="false" ht="15.8" hidden="false" customHeight="false" outlineLevel="0" collapsed="false">
      <c r="A23" s="0" t="s">
        <v>14</v>
      </c>
      <c r="B23" s="0" t="s">
        <v>7</v>
      </c>
      <c r="C23" s="0" t="n">
        <v>12299.53</v>
      </c>
    </row>
    <row r="24" customFormat="false" ht="15.8" hidden="false" customHeight="false" outlineLevel="0" collapsed="false">
      <c r="A24" s="0" t="s">
        <v>14</v>
      </c>
      <c r="B24" s="0" t="s">
        <v>6</v>
      </c>
      <c r="C24" s="0" t="n">
        <v>9332.19</v>
      </c>
    </row>
    <row r="25" customFormat="false" ht="15.8" hidden="false" customHeight="false" outlineLevel="0" collapsed="false">
      <c r="A25" s="0" t="s">
        <v>14</v>
      </c>
      <c r="B25" s="0" t="s">
        <v>5</v>
      </c>
      <c r="C25" s="0" t="n">
        <v>7153.33</v>
      </c>
    </row>
    <row r="26" customFormat="false" ht="15.8" hidden="false" customHeight="false" outlineLevel="0" collapsed="false">
      <c r="A26" s="0" t="s">
        <v>15</v>
      </c>
      <c r="B26" s="0" t="s">
        <v>7</v>
      </c>
      <c r="C26" s="0" t="n">
        <v>12299.53</v>
      </c>
    </row>
    <row r="27" customFormat="false" ht="15.8" hidden="false" customHeight="false" outlineLevel="0" collapsed="false">
      <c r="A27" s="0" t="s">
        <v>15</v>
      </c>
      <c r="B27" s="2" t="s">
        <v>5</v>
      </c>
      <c r="C27" s="0" t="n">
        <v>7153.33</v>
      </c>
    </row>
    <row r="28" customFormat="false" ht="15.8" hidden="false" customHeight="false" outlineLevel="0" collapsed="false">
      <c r="A28" s="0" t="s">
        <v>15</v>
      </c>
      <c r="B28" s="0" t="s">
        <v>6</v>
      </c>
      <c r="C28" s="0" t="n">
        <v>9332.19</v>
      </c>
    </row>
    <row r="29" customFormat="false" ht="15.8" hidden="false" customHeight="false" outlineLevel="0" collapsed="false">
      <c r="A29" s="0" t="s">
        <v>16</v>
      </c>
      <c r="B29" s="0" t="s">
        <v>5</v>
      </c>
      <c r="C29" s="0" t="n">
        <v>7153.33</v>
      </c>
    </row>
    <row r="30" customFormat="false" ht="15.8" hidden="false" customHeight="false" outlineLevel="0" collapsed="false">
      <c r="A30" s="0" t="s">
        <v>16</v>
      </c>
      <c r="B30" s="0" t="s">
        <v>7</v>
      </c>
      <c r="C30" s="0" t="n">
        <v>12299.53</v>
      </c>
    </row>
    <row r="31" customFormat="false" ht="15.8" hidden="false" customHeight="false" outlineLevel="0" collapsed="false">
      <c r="A31" s="0" t="s">
        <v>16</v>
      </c>
      <c r="B31" s="0" t="s">
        <v>6</v>
      </c>
      <c r="C31" s="0" t="n">
        <v>9332.19</v>
      </c>
    </row>
    <row r="32" customFormat="false" ht="15.8" hidden="false" customHeight="false" outlineLevel="0" collapsed="false">
      <c r="A32" s="0" t="s">
        <v>17</v>
      </c>
      <c r="B32" s="2" t="s">
        <v>5</v>
      </c>
      <c r="C32" s="0" t="n">
        <v>6924.81</v>
      </c>
    </row>
    <row r="33" customFormat="false" ht="15.8" hidden="false" customHeight="false" outlineLevel="0" collapsed="false">
      <c r="A33" s="0" t="s">
        <v>17</v>
      </c>
      <c r="B33" s="0" t="s">
        <v>7</v>
      </c>
      <c r="C33" s="0" t="n">
        <v>54253.39</v>
      </c>
    </row>
    <row r="34" customFormat="false" ht="15.8" hidden="false" customHeight="false" outlineLevel="0" collapsed="false">
      <c r="A34" s="0" t="s">
        <v>17</v>
      </c>
      <c r="B34" s="0" t="s">
        <v>6</v>
      </c>
      <c r="C34" s="0" t="n">
        <v>9332.19</v>
      </c>
    </row>
    <row r="35" customFormat="false" ht="15.8" hidden="false" customHeight="false" outlineLevel="0" collapsed="false">
      <c r="A35" s="0" t="s">
        <v>18</v>
      </c>
      <c r="B35" s="0" t="s">
        <v>5</v>
      </c>
      <c r="C35" s="0" t="n">
        <v>6924.81</v>
      </c>
    </row>
    <row r="36" customFormat="false" ht="15.8" hidden="false" customHeight="false" outlineLevel="0" collapsed="false">
      <c r="A36" s="0" t="s">
        <v>18</v>
      </c>
      <c r="B36" s="0" t="s">
        <v>7</v>
      </c>
      <c r="C36" s="0" t="n">
        <v>12299.53</v>
      </c>
    </row>
    <row r="37" customFormat="false" ht="15.8" hidden="false" customHeight="false" outlineLevel="0" collapsed="false">
      <c r="A37" s="0" t="s">
        <v>18</v>
      </c>
      <c r="B37" s="2" t="s">
        <v>6</v>
      </c>
      <c r="C37" s="0" t="n">
        <v>9332.19</v>
      </c>
    </row>
    <row r="42" customFormat="false" ht="15.8" hidden="false" customHeight="false" outlineLevel="0" collapsed="false">
      <c r="B42" s="2"/>
    </row>
    <row r="47" customFormat="false" ht="15.8" hidden="false" customHeight="false" outlineLevel="0" collapsed="false">
      <c r="B47" s="2"/>
    </row>
    <row r="52" customFormat="false" ht="15.8" hidden="false" customHeight="false" outlineLevel="0" collapsed="false">
      <c r="B52" s="2"/>
    </row>
    <row r="57" customFormat="false" ht="15.8" hidden="false" customHeight="false" outlineLevel="0" collapsed="false">
      <c r="B57" s="2"/>
    </row>
    <row r="62" customFormat="false" ht="15.8" hidden="false" customHeight="false" outlineLevel="0" collapsed="false">
      <c r="B62" s="2"/>
    </row>
    <row r="67" customFormat="false" ht="15.8" hidden="false" customHeight="false" outlineLevel="0" collapsed="false">
      <c r="B67" s="2"/>
    </row>
    <row r="72" customFormat="false" ht="15.8" hidden="false" customHeight="false" outlineLevel="0" collapsed="false">
      <c r="B72" s="2"/>
    </row>
    <row r="77" customFormat="false" ht="15.8" hidden="false" customHeight="false" outlineLevel="0" collapsed="false">
      <c r="B77" s="2"/>
    </row>
    <row r="82" customFormat="false" ht="15.8" hidden="false" customHeight="false" outlineLevel="0" collapsed="false">
      <c r="B8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91"/>
    <col collapsed="false" customWidth="true" hidden="false" outlineLevel="0" max="7" min="7" style="0" width="19.75"/>
    <col collapsed="false" customWidth="true" hidden="false" outlineLevel="0" max="8" min="8" style="0" width="15.15"/>
  </cols>
  <sheetData>
    <row r="1" s="4" customFormat="true" ht="15.8" hidden="false" customHeight="false" outlineLevel="0" collapsed="false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</row>
    <row r="2" customFormat="false" ht="12.8" hidden="false" customHeight="false" outlineLevel="0" collapsed="false">
      <c r="A2" s="0" t="s">
        <v>27</v>
      </c>
      <c r="B2" s="0" t="n">
        <v>36.85</v>
      </c>
      <c r="D2" s="0" t="n">
        <v>6151</v>
      </c>
      <c r="E2" s="0" t="n">
        <v>96</v>
      </c>
      <c r="F2" s="0" t="n">
        <v>88</v>
      </c>
      <c r="G2" s="0" t="n">
        <f aca="false">B2*E2+C2*F2+D2</f>
        <v>9688.6</v>
      </c>
      <c r="H2" s="5" t="n">
        <f aca="false">SUM(G2:G1048576)</f>
        <v>140591.675</v>
      </c>
    </row>
    <row r="3" customFormat="false" ht="12.8" hidden="false" customHeight="false" outlineLevel="0" collapsed="false">
      <c r="A3" s="0" t="s">
        <v>28</v>
      </c>
      <c r="D3" s="0" t="n">
        <v>2400</v>
      </c>
      <c r="E3" s="0" t="n">
        <f aca="false">E2</f>
        <v>96</v>
      </c>
      <c r="F3" s="0" t="n">
        <f aca="false">F2</f>
        <v>88</v>
      </c>
      <c r="G3" s="0" t="n">
        <f aca="false">B3*E3+C3*F3+D3</f>
        <v>2400</v>
      </c>
    </row>
    <row r="4" customFormat="false" ht="12.8" hidden="false" customHeight="false" outlineLevel="0" collapsed="false">
      <c r="A4" s="0" t="s">
        <v>29</v>
      </c>
      <c r="B4" s="0" t="n">
        <v>67.35</v>
      </c>
      <c r="D4" s="0" t="n">
        <v>11677</v>
      </c>
      <c r="E4" s="0" t="n">
        <f aca="false">E3</f>
        <v>96</v>
      </c>
      <c r="F4" s="0" t="n">
        <f aca="false">F3</f>
        <v>88</v>
      </c>
      <c r="G4" s="0" t="n">
        <f aca="false">B4*E4+C4*F4+D4</f>
        <v>18142.6</v>
      </c>
    </row>
    <row r="5" customFormat="false" ht="12.8" hidden="false" customHeight="false" outlineLevel="0" collapsed="false">
      <c r="A5" s="0" t="s">
        <v>30</v>
      </c>
      <c r="B5" s="0" t="n">
        <f aca="false">297.85/5</f>
        <v>59.57</v>
      </c>
      <c r="E5" s="0" t="n">
        <f aca="false">E4</f>
        <v>96</v>
      </c>
      <c r="F5" s="0" t="n">
        <f aca="false">F4</f>
        <v>88</v>
      </c>
      <c r="G5" s="0" t="n">
        <f aca="false">B5*E5+C5*F5+D5</f>
        <v>5718.72</v>
      </c>
    </row>
    <row r="6" customFormat="false" ht="12.8" hidden="false" customHeight="false" outlineLevel="0" collapsed="false">
      <c r="A6" s="0" t="s">
        <v>31</v>
      </c>
      <c r="B6" s="0" t="n">
        <v>69.98</v>
      </c>
      <c r="E6" s="0" t="n">
        <f aca="false">E4</f>
        <v>96</v>
      </c>
      <c r="F6" s="0" t="n">
        <f aca="false">F4</f>
        <v>88</v>
      </c>
      <c r="G6" s="0" t="n">
        <f aca="false">B6*E6+C6*F6+D6</f>
        <v>6718.08</v>
      </c>
    </row>
    <row r="7" customFormat="false" ht="15.8" hidden="false" customHeight="false" outlineLevel="0" collapsed="false">
      <c r="A7" s="0" t="s">
        <v>32</v>
      </c>
      <c r="C7" s="0" t="n">
        <v>94.97</v>
      </c>
      <c r="E7" s="0" t="n">
        <f aca="false">E6</f>
        <v>96</v>
      </c>
      <c r="F7" s="0" t="n">
        <f aca="false">F6</f>
        <v>88</v>
      </c>
      <c r="G7" s="0" t="n">
        <f aca="false">B7*E7+C7*F7+D7</f>
        <v>8357.36</v>
      </c>
    </row>
    <row r="8" customFormat="false" ht="15.8" hidden="false" customHeight="false" outlineLevel="0" collapsed="false">
      <c r="A8" s="0" t="s">
        <v>33</v>
      </c>
      <c r="D8" s="0" t="n">
        <f aca="false">7241/4</f>
        <v>1810.25</v>
      </c>
      <c r="E8" s="0" t="n">
        <f aca="false">E7</f>
        <v>96</v>
      </c>
      <c r="F8" s="0" t="n">
        <f aca="false">F7</f>
        <v>88</v>
      </c>
      <c r="G8" s="0" t="n">
        <f aca="false">B8*E8+C8*F8+D8</f>
        <v>1810.25</v>
      </c>
    </row>
    <row r="9" customFormat="false" ht="15.8" hidden="false" customHeight="false" outlineLevel="0" collapsed="false">
      <c r="A9" s="6" t="s">
        <v>34</v>
      </c>
      <c r="D9" s="7" t="n">
        <f aca="false">69697.06/4977.8*1244.45</f>
        <v>17424.265</v>
      </c>
      <c r="E9" s="0" t="n">
        <f aca="false">E7</f>
        <v>96</v>
      </c>
      <c r="F9" s="0" t="n">
        <f aca="false">F7</f>
        <v>88</v>
      </c>
      <c r="G9" s="7" t="n">
        <f aca="false">B9*E9+C9*F9+D9</f>
        <v>17424.265</v>
      </c>
    </row>
    <row r="10" customFormat="false" ht="15.8" hidden="false" customHeight="false" outlineLevel="0" collapsed="false">
      <c r="A10" s="6" t="s">
        <v>35</v>
      </c>
      <c r="D10" s="0" t="n">
        <f aca="false">76404/5</f>
        <v>15280.8</v>
      </c>
      <c r="E10" s="0" t="n">
        <f aca="false">E8</f>
        <v>96</v>
      </c>
      <c r="F10" s="0" t="n">
        <f aca="false">F8</f>
        <v>88</v>
      </c>
      <c r="G10" s="7" t="n">
        <f aca="false">B10*E10+C10*F10+D10</f>
        <v>15280.8</v>
      </c>
    </row>
    <row r="11" customFormat="false" ht="15.8" hidden="false" customHeight="false" outlineLevel="0" collapsed="false">
      <c r="A11" s="0" t="s">
        <v>36</v>
      </c>
      <c r="C11" s="0" t="n">
        <v>214</v>
      </c>
      <c r="E11" s="0" t="n">
        <f aca="false">E7</f>
        <v>96</v>
      </c>
      <c r="F11" s="0" t="n">
        <f aca="false">F7</f>
        <v>88</v>
      </c>
      <c r="G11" s="0" t="n">
        <f aca="false">B11*E11+C11*F11+D11</f>
        <v>18832</v>
      </c>
    </row>
    <row r="12" customFormat="false" ht="15.8" hidden="false" customHeight="false" outlineLevel="0" collapsed="false">
      <c r="A12" s="0" t="s">
        <v>37</v>
      </c>
      <c r="B12" s="0" t="n">
        <f aca="false">135/5</f>
        <v>27</v>
      </c>
      <c r="E12" s="0" t="n">
        <f aca="false">E9</f>
        <v>96</v>
      </c>
      <c r="F12" s="0" t="n">
        <f aca="false">F9</f>
        <v>88</v>
      </c>
      <c r="G12" s="0" t="n">
        <f aca="false">B12*E12+C12*F12+D12</f>
        <v>2592</v>
      </c>
    </row>
    <row r="13" customFormat="false" ht="12.8" hidden="false" customHeight="false" outlineLevel="0" collapsed="false">
      <c r="A13" s="0" t="s">
        <v>38</v>
      </c>
      <c r="C13" s="0" t="n">
        <v>267</v>
      </c>
      <c r="E13" s="0" t="n">
        <f aca="false">E11</f>
        <v>96</v>
      </c>
      <c r="F13" s="0" t="n">
        <f aca="false">F11</f>
        <v>88</v>
      </c>
      <c r="G13" s="0" t="n">
        <f aca="false">B13*E13+C13*F13+D13</f>
        <v>23496</v>
      </c>
    </row>
    <row r="14" customFormat="false" ht="14.9" hidden="false" customHeight="true" outlineLevel="0" collapsed="false">
      <c r="A14" s="0" t="s">
        <v>39</v>
      </c>
      <c r="D14" s="0" t="n">
        <f aca="false">50655/5</f>
        <v>10131</v>
      </c>
      <c r="E14" s="0" t="n">
        <f aca="false">E13</f>
        <v>96</v>
      </c>
      <c r="F14" s="0" t="n">
        <f aca="false">F13</f>
        <v>88</v>
      </c>
      <c r="G14" s="0" t="n">
        <f aca="false">B14*E14+C14*F14+D14</f>
        <v>10131</v>
      </c>
    </row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5.65" zeroHeight="false" outlineLevelRow="0" outlineLevelCol="0"/>
  <cols>
    <col collapsed="false" customWidth="true" hidden="false" outlineLevel="0" max="1" min="1" style="0" width="28.93"/>
    <col collapsed="false" customWidth="true" hidden="false" outlineLevel="0" max="2" min="2" style="0" width="9.17"/>
    <col collapsed="false" customWidth="true" hidden="false" outlineLevel="0" max="3" min="3" style="0" width="16.69"/>
    <col collapsed="false" customWidth="true" hidden="false" outlineLevel="0" max="4" min="4" style="0" width="29.21"/>
    <col collapsed="false" customWidth="true" hidden="false" outlineLevel="0" max="5" min="5" style="0" width="15.43"/>
    <col collapsed="false" customWidth="true" hidden="false" outlineLevel="0" max="6" min="6" style="0" width="14.33"/>
    <col collapsed="false" customWidth="true" hidden="false" outlineLevel="0" max="7" min="7" style="0" width="9.87"/>
    <col collapsed="false" customWidth="true" hidden="false" outlineLevel="0" max="8" min="8" style="0" width="9.32"/>
    <col collapsed="false" customWidth="true" hidden="false" outlineLevel="0" max="9" min="9" style="0" width="16.96"/>
    <col collapsed="false" customWidth="true" hidden="false" outlineLevel="0" max="10" min="10" style="0" width="16.83"/>
  </cols>
  <sheetData>
    <row r="1" s="1" customFormat="true" ht="15.65" hidden="false" customHeight="true" outlineLevel="0" collapsed="false">
      <c r="A1" s="4" t="s">
        <v>19</v>
      </c>
      <c r="B1" s="4" t="s">
        <v>20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4" t="s">
        <v>46</v>
      </c>
      <c r="J1" s="4" t="s">
        <v>26</v>
      </c>
    </row>
    <row r="2" customFormat="false" ht="15.65" hidden="false" customHeight="true" outlineLevel="0" collapsed="false">
      <c r="A2" s="8" t="s">
        <v>47</v>
      </c>
      <c r="B2" s="9" t="n">
        <v>62.3</v>
      </c>
      <c r="C2" s="10" t="s">
        <v>48</v>
      </c>
      <c r="D2" s="10" t="s">
        <v>49</v>
      </c>
      <c r="E2" s="10" t="s">
        <v>50</v>
      </c>
      <c r="F2" s="10" t="n">
        <f aca="false">1/3</f>
        <v>0.333333333333333</v>
      </c>
      <c r="G2" s="10" t="n">
        <v>96</v>
      </c>
      <c r="H2" s="10" t="n">
        <f aca="false">B2*G2</f>
        <v>5980.8</v>
      </c>
      <c r="I2" s="11" t="n">
        <f aca="false">H2*F2</f>
        <v>1993.6</v>
      </c>
      <c r="J2" s="12" t="n">
        <f aca="false">SUM(I2:I1048576)</f>
        <v>29663.104</v>
      </c>
    </row>
    <row r="3" customFormat="false" ht="15.65" hidden="false" customHeight="true" outlineLevel="0" collapsed="false">
      <c r="A3" s="8" t="s">
        <v>51</v>
      </c>
      <c r="B3" s="9" t="n">
        <v>39.98</v>
      </c>
      <c r="C3" s="10" t="s">
        <v>48</v>
      </c>
      <c r="D3" s="10" t="s">
        <v>52</v>
      </c>
      <c r="E3" s="10" t="s">
        <v>50</v>
      </c>
      <c r="F3" s="10" t="n">
        <f aca="false">1/3</f>
        <v>0.333333333333333</v>
      </c>
      <c r="G3" s="10" t="n">
        <f aca="false">G2</f>
        <v>96</v>
      </c>
      <c r="H3" s="10" t="n">
        <f aca="false">B3*G3</f>
        <v>3838.08</v>
      </c>
      <c r="I3" s="11" t="n">
        <f aca="false">H3*F3</f>
        <v>1279.36</v>
      </c>
      <c r="J3" s="11"/>
    </row>
    <row r="4" customFormat="false" ht="15.65" hidden="false" customHeight="true" outlineLevel="0" collapsed="false">
      <c r="A4" s="8" t="s">
        <v>53</v>
      </c>
      <c r="B4" s="9" t="n">
        <v>19.99</v>
      </c>
      <c r="C4" s="10" t="s">
        <v>48</v>
      </c>
      <c r="D4" s="10" t="s">
        <v>52</v>
      </c>
      <c r="E4" s="10" t="s">
        <v>50</v>
      </c>
      <c r="F4" s="10" t="n">
        <f aca="false">1/3</f>
        <v>0.333333333333333</v>
      </c>
      <c r="G4" s="10" t="n">
        <f aca="false">G3</f>
        <v>96</v>
      </c>
      <c r="H4" s="10" t="n">
        <f aca="false">B4*G4</f>
        <v>1919.04</v>
      </c>
      <c r="I4" s="11" t="n">
        <f aca="false">H4*F4</f>
        <v>639.68</v>
      </c>
      <c r="J4" s="11"/>
    </row>
    <row r="5" customFormat="false" ht="15.65" hidden="false" customHeight="true" outlineLevel="0" collapsed="false">
      <c r="A5" s="8" t="s">
        <v>54</v>
      </c>
      <c r="B5" s="9" t="n">
        <v>18.79</v>
      </c>
      <c r="C5" s="10" t="s">
        <v>48</v>
      </c>
      <c r="D5" s="10" t="s">
        <v>52</v>
      </c>
      <c r="E5" s="10" t="s">
        <v>50</v>
      </c>
      <c r="F5" s="10" t="n">
        <f aca="false">1/3</f>
        <v>0.333333333333333</v>
      </c>
      <c r="G5" s="10" t="n">
        <f aca="false">G4</f>
        <v>96</v>
      </c>
      <c r="H5" s="10" t="n">
        <f aca="false">B5*G5</f>
        <v>1803.84</v>
      </c>
      <c r="I5" s="11" t="n">
        <f aca="false">H5*F5</f>
        <v>601.28</v>
      </c>
      <c r="J5" s="11"/>
    </row>
    <row r="6" customFormat="false" ht="15.65" hidden="false" customHeight="true" outlineLevel="0" collapsed="false">
      <c r="A6" s="8" t="s">
        <v>55</v>
      </c>
      <c r="B6" s="9" t="n">
        <v>16.43</v>
      </c>
      <c r="C6" s="10" t="s">
        <v>48</v>
      </c>
      <c r="D6" s="10" t="s">
        <v>52</v>
      </c>
      <c r="E6" s="10" t="s">
        <v>50</v>
      </c>
      <c r="F6" s="10" t="n">
        <f aca="false">1/3</f>
        <v>0.333333333333333</v>
      </c>
      <c r="G6" s="10" t="n">
        <f aca="false">G5</f>
        <v>96</v>
      </c>
      <c r="H6" s="10" t="n">
        <f aca="false">B6*G6</f>
        <v>1577.28</v>
      </c>
      <c r="I6" s="11" t="n">
        <f aca="false">H6*F6</f>
        <v>525.76</v>
      </c>
      <c r="J6" s="11"/>
    </row>
    <row r="7" customFormat="false" ht="15.65" hidden="false" customHeight="true" outlineLevel="0" collapsed="false">
      <c r="A7" s="8" t="s">
        <v>56</v>
      </c>
      <c r="B7" s="9" t="n">
        <v>13.8</v>
      </c>
      <c r="C7" s="10" t="s">
        <v>48</v>
      </c>
      <c r="D7" s="10" t="s">
        <v>52</v>
      </c>
      <c r="E7" s="10" t="s">
        <v>50</v>
      </c>
      <c r="F7" s="10" t="n">
        <f aca="false">1/3</f>
        <v>0.333333333333333</v>
      </c>
      <c r="G7" s="10" t="n">
        <f aca="false">G6</f>
        <v>96</v>
      </c>
      <c r="H7" s="10" t="n">
        <f aca="false">B7*G7</f>
        <v>1324.8</v>
      </c>
      <c r="I7" s="11" t="n">
        <f aca="false">H7*F7</f>
        <v>441.6</v>
      </c>
      <c r="J7" s="11"/>
    </row>
    <row r="8" customFormat="false" ht="15.65" hidden="false" customHeight="true" outlineLevel="0" collapsed="false">
      <c r="A8" s="8" t="s">
        <v>57</v>
      </c>
      <c r="B8" s="9" t="n">
        <v>12.56</v>
      </c>
      <c r="C8" s="10" t="s">
        <v>48</v>
      </c>
      <c r="D8" s="10" t="s">
        <v>52</v>
      </c>
      <c r="E8" s="10" t="s">
        <v>50</v>
      </c>
      <c r="F8" s="10" t="n">
        <f aca="false">1/3</f>
        <v>0.333333333333333</v>
      </c>
      <c r="G8" s="10" t="n">
        <f aca="false">G7</f>
        <v>96</v>
      </c>
      <c r="H8" s="10" t="n">
        <f aca="false">B8*G8</f>
        <v>1205.76</v>
      </c>
      <c r="I8" s="11" t="n">
        <f aca="false">H8*F8</f>
        <v>401.92</v>
      </c>
      <c r="J8" s="11"/>
    </row>
    <row r="9" customFormat="false" ht="15.65" hidden="false" customHeight="true" outlineLevel="0" collapsed="false">
      <c r="A9" s="8" t="s">
        <v>58</v>
      </c>
      <c r="B9" s="9" t="n">
        <v>98.79</v>
      </c>
      <c r="C9" s="10" t="s">
        <v>48</v>
      </c>
      <c r="D9" s="10" t="s">
        <v>52</v>
      </c>
      <c r="E9" s="10" t="s">
        <v>50</v>
      </c>
      <c r="F9" s="10" t="n">
        <f aca="false">1/3</f>
        <v>0.333333333333333</v>
      </c>
      <c r="G9" s="10" t="n">
        <f aca="false">G8</f>
        <v>96</v>
      </c>
      <c r="H9" s="10" t="n">
        <f aca="false">B9*G9</f>
        <v>9483.84</v>
      </c>
      <c r="I9" s="11" t="n">
        <f aca="false">H9*F9</f>
        <v>3161.28</v>
      </c>
      <c r="J9" s="11"/>
    </row>
    <row r="10" customFormat="false" ht="15.65" hidden="false" customHeight="true" outlineLevel="0" collapsed="false">
      <c r="A10" s="8" t="s">
        <v>59</v>
      </c>
      <c r="B10" s="9" t="n">
        <v>147.6</v>
      </c>
      <c r="C10" s="10" t="s">
        <v>48</v>
      </c>
      <c r="D10" s="10" t="s">
        <v>52</v>
      </c>
      <c r="E10" s="10" t="s">
        <v>50</v>
      </c>
      <c r="F10" s="10" t="n">
        <f aca="false">1/3</f>
        <v>0.333333333333333</v>
      </c>
      <c r="G10" s="10" t="n">
        <f aca="false">G9</f>
        <v>96</v>
      </c>
      <c r="H10" s="10" t="n">
        <f aca="false">B10*G10</f>
        <v>14169.6</v>
      </c>
      <c r="I10" s="11" t="n">
        <f aca="false">H10*F10</f>
        <v>4723.2</v>
      </c>
      <c r="J10" s="11"/>
    </row>
    <row r="11" customFormat="false" ht="15.65" hidden="false" customHeight="true" outlineLevel="0" collapsed="false">
      <c r="A11" s="8" t="s">
        <v>60</v>
      </c>
      <c r="B11" s="9" t="n">
        <v>12</v>
      </c>
      <c r="C11" s="10" t="s">
        <v>48</v>
      </c>
      <c r="D11" s="10" t="s">
        <v>61</v>
      </c>
      <c r="E11" s="10" t="s">
        <v>50</v>
      </c>
      <c r="F11" s="10" t="n">
        <v>0.2</v>
      </c>
      <c r="G11" s="10" t="n">
        <f aca="false">G10</f>
        <v>96</v>
      </c>
      <c r="H11" s="10" t="n">
        <f aca="false">B11*G11</f>
        <v>1152</v>
      </c>
      <c r="I11" s="11" t="n">
        <f aca="false">H11*F11</f>
        <v>230.4</v>
      </c>
      <c r="J11" s="11"/>
    </row>
    <row r="12" customFormat="false" ht="15.65" hidden="false" customHeight="true" outlineLevel="0" collapsed="false">
      <c r="A12" s="8" t="s">
        <v>62</v>
      </c>
      <c r="B12" s="9" t="n">
        <v>17</v>
      </c>
      <c r="C12" s="10" t="s">
        <v>48</v>
      </c>
      <c r="D12" s="10" t="s">
        <v>61</v>
      </c>
      <c r="E12" s="10" t="s">
        <v>50</v>
      </c>
      <c r="F12" s="10" t="n">
        <v>0.2</v>
      </c>
      <c r="G12" s="10" t="n">
        <f aca="false">G11</f>
        <v>96</v>
      </c>
      <c r="H12" s="10" t="n">
        <f aca="false">B12*G12</f>
        <v>1632</v>
      </c>
      <c r="I12" s="11" t="n">
        <f aca="false">H12*F12</f>
        <v>326.4</v>
      </c>
      <c r="J12" s="11"/>
    </row>
    <row r="13" customFormat="false" ht="15.65" hidden="false" customHeight="true" outlineLevel="0" collapsed="false">
      <c r="A13" s="8" t="s">
        <v>63</v>
      </c>
      <c r="B13" s="9" t="n">
        <v>80</v>
      </c>
      <c r="C13" s="10" t="s">
        <v>48</v>
      </c>
      <c r="D13" s="10" t="s">
        <v>61</v>
      </c>
      <c r="E13" s="10" t="s">
        <v>50</v>
      </c>
      <c r="F13" s="10" t="n">
        <v>0.2</v>
      </c>
      <c r="G13" s="10" t="n">
        <f aca="false">G12</f>
        <v>96</v>
      </c>
      <c r="H13" s="10" t="n">
        <f aca="false">B13*G13</f>
        <v>7680</v>
      </c>
      <c r="I13" s="11" t="n">
        <f aca="false">H13*F13</f>
        <v>1536</v>
      </c>
      <c r="J13" s="11"/>
    </row>
    <row r="14" customFormat="false" ht="15.65" hidden="false" customHeight="true" outlineLevel="0" collapsed="false">
      <c r="A14" s="8" t="s">
        <v>64</v>
      </c>
      <c r="B14" s="9" t="n">
        <v>68.98</v>
      </c>
      <c r="C14" s="10" t="s">
        <v>48</v>
      </c>
      <c r="D14" s="10" t="s">
        <v>65</v>
      </c>
      <c r="E14" s="10" t="s">
        <v>50</v>
      </c>
      <c r="F14" s="10" t="n">
        <f aca="false">1/3</f>
        <v>0.333333333333333</v>
      </c>
      <c r="G14" s="10" t="n">
        <f aca="false">G13</f>
        <v>96</v>
      </c>
      <c r="H14" s="10" t="n">
        <f aca="false">B14*G14</f>
        <v>6622.08</v>
      </c>
      <c r="I14" s="11" t="n">
        <f aca="false">H14*F14</f>
        <v>2207.36</v>
      </c>
      <c r="J14" s="11"/>
    </row>
    <row r="15" customFormat="false" ht="15.65" hidden="false" customHeight="true" outlineLevel="0" collapsed="false">
      <c r="A15" s="8" t="s">
        <v>66</v>
      </c>
      <c r="B15" s="9" t="n">
        <v>10.31</v>
      </c>
      <c r="C15" s="10" t="s">
        <v>48</v>
      </c>
      <c r="D15" s="10" t="s">
        <v>65</v>
      </c>
      <c r="E15" s="10" t="s">
        <v>50</v>
      </c>
      <c r="F15" s="10" t="n">
        <v>1</v>
      </c>
      <c r="G15" s="10" t="n">
        <f aca="false">G14</f>
        <v>96</v>
      </c>
      <c r="H15" s="10" t="n">
        <f aca="false">B15*G15</f>
        <v>989.76</v>
      </c>
      <c r="I15" s="11" t="n">
        <f aca="false">H15*F15</f>
        <v>989.76</v>
      </c>
      <c r="J15" s="11"/>
    </row>
    <row r="16" customFormat="false" ht="15.65" hidden="false" customHeight="true" outlineLevel="0" collapsed="false">
      <c r="A16" s="8" t="s">
        <v>67</v>
      </c>
      <c r="B16" s="9" t="n">
        <v>64.88</v>
      </c>
      <c r="C16" s="10" t="s">
        <v>48</v>
      </c>
      <c r="D16" s="10" t="s">
        <v>68</v>
      </c>
      <c r="E16" s="10" t="s">
        <v>50</v>
      </c>
      <c r="F16" s="10" t="n">
        <v>0.2</v>
      </c>
      <c r="G16" s="10" t="n">
        <f aca="false">G15</f>
        <v>96</v>
      </c>
      <c r="H16" s="10" t="n">
        <f aca="false">B16*G16</f>
        <v>6228.48</v>
      </c>
      <c r="I16" s="11" t="n">
        <f aca="false">H16*F16</f>
        <v>1245.696</v>
      </c>
      <c r="J16" s="11"/>
    </row>
    <row r="17" customFormat="false" ht="15.65" hidden="false" customHeight="true" outlineLevel="0" collapsed="false">
      <c r="A17" s="8" t="s">
        <v>69</v>
      </c>
      <c r="B17" s="9" t="n">
        <v>212.49</v>
      </c>
      <c r="C17" s="10" t="s">
        <v>48</v>
      </c>
      <c r="D17" s="10" t="s">
        <v>70</v>
      </c>
      <c r="E17" s="10" t="s">
        <v>50</v>
      </c>
      <c r="F17" s="10" t="n">
        <v>0.2</v>
      </c>
      <c r="G17" s="10" t="n">
        <f aca="false">G16</f>
        <v>96</v>
      </c>
      <c r="H17" s="10" t="n">
        <f aca="false">B17*G17</f>
        <v>20399.04</v>
      </c>
      <c r="I17" s="11" t="n">
        <f aca="false">H17*F17</f>
        <v>4079.808</v>
      </c>
      <c r="J17" s="11"/>
    </row>
    <row r="18" customFormat="false" ht="15.65" hidden="false" customHeight="true" outlineLevel="0" collapsed="false">
      <c r="A18" s="8" t="s">
        <v>71</v>
      </c>
      <c r="B18" s="9" t="n">
        <v>50</v>
      </c>
      <c r="C18" s="10" t="s">
        <v>72</v>
      </c>
      <c r="D18" s="10" t="s">
        <v>73</v>
      </c>
      <c r="E18" s="10" t="s">
        <v>50</v>
      </c>
      <c r="F18" s="10" t="n">
        <v>1</v>
      </c>
      <c r="G18" s="10" t="n">
        <f aca="false">G17</f>
        <v>96</v>
      </c>
      <c r="H18" s="10" t="n">
        <f aca="false">B18*G18</f>
        <v>4800</v>
      </c>
      <c r="I18" s="11" t="n">
        <f aca="false">H18*F18</f>
        <v>4800</v>
      </c>
      <c r="J18" s="11"/>
    </row>
    <row r="19" customFormat="false" ht="15.65" hidden="false" customHeight="true" outlineLevel="0" collapsed="false">
      <c r="A19" s="8" t="s">
        <v>74</v>
      </c>
      <c r="B19" s="9" t="n">
        <v>15</v>
      </c>
      <c r="C19" s="10" t="s">
        <v>75</v>
      </c>
      <c r="D19" s="10" t="s">
        <v>76</v>
      </c>
      <c r="E19" s="10" t="s">
        <v>50</v>
      </c>
      <c r="F19" s="10" t="n">
        <f aca="false">1/3</f>
        <v>0.333333333333333</v>
      </c>
      <c r="G19" s="10" t="n">
        <f aca="false">G18</f>
        <v>96</v>
      </c>
      <c r="H19" s="10" t="n">
        <f aca="false">B19*G19</f>
        <v>1440</v>
      </c>
      <c r="I19" s="11" t="n">
        <f aca="false">H19*F19</f>
        <v>480</v>
      </c>
      <c r="J19" s="11"/>
    </row>
    <row r="20" customFormat="false" ht="15.65" hidden="false" customHeight="true" outlineLevel="0" collapsed="false">
      <c r="A20" s="13"/>
      <c r="B20" s="13"/>
      <c r="C20" s="13"/>
      <c r="D20" s="13"/>
      <c r="E20" s="13"/>
      <c r="F20" s="13"/>
      <c r="G20" s="10"/>
      <c r="H20" s="10"/>
      <c r="I20" s="11"/>
      <c r="J20" s="11"/>
    </row>
    <row r="21" customFormat="false" ht="15.65" hidden="false" customHeight="true" outlineLevel="0" collapsed="false">
      <c r="A21" s="13"/>
      <c r="B21" s="13"/>
      <c r="C21" s="13"/>
      <c r="D21" s="13"/>
      <c r="E21" s="13"/>
      <c r="F21" s="13"/>
      <c r="G21" s="10"/>
      <c r="H21" s="10"/>
      <c r="I21" s="11"/>
      <c r="J21" s="11"/>
    </row>
    <row r="22" customFormat="false" ht="15.65" hidden="false" customHeight="true" outlineLevel="0" collapsed="false">
      <c r="A22" s="13"/>
      <c r="B22" s="13"/>
      <c r="C22" s="13"/>
      <c r="D22" s="13"/>
      <c r="E22" s="13"/>
      <c r="F22" s="13"/>
      <c r="G22" s="10"/>
      <c r="H22" s="10"/>
      <c r="I22" s="11"/>
      <c r="J22" s="11"/>
    </row>
    <row r="23" customFormat="false" ht="15.65" hidden="false" customHeight="true" outlineLevel="0" collapsed="false">
      <c r="A23" s="13"/>
      <c r="B23" s="13"/>
      <c r="C23" s="13"/>
      <c r="D23" s="13"/>
      <c r="E23" s="13"/>
      <c r="F23" s="13"/>
      <c r="G23" s="10"/>
      <c r="H23" s="10"/>
      <c r="I23" s="11"/>
      <c r="J23" s="11"/>
    </row>
    <row r="24" customFormat="false" ht="15.65" hidden="false" customHeight="true" outlineLevel="0" collapsed="false">
      <c r="A24" s="13"/>
      <c r="B24" s="13"/>
      <c r="C24" s="13"/>
      <c r="D24" s="13"/>
      <c r="E24" s="13"/>
      <c r="F24" s="13"/>
      <c r="G24" s="10"/>
      <c r="H24" s="10"/>
      <c r="I24" s="11"/>
      <c r="J24" s="11"/>
    </row>
    <row r="25" customFormat="false" ht="15.65" hidden="false" customHeight="true" outlineLevel="0" collapsed="false">
      <c r="A25" s="13"/>
      <c r="B25" s="13"/>
      <c r="C25" s="13"/>
      <c r="D25" s="13"/>
      <c r="E25" s="13"/>
      <c r="F25" s="13"/>
      <c r="G25" s="10"/>
      <c r="H25" s="10"/>
      <c r="I25" s="11"/>
      <c r="J25" s="11"/>
    </row>
    <row r="26" customFormat="false" ht="15.65" hidden="false" customHeight="true" outlineLevel="0" collapsed="false">
      <c r="A26" s="13"/>
      <c r="B26" s="13"/>
      <c r="C26" s="13"/>
      <c r="D26" s="13"/>
      <c r="E26" s="13"/>
      <c r="F26" s="13"/>
      <c r="G26" s="10"/>
      <c r="H26" s="10"/>
      <c r="I26" s="11"/>
      <c r="J26" s="11"/>
    </row>
    <row r="27" customFormat="false" ht="15.65" hidden="false" customHeight="true" outlineLevel="0" collapsed="false">
      <c r="A27" s="13"/>
      <c r="B27" s="13"/>
      <c r="C27" s="13"/>
      <c r="D27" s="13"/>
      <c r="E27" s="13"/>
      <c r="F27" s="13"/>
      <c r="G27" s="10"/>
      <c r="H27" s="10"/>
      <c r="I27" s="11"/>
      <c r="J27" s="11"/>
    </row>
    <row r="28" customFormat="false" ht="15.65" hidden="false" customHeight="true" outlineLevel="0" collapsed="false">
      <c r="A28" s="13"/>
      <c r="B28" s="13"/>
      <c r="C28" s="13"/>
      <c r="D28" s="13"/>
      <c r="E28" s="13"/>
      <c r="F28" s="13"/>
      <c r="G28" s="10"/>
      <c r="H28" s="10"/>
      <c r="I28" s="11"/>
      <c r="J28" s="11"/>
    </row>
    <row r="29" customFormat="false" ht="15.6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1"/>
      <c r="J29" s="11"/>
    </row>
    <row r="30" customFormat="false" ht="15.6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74"/>
    <col collapsed="false" customWidth="true" hidden="false" outlineLevel="0" max="2" min="2" style="0" width="21.56"/>
    <col collapsed="false" customWidth="true" hidden="false" outlineLevel="0" max="3" min="3" style="0" width="15.85"/>
    <col collapsed="false" customWidth="true" hidden="false" outlineLevel="0" max="5" min="5" style="0" width="13.9"/>
    <col collapsed="false" customWidth="true" hidden="false" outlineLevel="0" max="8" min="8" style="0" width="17.38"/>
    <col collapsed="false" customWidth="true" hidden="false" outlineLevel="0" max="9" min="9" style="0" width="16.27"/>
  </cols>
  <sheetData>
    <row r="1" s="4" customFormat="true" ht="15.8" hidden="false" customHeight="false" outlineLevel="0" collapsed="false">
      <c r="A1" s="4" t="s">
        <v>19</v>
      </c>
      <c r="B1" s="4" t="s">
        <v>77</v>
      </c>
      <c r="C1" s="4" t="s">
        <v>78</v>
      </c>
      <c r="D1" s="4" t="s">
        <v>20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26</v>
      </c>
    </row>
    <row r="2" customFormat="false" ht="15.8" hidden="false" customHeight="false" outlineLevel="0" collapsed="false">
      <c r="A2" s="0" t="s">
        <v>79</v>
      </c>
      <c r="B2" s="14" t="s">
        <v>80</v>
      </c>
      <c r="C2" s="0" t="n">
        <v>51242882</v>
      </c>
      <c r="D2" s="0" t="n">
        <v>77.6</v>
      </c>
      <c r="E2" s="10" t="n">
        <v>0.2</v>
      </c>
      <c r="F2" s="10" t="n">
        <v>96</v>
      </c>
      <c r="G2" s="15" t="n">
        <f aca="false">D2*F2</f>
        <v>7449.6</v>
      </c>
      <c r="H2" s="11" t="n">
        <f aca="false">G2*E2</f>
        <v>1489.92</v>
      </c>
      <c r="I2" s="12" t="n">
        <f aca="false">SUM(H2:H1048576)</f>
        <v>44308.414</v>
      </c>
    </row>
    <row r="3" customFormat="false" ht="15.8" hidden="false" customHeight="false" outlineLevel="0" collapsed="false">
      <c r="A3" s="0" t="s">
        <v>81</v>
      </c>
      <c r="B3" s="14" t="s">
        <v>80</v>
      </c>
      <c r="C3" s="0" t="n">
        <v>50594496</v>
      </c>
      <c r="D3" s="0" t="n">
        <v>126.7</v>
      </c>
      <c r="E3" s="10" t="n">
        <v>0.2</v>
      </c>
      <c r="F3" s="10" t="n">
        <f aca="false">F2</f>
        <v>96</v>
      </c>
      <c r="G3" s="15" t="n">
        <f aca="false">D3*F3</f>
        <v>12163.2</v>
      </c>
      <c r="H3" s="11" t="n">
        <f aca="false">G3*E3</f>
        <v>2432.64</v>
      </c>
      <c r="I3" s="11"/>
    </row>
    <row r="4" customFormat="false" ht="15.8" hidden="false" customHeight="false" outlineLevel="0" collapsed="false">
      <c r="A4" s="0" t="s">
        <v>82</v>
      </c>
      <c r="B4" s="14" t="s">
        <v>80</v>
      </c>
      <c r="C4" s="0" t="n">
        <v>49168811</v>
      </c>
      <c r="D4" s="0" t="n">
        <v>126.77</v>
      </c>
      <c r="E4" s="10" t="n">
        <v>0.2</v>
      </c>
      <c r="F4" s="10" t="n">
        <f aca="false">F3</f>
        <v>96</v>
      </c>
      <c r="G4" s="15" t="n">
        <f aca="false">D4*F4</f>
        <v>12169.92</v>
      </c>
      <c r="H4" s="11" t="n">
        <f aca="false">G4*E4</f>
        <v>2433.984</v>
      </c>
    </row>
    <row r="5" customFormat="false" ht="15.8" hidden="false" customHeight="false" outlineLevel="0" collapsed="false">
      <c r="A5" s="0" t="s">
        <v>83</v>
      </c>
      <c r="B5" s="14" t="s">
        <v>80</v>
      </c>
      <c r="C5" s="0" t="n">
        <v>48292464</v>
      </c>
      <c r="D5" s="0" t="n">
        <v>131.89</v>
      </c>
      <c r="E5" s="10" t="n">
        <f aca="false">E4</f>
        <v>0.2</v>
      </c>
      <c r="F5" s="10" t="n">
        <f aca="false">F4</f>
        <v>96</v>
      </c>
      <c r="G5" s="15" t="n">
        <f aca="false">D5*F5</f>
        <v>12661.44</v>
      </c>
      <c r="H5" s="11" t="n">
        <f aca="false">G5*E5</f>
        <v>2532.288</v>
      </c>
    </row>
    <row r="6" customFormat="false" ht="15.8" hidden="false" customHeight="false" outlineLevel="0" collapsed="false">
      <c r="A6" s="0" t="s">
        <v>84</v>
      </c>
      <c r="B6" s="14" t="s">
        <v>80</v>
      </c>
      <c r="C6" s="0" t="n">
        <v>47151669</v>
      </c>
      <c r="D6" s="0" t="n">
        <v>183.05</v>
      </c>
      <c r="E6" s="10" t="n">
        <f aca="false">E5</f>
        <v>0.2</v>
      </c>
      <c r="F6" s="10" t="n">
        <f aca="false">F5</f>
        <v>96</v>
      </c>
      <c r="G6" s="15" t="n">
        <f aca="false">D6*F6</f>
        <v>17572.8</v>
      </c>
      <c r="H6" s="11" t="n">
        <f aca="false">G6*E6</f>
        <v>3514.56</v>
      </c>
    </row>
    <row r="7" customFormat="false" ht="15.8" hidden="false" customHeight="false" outlineLevel="0" collapsed="false">
      <c r="A7" s="0" t="s">
        <v>85</v>
      </c>
      <c r="B7" s="0" t="s">
        <v>86</v>
      </c>
      <c r="E7" s="10" t="n">
        <f aca="false">E6</f>
        <v>0.2</v>
      </c>
      <c r="F7" s="10"/>
      <c r="G7" s="15" t="n">
        <v>10800</v>
      </c>
      <c r="H7" s="11" t="n">
        <f aca="false">G7*E7</f>
        <v>2160</v>
      </c>
    </row>
    <row r="8" customFormat="false" ht="15.8" hidden="false" customHeight="false" outlineLevel="0" collapsed="false">
      <c r="A8" s="0" t="s">
        <v>87</v>
      </c>
      <c r="B8" s="0" t="s">
        <v>86</v>
      </c>
      <c r="E8" s="10" t="n">
        <f aca="false">E7</f>
        <v>0.2</v>
      </c>
      <c r="F8" s="10"/>
      <c r="G8" s="15" t="n">
        <v>10800</v>
      </c>
      <c r="H8" s="11" t="n">
        <f aca="false">G8*E8</f>
        <v>2160</v>
      </c>
    </row>
    <row r="9" customFormat="false" ht="15.8" hidden="false" customHeight="false" outlineLevel="0" collapsed="false">
      <c r="A9" s="0" t="s">
        <v>88</v>
      </c>
      <c r="B9" s="0" t="s">
        <v>86</v>
      </c>
      <c r="E9" s="10" t="n">
        <f aca="false">E8</f>
        <v>0.2</v>
      </c>
      <c r="F9" s="10"/>
      <c r="G9" s="15" t="n">
        <v>10800</v>
      </c>
      <c r="H9" s="11" t="n">
        <f aca="false">G9*E9</f>
        <v>2160</v>
      </c>
    </row>
    <row r="10" customFormat="false" ht="15.8" hidden="false" customHeight="false" outlineLevel="0" collapsed="false">
      <c r="A10" s="0" t="s">
        <v>89</v>
      </c>
      <c r="B10" s="0" t="s">
        <v>86</v>
      </c>
      <c r="E10" s="10" t="n">
        <f aca="false">E9</f>
        <v>0.2</v>
      </c>
      <c r="F10" s="10"/>
      <c r="G10" s="15" t="n">
        <v>10800</v>
      </c>
      <c r="H10" s="11" t="n">
        <f aca="false">G10*E10</f>
        <v>2160</v>
      </c>
    </row>
    <row r="11" customFormat="false" ht="15.8" hidden="false" customHeight="false" outlineLevel="0" collapsed="false">
      <c r="A11" s="0" t="s">
        <v>90</v>
      </c>
      <c r="B11" s="0" t="s">
        <v>86</v>
      </c>
      <c r="E11" s="10" t="n">
        <f aca="false">E10</f>
        <v>0.2</v>
      </c>
      <c r="F11" s="10"/>
      <c r="G11" s="15" t="n">
        <v>10800</v>
      </c>
      <c r="H11" s="11" t="n">
        <f aca="false">G11*E11</f>
        <v>2160</v>
      </c>
    </row>
    <row r="12" customFormat="false" ht="15.8" hidden="false" customHeight="false" outlineLevel="0" collapsed="false">
      <c r="A12" s="0" t="s">
        <v>91</v>
      </c>
      <c r="B12" s="0" t="s">
        <v>86</v>
      </c>
      <c r="E12" s="10" t="n">
        <f aca="false">E11</f>
        <v>0.2</v>
      </c>
      <c r="F12" s="10"/>
      <c r="G12" s="15" t="n">
        <v>10800</v>
      </c>
      <c r="H12" s="11" t="n">
        <f aca="false">G12*E12</f>
        <v>2160</v>
      </c>
    </row>
    <row r="13" customFormat="false" ht="15.8" hidden="false" customHeight="false" outlineLevel="0" collapsed="false">
      <c r="A13" s="0" t="s">
        <v>92</v>
      </c>
      <c r="B13" s="0" t="s">
        <v>86</v>
      </c>
      <c r="E13" s="10" t="n">
        <f aca="false">E12</f>
        <v>0.2</v>
      </c>
      <c r="F13" s="10"/>
      <c r="G13" s="15" t="n">
        <v>10800</v>
      </c>
      <c r="H13" s="11" t="n">
        <f aca="false">G13*E13</f>
        <v>2160</v>
      </c>
    </row>
    <row r="14" customFormat="false" ht="15.8" hidden="false" customHeight="false" outlineLevel="0" collapsed="false">
      <c r="A14" s="0" t="s">
        <v>93</v>
      </c>
      <c r="B14" s="0" t="s">
        <v>86</v>
      </c>
      <c r="E14" s="10" t="n">
        <f aca="false">E13</f>
        <v>0.2</v>
      </c>
      <c r="F14" s="10"/>
      <c r="G14" s="15" t="n">
        <v>10800</v>
      </c>
      <c r="H14" s="11" t="n">
        <f aca="false">G14*E14</f>
        <v>2160</v>
      </c>
    </row>
    <row r="15" customFormat="false" ht="15.8" hidden="false" customHeight="false" outlineLevel="0" collapsed="false">
      <c r="A15" s="0" t="s">
        <v>94</v>
      </c>
      <c r="B15" s="0" t="s">
        <v>86</v>
      </c>
      <c r="E15" s="10" t="n">
        <f aca="false">E14</f>
        <v>0.2</v>
      </c>
      <c r="F15" s="10"/>
      <c r="G15" s="15" t="n">
        <v>10800</v>
      </c>
      <c r="H15" s="11" t="n">
        <f aca="false">G15*E15</f>
        <v>2160</v>
      </c>
    </row>
    <row r="16" customFormat="false" ht="15.8" hidden="false" customHeight="false" outlineLevel="0" collapsed="false">
      <c r="A16" s="0" t="s">
        <v>95</v>
      </c>
      <c r="B16" s="0" t="s">
        <v>86</v>
      </c>
      <c r="E16" s="10" t="n">
        <f aca="false">E15</f>
        <v>0.2</v>
      </c>
      <c r="F16" s="10"/>
      <c r="G16" s="15" t="n">
        <v>10800</v>
      </c>
      <c r="H16" s="11" t="n">
        <f aca="false">G16*E16</f>
        <v>2160</v>
      </c>
    </row>
    <row r="17" customFormat="false" ht="15.8" hidden="false" customHeight="false" outlineLevel="0" collapsed="false">
      <c r="A17" s="0" t="s">
        <v>96</v>
      </c>
      <c r="B17" s="0" t="s">
        <v>86</v>
      </c>
      <c r="E17" s="10" t="n">
        <f aca="false">E16</f>
        <v>0.2</v>
      </c>
      <c r="G17" s="15" t="n">
        <v>10800</v>
      </c>
      <c r="H17" s="11" t="n">
        <f aca="false">G17*E17</f>
        <v>2160</v>
      </c>
    </row>
    <row r="18" customFormat="false" ht="15.8" hidden="false" customHeight="false" outlineLevel="0" collapsed="false">
      <c r="A18" s="0" t="s">
        <v>97</v>
      </c>
      <c r="B18" s="0" t="s">
        <v>86</v>
      </c>
      <c r="E18" s="10" t="n">
        <f aca="false">E17</f>
        <v>0.2</v>
      </c>
      <c r="G18" s="15" t="n">
        <v>10800</v>
      </c>
      <c r="H18" s="11" t="n">
        <f aca="false">G18*E18</f>
        <v>2160</v>
      </c>
    </row>
    <row r="19" customFormat="false" ht="15.8" hidden="false" customHeight="false" outlineLevel="0" collapsed="false">
      <c r="A19" s="0" t="s">
        <v>98</v>
      </c>
      <c r="B19" s="0" t="s">
        <v>99</v>
      </c>
      <c r="E19" s="10" t="n">
        <f aca="false">E18</f>
        <v>0.2</v>
      </c>
      <c r="G19" s="16" t="n">
        <v>4071</v>
      </c>
      <c r="H19" s="11" t="n">
        <f aca="false">G19*E19</f>
        <v>814.2</v>
      </c>
    </row>
    <row r="20" customFormat="false" ht="15.8" hidden="false" customHeight="false" outlineLevel="0" collapsed="false">
      <c r="A20" s="0" t="s">
        <v>100</v>
      </c>
      <c r="B20" s="0" t="s">
        <v>99</v>
      </c>
      <c r="E20" s="10" t="n">
        <f aca="false">E19</f>
        <v>0.2</v>
      </c>
      <c r="G20" s="16" t="n">
        <v>2847</v>
      </c>
      <c r="H20" s="11" t="n">
        <f aca="false">G20*E20</f>
        <v>569.4</v>
      </c>
    </row>
    <row r="21" customFormat="false" ht="15.8" hidden="false" customHeight="false" outlineLevel="0" collapsed="false">
      <c r="A21" s="0" t="s">
        <v>101</v>
      </c>
      <c r="B21" s="0" t="s">
        <v>99</v>
      </c>
      <c r="E21" s="10" t="n">
        <f aca="false">E20</f>
        <v>0.2</v>
      </c>
      <c r="G21" s="16" t="n">
        <v>2785</v>
      </c>
      <c r="H21" s="11" t="n">
        <f aca="false">G21*E21</f>
        <v>557</v>
      </c>
    </row>
    <row r="22" customFormat="false" ht="15.8" hidden="false" customHeight="false" outlineLevel="0" collapsed="false">
      <c r="A22" s="0" t="s">
        <v>102</v>
      </c>
      <c r="B22" s="0" t="s">
        <v>99</v>
      </c>
      <c r="E22" s="10" t="n">
        <f aca="false">E21</f>
        <v>0.2</v>
      </c>
      <c r="G22" s="16" t="n">
        <v>1568</v>
      </c>
      <c r="H22" s="11" t="n">
        <f aca="false">G22*E22</f>
        <v>313.6</v>
      </c>
    </row>
    <row r="23" customFormat="false" ht="15.8" hidden="false" customHeight="false" outlineLevel="0" collapsed="false">
      <c r="A23" s="0" t="s">
        <v>103</v>
      </c>
      <c r="B23" s="0" t="s">
        <v>99</v>
      </c>
      <c r="E23" s="10" t="n">
        <f aca="false">E22</f>
        <v>0.2</v>
      </c>
      <c r="G23" s="16" t="n">
        <v>1148</v>
      </c>
      <c r="H23" s="11" t="n">
        <f aca="false">G23*E23</f>
        <v>229.6</v>
      </c>
    </row>
    <row r="24" customFormat="false" ht="15.8" hidden="false" customHeight="false" outlineLevel="0" collapsed="false">
      <c r="A24" s="0" t="s">
        <v>104</v>
      </c>
      <c r="B24" s="0" t="s">
        <v>99</v>
      </c>
      <c r="E24" s="10" t="n">
        <f aca="false">E23</f>
        <v>0.2</v>
      </c>
      <c r="G24" s="16" t="n">
        <v>3335</v>
      </c>
      <c r="H24" s="11" t="n">
        <f aca="false">G24*E24</f>
        <v>667</v>
      </c>
    </row>
    <row r="25" customFormat="false" ht="15.8" hidden="false" customHeight="false" outlineLevel="0" collapsed="false">
      <c r="A25" s="0" t="s">
        <v>105</v>
      </c>
      <c r="B25" s="0" t="s">
        <v>106</v>
      </c>
      <c r="E25" s="10" t="n">
        <f aca="false">E24</f>
        <v>0.2</v>
      </c>
      <c r="G25" s="0" t="n">
        <v>10269.11</v>
      </c>
      <c r="H25" s="17" t="n">
        <f aca="false">G25*E25</f>
        <v>2053.822</v>
      </c>
    </row>
    <row r="26" customFormat="false" ht="15.8" hidden="false" customHeight="false" outlineLevel="0" collapsed="false">
      <c r="A26" s="0" t="s">
        <v>107</v>
      </c>
      <c r="B26" s="0" t="s">
        <v>108</v>
      </c>
      <c r="E26" s="10" t="n">
        <v>0.2</v>
      </c>
      <c r="G26" s="0" t="n">
        <f aca="false">191+97+566+547+548+1100+853</f>
        <v>3902</v>
      </c>
      <c r="H26" s="17" t="n">
        <f aca="false">G26*E26</f>
        <v>780.4</v>
      </c>
    </row>
    <row r="27" customFormat="false" ht="15.8" hidden="false" customHeight="false" outlineLevel="0" collapsed="false">
      <c r="E27" s="10"/>
    </row>
    <row r="28" customFormat="false" ht="15.8" hidden="false" customHeight="false" outlineLevel="0" collapsed="false">
      <c r="E28" s="10"/>
    </row>
    <row r="29" customFormat="false" ht="15.8" hidden="false" customHeight="false" outlineLevel="0" collapsed="false">
      <c r="E29" s="10"/>
    </row>
    <row r="30" customFormat="false" ht="15.8" hidden="false" customHeight="false" outlineLevel="0" collapsed="false">
      <c r="E30" s="10"/>
    </row>
    <row r="31" customFormat="false" ht="15.8" hidden="false" customHeight="false" outlineLevel="0" collapsed="false">
      <c r="E31" s="10"/>
    </row>
    <row r="32" customFormat="false" ht="15.8" hidden="false" customHeight="false" outlineLevel="0" collapsed="false">
      <c r="E32" s="10"/>
    </row>
    <row r="33" customFormat="false" ht="15.8" hidden="false" customHeight="false" outlineLevel="0" collapsed="false">
      <c r="E33" s="10"/>
    </row>
    <row r="34" customFormat="false" ht="15.8" hidden="false" customHeight="false" outlineLevel="0" collapsed="false">
      <c r="E34" s="10"/>
    </row>
    <row r="35" customFormat="false" ht="15.8" hidden="false" customHeight="false" outlineLevel="0" collapsed="false">
      <c r="E35" s="10"/>
    </row>
    <row r="36" customFormat="false" ht="15.8" hidden="false" customHeight="false" outlineLevel="0" collapsed="false">
      <c r="E3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2024-01-17T11:09:34Z</dcterms:created>
  <dc:creator/>
  <dc:description/>
  <dc:language>ru-RU</dc:language>
  <cp:lastModifiedBy/>
  <dcterms:modified xsi:type="dcterms:W3CDTF">2024-01-17T23:50:40Z</dcterms:modified>
  <cp:revision>13</cp:revision>
  <dc:subject/>
  <dc:title/>
</cp:coreProperties>
</file>