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5"/>
  <workbookPr/>
  <mc:AlternateContent xmlns:mc="http://schemas.openxmlformats.org/markup-compatibility/2006">
    <mc:Choice Requires="x15">
      <x15ac:absPath xmlns:x15ac="http://schemas.microsoft.com/office/spreadsheetml/2010/11/ac" url="/Users/sydneec/Dropbox (Personal)/Research/1-Active/Uber-Private/Uber-Tables/"/>
    </mc:Choice>
  </mc:AlternateContent>
  <xr:revisionPtr revIDLastSave="0" documentId="13_ncr:1_{1A848A22-BE77-C947-8B86-0E14D0A64B79}" xr6:coauthVersionLast="45" xr6:coauthVersionMax="45" xr10:uidLastSave="{00000000-0000-0000-0000-000000000000}"/>
  <bookViews>
    <workbookView xWindow="16800" yWindow="460" windowWidth="16800" windowHeight="18860" tabRatio="500" xr2:uid="{00000000-000D-0000-FFFF-FFFF00000000}"/>
  </bookViews>
  <sheets>
    <sheet name="Table 1 - Boston" sheetId="5" r:id="rId1"/>
    <sheet name="Table 2 - FW Design" sheetId="28" r:id="rId2"/>
    <sheet name="Table 3 - Who Opts In" sheetId="30" r:id="rId3"/>
    <sheet name="Table 4 - Taxi" sheetId="29" r:id="rId4"/>
    <sheet name="Table 5 - ISE" sheetId="25" r:id="rId5"/>
    <sheet name="Table 6-Gains-Losses" sheetId="46" r:id="rId6"/>
    <sheet name="Table 7" sheetId="32" r:id="rId7"/>
    <sheet name="Table 8" sheetId="26" r:id="rId8"/>
    <sheet name="A1 Calendar" sheetId="3" r:id="rId9"/>
    <sheet name="A2- Wave Balance" sheetId="42" r:id="rId10"/>
    <sheet name="A3 - Taxi 1 Balance" sheetId="7" r:id="rId11"/>
    <sheet name="A4 - Taxi 2 Balance" sheetId="8" r:id="rId12"/>
    <sheet name="A5  Compliance 2SLS" sheetId="11" r:id="rId13"/>
    <sheet name="A6 Other Compliance" sheetId="19" r:id="rId14"/>
    <sheet name="Table A7 ISE" sheetId="31" r:id="rId15"/>
    <sheet name="TableA8" sheetId="48" r:id="rId16"/>
    <sheet name="Table A9" sheetId="27" r:id="rId17"/>
    <sheet name="TableA10" sheetId="17" r:id="rId18"/>
  </sheets>
  <externalReferences>
    <externalReference r:id="rId19"/>
    <externalReference r:id="rId20"/>
    <externalReference r:id="rId21"/>
    <externalReference r:id="rId22"/>
  </externalReferences>
  <definedNames>
    <definedName name="cluster">#REF!</definedName>
    <definedName name="compliance_2sls" localSheetId="9">'[1]Deck Notes'!$B$4</definedName>
    <definedName name="compliance_2sls" localSheetId="2">'[1]Deck Notes'!$B$4</definedName>
    <definedName name="compliance_2sls" localSheetId="4">[2]taxi1_CB!$B$4</definedName>
    <definedName name="compliance_2sls" localSheetId="14">[2]taxi1_CB!$B$4</definedName>
    <definedName name="compliance_2sls">#REF!</definedName>
    <definedName name="covariates">#REF!</definedName>
    <definedName name="covariates_freeweek">[3]Labels!$A$2</definedName>
    <definedName name="old">#REF!</definedName>
    <definedName name="randomization_taxi1" localSheetId="9">'[1]Deck Notes'!$B$13</definedName>
    <definedName name="randomization_taxi1" localSheetId="2">'[1]Deck Notes'!$B$13</definedName>
    <definedName name="randomization_taxi1" localSheetId="4">[2]taxi1_CB!$B$13</definedName>
    <definedName name="randomization_taxi1" localSheetId="14">[2]taxi1_CB!$B$13</definedName>
    <definedName name="randomization_taxi1">#REF!</definedName>
    <definedName name="randomization_taxi2" localSheetId="9">'[1]Deck Notes'!$B$14</definedName>
    <definedName name="randomization_taxi2" localSheetId="2">'[1]Deck Notes'!$B$14</definedName>
    <definedName name="randomization_taxi2" localSheetId="4">[2]taxi1_CB!$B$14</definedName>
    <definedName name="randomization_taxi2" localSheetId="14">[2]taxi1_CB!$B$14</definedName>
    <definedName name="randomization_taxi2">#REF!</definedName>
    <definedName name="stacked">[3]Labels!$A$3</definedName>
    <definedName name="start_cluster">#REF!</definedName>
    <definedName name="strata_selection" localSheetId="9">'[1]Deck Notes'!$B$2</definedName>
    <definedName name="strata_selection" localSheetId="2">'[1]Deck Notes'!$B$2</definedName>
    <definedName name="strata_selection" localSheetId="4">[2]taxi1_CB!$B$2</definedName>
    <definedName name="strata_selection" localSheetId="14">[2]taxi1_CB!$B$2</definedName>
    <definedName name="strata_selection">#REF!</definedName>
    <definedName name="strata_taxi">#REF!</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8" i="32" l="1"/>
  <c r="F15" i="17"/>
  <c r="F14" i="17"/>
  <c r="F12" i="17"/>
  <c r="F11" i="17"/>
  <c r="F9" i="17"/>
  <c r="F8" i="17"/>
  <c r="F6" i="17"/>
  <c r="F5" i="17"/>
  <c r="E15" i="17"/>
  <c r="E14" i="17"/>
  <c r="E12" i="17"/>
  <c r="E11" i="17"/>
  <c r="E9" i="17"/>
  <c r="E8" i="17"/>
  <c r="E6" i="17"/>
  <c r="E5" i="17"/>
  <c r="B15" i="17"/>
  <c r="B14" i="17"/>
  <c r="B12" i="17"/>
  <c r="B11" i="17"/>
  <c r="B9" i="17"/>
  <c r="B8" i="17"/>
  <c r="B6" i="17"/>
  <c r="B5" i="17"/>
  <c r="C15" i="17"/>
  <c r="C14" i="17"/>
  <c r="C12" i="17"/>
  <c r="C11" i="17"/>
  <c r="C9" i="17"/>
  <c r="C8" i="17"/>
  <c r="C6" i="17"/>
  <c r="C5" i="17"/>
  <c r="H15" i="17"/>
  <c r="H14" i="17"/>
  <c r="H12" i="17"/>
  <c r="H11" i="17"/>
  <c r="H9" i="17"/>
  <c r="H8" i="17"/>
  <c r="H6" i="17"/>
  <c r="H5" i="17"/>
  <c r="H36" i="26"/>
  <c r="G36" i="26"/>
  <c r="F36" i="26"/>
  <c r="E36" i="26"/>
  <c r="D36" i="26"/>
  <c r="C36" i="26"/>
  <c r="B36" i="26"/>
  <c r="H35" i="26"/>
  <c r="G35" i="26"/>
  <c r="F35" i="26"/>
  <c r="E35" i="26"/>
  <c r="D35" i="26"/>
  <c r="C35" i="26"/>
  <c r="B35" i="26"/>
  <c r="I34" i="26"/>
  <c r="H34" i="26"/>
  <c r="G34" i="26"/>
  <c r="F34" i="26"/>
  <c r="E34" i="26"/>
  <c r="D34" i="26"/>
  <c r="C34" i="26"/>
  <c r="B34" i="26"/>
  <c r="A34" i="26"/>
  <c r="H32" i="26"/>
  <c r="G32" i="26"/>
  <c r="F32" i="26"/>
  <c r="E32" i="26"/>
  <c r="D32" i="26"/>
  <c r="C32" i="26"/>
  <c r="B32" i="26"/>
  <c r="H31" i="26"/>
  <c r="G31" i="26"/>
  <c r="F31" i="26"/>
  <c r="E31" i="26"/>
  <c r="D31" i="26"/>
  <c r="C31" i="26"/>
  <c r="B31" i="26"/>
  <c r="I30" i="26"/>
  <c r="H30" i="26"/>
  <c r="G30" i="26"/>
  <c r="F30" i="26"/>
  <c r="E30" i="26"/>
  <c r="D30" i="26"/>
  <c r="C30" i="26"/>
  <c r="B30" i="26"/>
  <c r="A30" i="26"/>
  <c r="H28" i="26"/>
  <c r="G28" i="26"/>
  <c r="F28" i="26"/>
  <c r="E28" i="26"/>
  <c r="D28" i="26"/>
  <c r="C28" i="26"/>
  <c r="B28" i="26"/>
  <c r="H27" i="26"/>
  <c r="G27" i="26"/>
  <c r="F27" i="26"/>
  <c r="E27" i="26"/>
  <c r="D27" i="26"/>
  <c r="C27" i="26"/>
  <c r="B27" i="26"/>
  <c r="I26" i="26"/>
  <c r="H26" i="26"/>
  <c r="G26" i="26"/>
  <c r="F26" i="26"/>
  <c r="E26" i="26"/>
  <c r="D26" i="26"/>
  <c r="C26" i="26"/>
  <c r="B26" i="26"/>
  <c r="A26" i="26"/>
  <c r="H24" i="26"/>
  <c r="G24" i="26"/>
  <c r="F24" i="26"/>
  <c r="E24" i="26"/>
  <c r="D24" i="26"/>
  <c r="C24" i="26"/>
  <c r="B24" i="26"/>
  <c r="H23" i="26"/>
  <c r="G23" i="26"/>
  <c r="F23" i="26"/>
  <c r="E23" i="26"/>
  <c r="D23" i="26"/>
  <c r="C23" i="26"/>
  <c r="B23" i="26"/>
  <c r="I22" i="26"/>
  <c r="H22" i="26"/>
  <c r="G22" i="26"/>
  <c r="F22" i="26"/>
  <c r="E22" i="26"/>
  <c r="D22" i="26"/>
  <c r="C22" i="26"/>
  <c r="B22" i="26"/>
  <c r="A22" i="26"/>
  <c r="H19" i="26"/>
  <c r="G19" i="26"/>
  <c r="F19" i="26"/>
  <c r="E19" i="26"/>
  <c r="D19" i="26"/>
  <c r="C19" i="26"/>
  <c r="B19" i="26"/>
  <c r="H18" i="26"/>
  <c r="G18" i="26"/>
  <c r="F18" i="26"/>
  <c r="E18" i="26"/>
  <c r="D18" i="26"/>
  <c r="C18" i="26"/>
  <c r="B18" i="26"/>
  <c r="I17" i="26"/>
  <c r="H17" i="26"/>
  <c r="G17" i="26"/>
  <c r="F17" i="26"/>
  <c r="E17" i="26"/>
  <c r="D17" i="26"/>
  <c r="C17" i="26"/>
  <c r="B17" i="26"/>
  <c r="A17" i="26"/>
  <c r="H15" i="26"/>
  <c r="G15" i="26"/>
  <c r="F15" i="26"/>
  <c r="E15" i="26"/>
  <c r="D15" i="26"/>
  <c r="C15" i="26"/>
  <c r="B15" i="26"/>
  <c r="H14" i="26"/>
  <c r="G14" i="26"/>
  <c r="F14" i="26"/>
  <c r="E14" i="26"/>
  <c r="D14" i="26"/>
  <c r="C14" i="26"/>
  <c r="B14" i="26"/>
  <c r="I13" i="26"/>
  <c r="H13" i="26"/>
  <c r="G13" i="26"/>
  <c r="F13" i="26"/>
  <c r="E13" i="26"/>
  <c r="D13" i="26"/>
  <c r="C13" i="26"/>
  <c r="B13" i="26"/>
  <c r="A13" i="26"/>
  <c r="H11" i="26"/>
  <c r="G11" i="26"/>
  <c r="F11" i="26"/>
  <c r="E11" i="26"/>
  <c r="D11" i="26"/>
  <c r="C11" i="26"/>
  <c r="B11" i="26"/>
  <c r="H10" i="26"/>
  <c r="G10" i="26"/>
  <c r="F10" i="26"/>
  <c r="E10" i="26"/>
  <c r="D10" i="26"/>
  <c r="C10" i="26"/>
  <c r="B10" i="26"/>
  <c r="I9" i="26"/>
  <c r="H9" i="26"/>
  <c r="G9" i="26"/>
  <c r="F9" i="26"/>
  <c r="E9" i="26"/>
  <c r="D9" i="26"/>
  <c r="C9" i="26"/>
  <c r="B9" i="26"/>
  <c r="A9" i="26"/>
  <c r="H7" i="26"/>
  <c r="G7" i="26"/>
  <c r="F7" i="26"/>
  <c r="E7" i="26"/>
  <c r="D7" i="26"/>
  <c r="C7" i="26"/>
  <c r="B7" i="26"/>
  <c r="H6" i="26"/>
  <c r="G6" i="26"/>
  <c r="F6" i="26"/>
  <c r="E6" i="26"/>
  <c r="D6" i="26"/>
  <c r="C6" i="26"/>
  <c r="B6" i="26"/>
  <c r="I5" i="26"/>
  <c r="H5" i="26"/>
  <c r="G5" i="26"/>
  <c r="F5" i="26"/>
  <c r="E5" i="26"/>
  <c r="D5" i="26"/>
  <c r="C5" i="26"/>
  <c r="B5" i="26"/>
  <c r="A5" i="26"/>
  <c r="H2" i="26"/>
  <c r="G2" i="26"/>
  <c r="F2" i="26"/>
  <c r="E2" i="26"/>
  <c r="D2" i="26"/>
  <c r="C2" i="26"/>
  <c r="B2" i="26"/>
  <c r="H36" i="27"/>
  <c r="G36" i="27"/>
  <c r="F36" i="27"/>
  <c r="E36" i="27"/>
  <c r="D36" i="27"/>
  <c r="C36" i="27"/>
  <c r="B36" i="27"/>
  <c r="H35" i="27"/>
  <c r="G35" i="27"/>
  <c r="F35" i="27"/>
  <c r="E35" i="27"/>
  <c r="D35" i="27"/>
  <c r="C35" i="27"/>
  <c r="B35" i="27"/>
  <c r="H34" i="27"/>
  <c r="G34" i="27"/>
  <c r="F34" i="27"/>
  <c r="E34" i="27"/>
  <c r="D34" i="27"/>
  <c r="C34" i="27"/>
  <c r="B34" i="27"/>
  <c r="A34" i="27"/>
  <c r="H32" i="27"/>
  <c r="G32" i="27"/>
  <c r="F32" i="27"/>
  <c r="E32" i="27"/>
  <c r="D32" i="27"/>
  <c r="C32" i="27"/>
  <c r="B32" i="27"/>
  <c r="H31" i="27"/>
  <c r="G31" i="27"/>
  <c r="F31" i="27"/>
  <c r="E31" i="27"/>
  <c r="D31" i="27"/>
  <c r="C31" i="27"/>
  <c r="B31" i="27"/>
  <c r="H30" i="27"/>
  <c r="G30" i="27"/>
  <c r="F30" i="27"/>
  <c r="E30" i="27"/>
  <c r="D30" i="27"/>
  <c r="C30" i="27"/>
  <c r="B30" i="27"/>
  <c r="A30" i="27"/>
  <c r="H28" i="27"/>
  <c r="G28" i="27"/>
  <c r="F28" i="27"/>
  <c r="E28" i="27"/>
  <c r="D28" i="27"/>
  <c r="C28" i="27"/>
  <c r="B28" i="27"/>
  <c r="H27" i="27"/>
  <c r="G27" i="27"/>
  <c r="F27" i="27"/>
  <c r="E27" i="27"/>
  <c r="D27" i="27"/>
  <c r="C27" i="27"/>
  <c r="B27" i="27"/>
  <c r="H26" i="27"/>
  <c r="G26" i="27"/>
  <c r="F26" i="27"/>
  <c r="E26" i="27"/>
  <c r="D26" i="27"/>
  <c r="C26" i="27"/>
  <c r="B26" i="27"/>
  <c r="A26" i="27"/>
  <c r="H24" i="27"/>
  <c r="G24" i="27"/>
  <c r="F24" i="27"/>
  <c r="E24" i="27"/>
  <c r="D24" i="27"/>
  <c r="C24" i="27"/>
  <c r="B24" i="27"/>
  <c r="H23" i="27"/>
  <c r="G23" i="27"/>
  <c r="F23" i="27"/>
  <c r="E23" i="27"/>
  <c r="D23" i="27"/>
  <c r="C23" i="27"/>
  <c r="B23" i="27"/>
  <c r="H22" i="27"/>
  <c r="G22" i="27"/>
  <c r="F22" i="27"/>
  <c r="E22" i="27"/>
  <c r="D22" i="27"/>
  <c r="C22" i="27"/>
  <c r="B22" i="27"/>
  <c r="A22" i="27"/>
  <c r="H19" i="27"/>
  <c r="G19" i="27"/>
  <c r="F19" i="27"/>
  <c r="E19" i="27"/>
  <c r="D19" i="27"/>
  <c r="C19" i="27"/>
  <c r="B19" i="27"/>
  <c r="H18" i="27"/>
  <c r="G18" i="27"/>
  <c r="F18" i="27"/>
  <c r="E18" i="27"/>
  <c r="D18" i="27"/>
  <c r="C18" i="27"/>
  <c r="B18" i="27"/>
  <c r="H17" i="27"/>
  <c r="G17" i="27"/>
  <c r="F17" i="27"/>
  <c r="E17" i="27"/>
  <c r="D17" i="27"/>
  <c r="C17" i="27"/>
  <c r="B17" i="27"/>
  <c r="A17" i="27"/>
  <c r="H15" i="27"/>
  <c r="G15" i="27"/>
  <c r="F15" i="27"/>
  <c r="E15" i="27"/>
  <c r="D15" i="27"/>
  <c r="C15" i="27"/>
  <c r="B15" i="27"/>
  <c r="H14" i="27"/>
  <c r="G14" i="27"/>
  <c r="F14" i="27"/>
  <c r="E14" i="27"/>
  <c r="D14" i="27"/>
  <c r="C14" i="27"/>
  <c r="B14" i="27"/>
  <c r="H13" i="27"/>
  <c r="G13" i="27"/>
  <c r="F13" i="27"/>
  <c r="E13" i="27"/>
  <c r="D13" i="27"/>
  <c r="C13" i="27"/>
  <c r="B13" i="27"/>
  <c r="A13" i="27"/>
  <c r="H11" i="27"/>
  <c r="G11" i="27"/>
  <c r="F11" i="27"/>
  <c r="E11" i="27"/>
  <c r="D11" i="27"/>
  <c r="C11" i="27"/>
  <c r="B11" i="27"/>
  <c r="H10" i="27"/>
  <c r="G10" i="27"/>
  <c r="F10" i="27"/>
  <c r="E10" i="27"/>
  <c r="D10" i="27"/>
  <c r="C10" i="27"/>
  <c r="B10" i="27"/>
  <c r="H9" i="27"/>
  <c r="G9" i="27"/>
  <c r="F9" i="27"/>
  <c r="E9" i="27"/>
  <c r="D9" i="27"/>
  <c r="C9" i="27"/>
  <c r="B9" i="27"/>
  <c r="A9" i="27"/>
  <c r="H7" i="27"/>
  <c r="G7" i="27"/>
  <c r="F7" i="27"/>
  <c r="E7" i="27"/>
  <c r="D7" i="27"/>
  <c r="C7" i="27"/>
  <c r="B7" i="27"/>
  <c r="H6" i="27"/>
  <c r="G6" i="27"/>
  <c r="F6" i="27"/>
  <c r="E6" i="27"/>
  <c r="D6" i="27"/>
  <c r="C6" i="27"/>
  <c r="B6" i="27"/>
  <c r="H5" i="27"/>
  <c r="G5" i="27"/>
  <c r="F5" i="27"/>
  <c r="E5" i="27"/>
  <c r="D5" i="27"/>
  <c r="C5" i="27"/>
  <c r="B5" i="27"/>
  <c r="A5" i="27"/>
  <c r="H2" i="27"/>
  <c r="G2" i="27"/>
  <c r="F2" i="27"/>
  <c r="E2" i="27"/>
  <c r="D2" i="27"/>
  <c r="C2" i="27"/>
  <c r="B2" i="27"/>
  <c r="H13" i="32"/>
  <c r="G13" i="32"/>
  <c r="H20" i="32"/>
  <c r="H19" i="32"/>
  <c r="H21" i="32"/>
  <c r="H18" i="32"/>
  <c r="H17" i="32"/>
  <c r="H11" i="32"/>
  <c r="H10" i="32"/>
  <c r="H9" i="32"/>
  <c r="H8" i="32"/>
  <c r="H6" i="32"/>
  <c r="H5" i="32"/>
  <c r="H4" i="32"/>
  <c r="H3" i="32"/>
  <c r="G16" i="32"/>
  <c r="G15" i="32"/>
  <c r="G21" i="32"/>
  <c r="G11" i="32"/>
  <c r="G10" i="32"/>
  <c r="G9" i="32"/>
  <c r="G8" i="32"/>
  <c r="G6" i="32"/>
  <c r="G5" i="32"/>
  <c r="G4" i="32"/>
  <c r="G3" i="32"/>
  <c r="R28" i="19"/>
  <c r="O28" i="19"/>
  <c r="L28" i="19"/>
  <c r="R27" i="19"/>
  <c r="O27" i="19"/>
  <c r="L27" i="19"/>
  <c r="R26" i="19"/>
  <c r="Q26" i="19"/>
  <c r="O26" i="19"/>
  <c r="N26" i="19"/>
  <c r="L26" i="19"/>
  <c r="K26" i="19"/>
  <c r="R24" i="19"/>
  <c r="O24" i="19"/>
  <c r="L24" i="19"/>
  <c r="R23" i="19"/>
  <c r="O23" i="19"/>
  <c r="L23" i="19"/>
  <c r="R22" i="19"/>
  <c r="Q22" i="19"/>
  <c r="O22" i="19"/>
  <c r="N22" i="19"/>
  <c r="L22" i="19"/>
  <c r="K22" i="19"/>
  <c r="R20" i="19"/>
  <c r="O20" i="19"/>
  <c r="L20" i="19"/>
  <c r="R19" i="19"/>
  <c r="O19" i="19"/>
  <c r="L19" i="19"/>
  <c r="R18" i="19"/>
  <c r="Q18" i="19"/>
  <c r="O18" i="19"/>
  <c r="N18" i="19"/>
  <c r="L18" i="19"/>
  <c r="K18" i="19"/>
  <c r="R16" i="19"/>
  <c r="O16" i="19"/>
  <c r="L16" i="19"/>
  <c r="R15" i="19"/>
  <c r="O15" i="19"/>
  <c r="L15" i="19"/>
  <c r="R14" i="19"/>
  <c r="Q14" i="19"/>
  <c r="O14" i="19"/>
  <c r="N14" i="19"/>
  <c r="L14" i="19"/>
  <c r="K14" i="19"/>
  <c r="R12" i="19"/>
  <c r="O12" i="19"/>
  <c r="L12" i="19"/>
  <c r="R11" i="19"/>
  <c r="O11" i="19"/>
  <c r="L11" i="19"/>
  <c r="R10" i="19"/>
  <c r="Q10" i="19"/>
  <c r="O10" i="19"/>
  <c r="N10" i="19"/>
  <c r="L10" i="19"/>
  <c r="K10" i="19"/>
  <c r="R8" i="19"/>
  <c r="O8" i="19"/>
  <c r="L8" i="19"/>
  <c r="R7" i="19"/>
  <c r="O7" i="19"/>
  <c r="L7" i="19"/>
  <c r="R6" i="19"/>
  <c r="Q6" i="19"/>
  <c r="O6" i="19"/>
  <c r="N6" i="19"/>
  <c r="L6" i="19"/>
  <c r="K6" i="19"/>
  <c r="B26" i="19"/>
  <c r="C26" i="19"/>
  <c r="E26" i="19"/>
  <c r="F26" i="19"/>
  <c r="H26" i="19"/>
  <c r="I26" i="19"/>
  <c r="C27" i="19"/>
  <c r="F27" i="19"/>
  <c r="I27" i="19"/>
  <c r="C28" i="19"/>
  <c r="F28" i="19"/>
  <c r="I28" i="19"/>
  <c r="B22" i="19"/>
  <c r="C22" i="19"/>
  <c r="E22" i="19"/>
  <c r="F22" i="19"/>
  <c r="H22" i="19"/>
  <c r="I22" i="19"/>
  <c r="C23" i="19"/>
  <c r="F23" i="19"/>
  <c r="I23" i="19"/>
  <c r="C24" i="19"/>
  <c r="F24" i="19"/>
  <c r="I24" i="19"/>
  <c r="I20" i="19"/>
  <c r="F20" i="19"/>
  <c r="C20" i="19"/>
  <c r="I19" i="19"/>
  <c r="F19" i="19"/>
  <c r="C19" i="19"/>
  <c r="I18" i="19"/>
  <c r="H18" i="19"/>
  <c r="F18" i="19"/>
  <c r="E18" i="19"/>
  <c r="C18" i="19"/>
  <c r="B18" i="19"/>
  <c r="I16" i="19"/>
  <c r="F16" i="19"/>
  <c r="C16" i="19"/>
  <c r="I15" i="19"/>
  <c r="F15" i="19"/>
  <c r="C15" i="19"/>
  <c r="I14" i="19"/>
  <c r="H14" i="19"/>
  <c r="F14" i="19"/>
  <c r="E14" i="19"/>
  <c r="C14" i="19"/>
  <c r="B14" i="19"/>
  <c r="I12" i="19"/>
  <c r="F12" i="19"/>
  <c r="C12" i="19"/>
  <c r="I11" i="19"/>
  <c r="F11" i="19"/>
  <c r="C11" i="19"/>
  <c r="I10" i="19"/>
  <c r="H10" i="19"/>
  <c r="F10" i="19"/>
  <c r="E10" i="19"/>
  <c r="C10" i="19"/>
  <c r="B10" i="19"/>
  <c r="I8" i="19"/>
  <c r="F8" i="19"/>
  <c r="C8" i="19"/>
  <c r="I7" i="19"/>
  <c r="F7" i="19"/>
  <c r="C7" i="19"/>
  <c r="I6" i="19"/>
  <c r="H6" i="19"/>
  <c r="F6" i="19"/>
  <c r="E6" i="19"/>
  <c r="C6" i="19"/>
  <c r="B6" i="19"/>
  <c r="R18" i="11"/>
  <c r="O18" i="11"/>
  <c r="L18" i="11"/>
  <c r="R17" i="11"/>
  <c r="O17" i="11"/>
  <c r="L17" i="11"/>
  <c r="R16" i="11"/>
  <c r="Q16" i="11"/>
  <c r="O16" i="11"/>
  <c r="N16" i="11"/>
  <c r="L16" i="11"/>
  <c r="K16" i="11"/>
  <c r="R14" i="11"/>
  <c r="O14" i="11"/>
  <c r="L14" i="11"/>
  <c r="R13" i="11"/>
  <c r="O13" i="11"/>
  <c r="L13" i="11"/>
  <c r="R12" i="11"/>
  <c r="Q12" i="11"/>
  <c r="O12" i="11"/>
  <c r="N12" i="11"/>
  <c r="L12" i="11"/>
  <c r="K12" i="11"/>
  <c r="R10" i="11"/>
  <c r="O10" i="11"/>
  <c r="L10" i="11"/>
  <c r="R9" i="11"/>
  <c r="O9" i="11"/>
  <c r="L9" i="11"/>
  <c r="R8" i="11"/>
  <c r="Q8" i="11"/>
  <c r="O8" i="11"/>
  <c r="N8" i="11"/>
  <c r="L8" i="11"/>
  <c r="K8" i="11"/>
  <c r="R31" i="11"/>
  <c r="O31" i="11"/>
  <c r="L31" i="11"/>
  <c r="R30" i="11"/>
  <c r="O30" i="11"/>
  <c r="L30" i="11"/>
  <c r="R29" i="11"/>
  <c r="Q29" i="11"/>
  <c r="O29" i="11"/>
  <c r="N29" i="11"/>
  <c r="L29" i="11"/>
  <c r="K29" i="11"/>
  <c r="R27" i="11"/>
  <c r="O27" i="11"/>
  <c r="L27" i="11"/>
  <c r="R26" i="11"/>
  <c r="O26" i="11"/>
  <c r="L26" i="11"/>
  <c r="R25" i="11"/>
  <c r="Q25" i="11"/>
  <c r="O25" i="11"/>
  <c r="N25" i="11"/>
  <c r="L25" i="11"/>
  <c r="K25" i="11"/>
  <c r="R23" i="11"/>
  <c r="O23" i="11"/>
  <c r="L23" i="11"/>
  <c r="R22" i="11"/>
  <c r="O22" i="11"/>
  <c r="L22" i="11"/>
  <c r="R21" i="11"/>
  <c r="Q21" i="11"/>
  <c r="O21" i="11"/>
  <c r="N21" i="11"/>
  <c r="L21" i="11"/>
  <c r="K21" i="11"/>
  <c r="I31" i="11"/>
  <c r="F31" i="11"/>
  <c r="C31" i="11"/>
  <c r="I30" i="11"/>
  <c r="F30" i="11"/>
  <c r="C30" i="11"/>
  <c r="I29" i="11"/>
  <c r="H29" i="11"/>
  <c r="F29" i="11"/>
  <c r="E29" i="11"/>
  <c r="C29" i="11"/>
  <c r="B29" i="11"/>
  <c r="I27" i="11"/>
  <c r="F27" i="11"/>
  <c r="C27" i="11"/>
  <c r="I26" i="11"/>
  <c r="F26" i="11"/>
  <c r="C26" i="11"/>
  <c r="I25" i="11"/>
  <c r="H25" i="11"/>
  <c r="F25" i="11"/>
  <c r="E25" i="11"/>
  <c r="C25" i="11"/>
  <c r="B25" i="11"/>
  <c r="I23" i="11"/>
  <c r="F23" i="11"/>
  <c r="C23" i="11"/>
  <c r="I22" i="11"/>
  <c r="F22" i="11"/>
  <c r="C22" i="11"/>
  <c r="I21" i="11"/>
  <c r="H21" i="11"/>
  <c r="F21" i="11"/>
  <c r="E21" i="11"/>
  <c r="C21" i="11"/>
  <c r="B21" i="11"/>
  <c r="I18" i="11"/>
  <c r="F18" i="11"/>
  <c r="C18" i="11"/>
  <c r="I17" i="11"/>
  <c r="F17" i="11"/>
  <c r="C17" i="11"/>
  <c r="I16" i="11"/>
  <c r="H16" i="11"/>
  <c r="F16" i="11"/>
  <c r="E16" i="11"/>
  <c r="C16" i="11"/>
  <c r="B16" i="11"/>
  <c r="I14" i="11"/>
  <c r="F14" i="11"/>
  <c r="C14" i="11"/>
  <c r="I13" i="11"/>
  <c r="F13" i="11"/>
  <c r="C13" i="11"/>
  <c r="I12" i="11"/>
  <c r="H12" i="11"/>
  <c r="F12" i="11"/>
  <c r="E12" i="11"/>
  <c r="C12" i="11"/>
  <c r="B12" i="11"/>
  <c r="I10" i="11"/>
  <c r="F10" i="11"/>
  <c r="C10" i="11"/>
  <c r="I9" i="11"/>
  <c r="F9" i="11"/>
  <c r="C9" i="11"/>
  <c r="I8" i="11"/>
  <c r="H8" i="11"/>
  <c r="F8" i="11"/>
  <c r="E8" i="11"/>
  <c r="C8" i="11"/>
  <c r="B8" i="11"/>
  <c r="C5" i="48"/>
  <c r="E5" i="48"/>
  <c r="F5" i="48"/>
  <c r="H5" i="48"/>
  <c r="I5" i="48"/>
  <c r="C6" i="48"/>
  <c r="E6" i="48"/>
  <c r="F6" i="48"/>
  <c r="H6" i="48"/>
  <c r="I6" i="48"/>
  <c r="C7" i="48"/>
  <c r="E7" i="48"/>
  <c r="F7" i="48"/>
  <c r="H7" i="48"/>
  <c r="I7" i="48"/>
  <c r="C8" i="48"/>
  <c r="E8" i="48"/>
  <c r="F8" i="48"/>
  <c r="H8" i="48"/>
  <c r="I8" i="48"/>
  <c r="C10" i="48"/>
  <c r="E10" i="48"/>
  <c r="F10" i="48"/>
  <c r="H10" i="48"/>
  <c r="I10" i="48"/>
  <c r="C11" i="48"/>
  <c r="E11" i="48"/>
  <c r="F11" i="48"/>
  <c r="H11" i="48"/>
  <c r="I11" i="48"/>
  <c r="C12" i="48"/>
  <c r="E12" i="48"/>
  <c r="F12" i="48"/>
  <c r="H12" i="48"/>
  <c r="I12" i="48"/>
  <c r="C13" i="48"/>
  <c r="E13" i="48"/>
  <c r="F13" i="48"/>
  <c r="H13" i="48"/>
  <c r="I13" i="48"/>
  <c r="C15" i="48"/>
  <c r="E15" i="48"/>
  <c r="F15" i="48"/>
  <c r="H15" i="48"/>
  <c r="I15" i="48"/>
  <c r="C16" i="48"/>
  <c r="E16" i="48"/>
  <c r="F16" i="48"/>
  <c r="H16" i="48"/>
  <c r="I16" i="48"/>
  <c r="B16" i="48"/>
  <c r="B15" i="48"/>
  <c r="B12" i="48"/>
  <c r="B13" i="48"/>
  <c r="B11" i="48"/>
  <c r="B10" i="48"/>
  <c r="B6" i="48"/>
  <c r="B5" i="48"/>
  <c r="B8" i="48"/>
  <c r="B7" i="48"/>
  <c r="E21" i="32"/>
  <c r="D21" i="32"/>
  <c r="C21" i="32"/>
  <c r="B21" i="32"/>
  <c r="E13" i="32"/>
  <c r="D13" i="32"/>
  <c r="C13" i="32"/>
  <c r="B13" i="32"/>
  <c r="E11" i="32"/>
  <c r="D11" i="32"/>
  <c r="C11" i="32"/>
  <c r="B11" i="32"/>
  <c r="E10" i="32"/>
  <c r="D10" i="32"/>
  <c r="C10" i="32"/>
  <c r="B10" i="32"/>
  <c r="E9" i="32"/>
  <c r="D9" i="32"/>
  <c r="C9" i="32"/>
  <c r="B9" i="32"/>
  <c r="E8" i="32"/>
  <c r="D8" i="32"/>
  <c r="C8" i="32"/>
  <c r="E6" i="32"/>
  <c r="D6" i="32"/>
  <c r="C6" i="32"/>
  <c r="B6" i="32"/>
  <c r="E5" i="32"/>
  <c r="D5" i="32"/>
  <c r="C5" i="32"/>
  <c r="B5" i="32"/>
  <c r="E4" i="32"/>
  <c r="D4" i="32"/>
  <c r="C4" i="32"/>
  <c r="B4" i="32"/>
  <c r="E3" i="32"/>
  <c r="D3" i="32"/>
  <c r="C3" i="32"/>
  <c r="B3" i="32"/>
  <c r="G13" i="46"/>
  <c r="E13" i="46"/>
  <c r="C13" i="46"/>
  <c r="B13" i="46"/>
  <c r="G12" i="46"/>
  <c r="E12" i="46"/>
  <c r="C12" i="46"/>
  <c r="B12" i="46"/>
  <c r="G11" i="46"/>
  <c r="E11" i="46"/>
  <c r="C11" i="46"/>
  <c r="B11" i="46"/>
  <c r="G8" i="46"/>
  <c r="G7" i="46"/>
  <c r="G6" i="46"/>
  <c r="E8" i="46"/>
  <c r="E7" i="46"/>
  <c r="E6" i="46"/>
  <c r="C6" i="46"/>
  <c r="C8" i="46"/>
  <c r="C7" i="46"/>
  <c r="B6" i="46"/>
  <c r="B8" i="46"/>
  <c r="B7" i="46"/>
  <c r="H19" i="25"/>
  <c r="G19" i="25"/>
  <c r="F19" i="25"/>
  <c r="H18" i="25"/>
  <c r="G18" i="25"/>
  <c r="F18" i="25"/>
  <c r="H16" i="25"/>
  <c r="G16" i="25"/>
  <c r="F16" i="25"/>
  <c r="H15" i="25"/>
  <c r="G15" i="25"/>
  <c r="F15" i="25"/>
  <c r="H12" i="25"/>
  <c r="G12" i="25"/>
  <c r="F12" i="25"/>
  <c r="H11" i="25"/>
  <c r="G11" i="25"/>
  <c r="F11" i="25"/>
  <c r="H9" i="25"/>
  <c r="G9" i="25"/>
  <c r="F9" i="25"/>
  <c r="H8" i="25"/>
  <c r="G8" i="25"/>
  <c r="F8" i="25"/>
  <c r="H6" i="25"/>
  <c r="G6" i="25"/>
  <c r="F6" i="25"/>
  <c r="H5" i="25"/>
  <c r="G5" i="25"/>
  <c r="F5" i="25"/>
  <c r="H19" i="31"/>
  <c r="G19" i="31"/>
  <c r="F19" i="31"/>
  <c r="H18" i="31"/>
  <c r="G18" i="31"/>
  <c r="F18" i="31"/>
  <c r="H16" i="31"/>
  <c r="G16" i="31"/>
  <c r="F16" i="31"/>
  <c r="H15" i="31"/>
  <c r="G15" i="31"/>
  <c r="F15" i="31"/>
  <c r="H12" i="31"/>
  <c r="G12" i="31"/>
  <c r="F12" i="31"/>
  <c r="H11" i="31"/>
  <c r="G11" i="31"/>
  <c r="F11" i="31"/>
  <c r="H9" i="31"/>
  <c r="G9" i="31"/>
  <c r="F9" i="31"/>
  <c r="H8" i="31"/>
  <c r="G8" i="31"/>
  <c r="F8" i="31"/>
  <c r="H6" i="31"/>
  <c r="G6" i="31"/>
  <c r="F6" i="31"/>
  <c r="H5" i="31"/>
  <c r="G5" i="31"/>
  <c r="F5" i="31"/>
  <c r="D19" i="31"/>
  <c r="C19" i="31"/>
  <c r="B19" i="31"/>
  <c r="D18" i="31"/>
  <c r="C18" i="31"/>
  <c r="B18" i="31"/>
  <c r="D16" i="31"/>
  <c r="C16" i="31"/>
  <c r="B16" i="31"/>
  <c r="D15" i="31"/>
  <c r="C15" i="31"/>
  <c r="B15" i="31"/>
  <c r="D12" i="31"/>
  <c r="C12" i="31"/>
  <c r="B12" i="31"/>
  <c r="D11" i="31"/>
  <c r="C11" i="31"/>
  <c r="B11" i="31"/>
  <c r="D9" i="31"/>
  <c r="C9" i="31"/>
  <c r="B9" i="31"/>
  <c r="D8" i="31"/>
  <c r="C8" i="31"/>
  <c r="B8" i="31"/>
  <c r="D6" i="31"/>
  <c r="C6" i="31"/>
  <c r="B6" i="31"/>
  <c r="D5" i="31"/>
  <c r="C5" i="31"/>
  <c r="B5" i="31"/>
  <c r="D19" i="25"/>
  <c r="C19" i="25"/>
  <c r="B19" i="25"/>
  <c r="D18" i="25"/>
  <c r="C18" i="25"/>
  <c r="B18" i="25"/>
  <c r="D16" i="25"/>
  <c r="C16" i="25"/>
  <c r="B16" i="25"/>
  <c r="D15" i="25"/>
  <c r="C15" i="25"/>
  <c r="B15" i="25"/>
  <c r="D12" i="25"/>
  <c r="C12" i="25"/>
  <c r="B12" i="25"/>
  <c r="D11" i="25"/>
  <c r="C11" i="25"/>
  <c r="B11" i="25"/>
  <c r="D9" i="25"/>
  <c r="C9" i="25"/>
  <c r="B9" i="25"/>
  <c r="D8" i="25"/>
  <c r="C8" i="25"/>
  <c r="B8" i="25"/>
  <c r="D6" i="25"/>
  <c r="C6" i="25"/>
  <c r="B6" i="25"/>
  <c r="D5" i="25"/>
  <c r="C5" i="25"/>
  <c r="B5" i="25"/>
  <c r="C10" i="42"/>
  <c r="C21" i="42"/>
  <c r="B21" i="42"/>
  <c r="C19" i="42"/>
  <c r="C18" i="42"/>
  <c r="C17" i="42"/>
  <c r="C16" i="42"/>
  <c r="B16" i="42"/>
  <c r="C15" i="42"/>
  <c r="C14" i="42"/>
  <c r="B14" i="42"/>
  <c r="C13" i="42"/>
  <c r="C12" i="42"/>
  <c r="B12" i="42"/>
  <c r="C11" i="42"/>
  <c r="B10" i="42"/>
  <c r="C9" i="42"/>
  <c r="C8" i="42"/>
  <c r="B8" i="42"/>
  <c r="C7" i="42"/>
  <c r="C6" i="42"/>
  <c r="B6" i="42"/>
  <c r="C5" i="42"/>
  <c r="C4" i="42"/>
  <c r="B4" i="42"/>
  <c r="G29" i="7"/>
  <c r="F29" i="7"/>
  <c r="D29" i="7"/>
  <c r="C29" i="7"/>
  <c r="B29" i="7"/>
  <c r="G27" i="7"/>
  <c r="F27" i="7"/>
  <c r="G26" i="7"/>
  <c r="F26" i="7"/>
  <c r="G25" i="7"/>
  <c r="F25" i="7"/>
  <c r="D25" i="7"/>
  <c r="C25" i="7"/>
  <c r="B25" i="7"/>
  <c r="G24" i="7"/>
  <c r="F24" i="7"/>
  <c r="D24" i="7"/>
  <c r="C24" i="7"/>
  <c r="B24" i="7"/>
  <c r="G23" i="7"/>
  <c r="F23" i="7"/>
  <c r="D23" i="7"/>
  <c r="C23" i="7"/>
  <c r="B23" i="7"/>
  <c r="G22" i="7"/>
  <c r="F22" i="7"/>
  <c r="D22" i="7"/>
  <c r="C22" i="7"/>
  <c r="B22" i="7"/>
  <c r="G21" i="7"/>
  <c r="F21" i="7"/>
  <c r="D21" i="7"/>
  <c r="C21" i="7"/>
  <c r="B21" i="7"/>
  <c r="G20" i="7"/>
  <c r="F20" i="7"/>
  <c r="D20" i="7"/>
  <c r="C20" i="7"/>
  <c r="B20" i="7"/>
  <c r="G19" i="7"/>
  <c r="F19" i="7"/>
  <c r="D19" i="7"/>
  <c r="C19" i="7"/>
  <c r="B19" i="7"/>
  <c r="G18" i="7"/>
  <c r="F18" i="7"/>
  <c r="D18" i="7"/>
  <c r="C18" i="7"/>
  <c r="B18" i="7"/>
  <c r="G17" i="7"/>
  <c r="F17" i="7"/>
  <c r="D17" i="7"/>
  <c r="C17" i="7"/>
  <c r="B17" i="7"/>
  <c r="G16" i="7"/>
  <c r="F16" i="7"/>
  <c r="D16" i="7"/>
  <c r="C16" i="7"/>
  <c r="B16" i="7"/>
  <c r="G15" i="7"/>
  <c r="F15" i="7"/>
  <c r="D15" i="7"/>
  <c r="C15" i="7"/>
  <c r="B15" i="7"/>
  <c r="G14" i="7"/>
  <c r="F14" i="7"/>
  <c r="D14" i="7"/>
  <c r="C14" i="7"/>
  <c r="B14" i="7"/>
  <c r="G13" i="7"/>
  <c r="F13" i="7"/>
  <c r="D13" i="7"/>
  <c r="C13" i="7"/>
  <c r="B13" i="7"/>
  <c r="G12" i="7"/>
  <c r="F12" i="7"/>
  <c r="D12" i="7"/>
  <c r="C12" i="7"/>
  <c r="B12" i="7"/>
  <c r="G11" i="7"/>
  <c r="F11" i="7"/>
  <c r="D11" i="7"/>
  <c r="C11" i="7"/>
  <c r="B11" i="7"/>
  <c r="G10" i="7"/>
  <c r="F10" i="7"/>
  <c r="D10" i="7"/>
  <c r="C10" i="7"/>
  <c r="B10" i="7"/>
  <c r="G9" i="7"/>
  <c r="F9" i="7"/>
  <c r="D9" i="7"/>
  <c r="C9" i="7"/>
  <c r="B9" i="7"/>
  <c r="G8" i="7"/>
  <c r="F8" i="7"/>
  <c r="D8" i="7"/>
  <c r="C8" i="7"/>
  <c r="B8" i="7"/>
  <c r="G7" i="7"/>
  <c r="F7" i="7"/>
  <c r="D7" i="7"/>
  <c r="C7" i="7"/>
  <c r="B7" i="7"/>
  <c r="G6" i="7"/>
  <c r="F6" i="7"/>
  <c r="D6" i="7"/>
  <c r="C6" i="7"/>
  <c r="B6" i="7"/>
  <c r="G5" i="7"/>
  <c r="F5" i="7"/>
  <c r="D5" i="7"/>
  <c r="C5" i="7"/>
  <c r="B5" i="7"/>
  <c r="G4" i="7"/>
  <c r="F4" i="7"/>
  <c r="D4" i="7"/>
  <c r="C4" i="7"/>
  <c r="B4" i="7"/>
  <c r="G31" i="8"/>
  <c r="F31" i="8"/>
  <c r="D31" i="8"/>
  <c r="C31" i="8"/>
  <c r="B31" i="8"/>
  <c r="G29" i="8"/>
  <c r="F29" i="8"/>
  <c r="G28" i="8"/>
  <c r="F28" i="8"/>
  <c r="G27" i="8"/>
  <c r="F27" i="8"/>
  <c r="D27" i="8"/>
  <c r="C27" i="8"/>
  <c r="B27" i="8"/>
  <c r="G26" i="8"/>
  <c r="F26" i="8"/>
  <c r="D26" i="8"/>
  <c r="C26" i="8"/>
  <c r="B26" i="8"/>
  <c r="G25" i="8"/>
  <c r="F25" i="8"/>
  <c r="D25" i="8"/>
  <c r="C25" i="8"/>
  <c r="B25" i="8"/>
  <c r="G24" i="8"/>
  <c r="F24" i="8"/>
  <c r="D24" i="8"/>
  <c r="C24" i="8"/>
  <c r="B24" i="8"/>
  <c r="G23" i="8"/>
  <c r="F23" i="8"/>
  <c r="D23" i="8"/>
  <c r="C23" i="8"/>
  <c r="B23" i="8"/>
  <c r="G22" i="8"/>
  <c r="F22" i="8"/>
  <c r="D22" i="8"/>
  <c r="C22" i="8"/>
  <c r="B22" i="8"/>
  <c r="G21" i="8"/>
  <c r="F21" i="8"/>
  <c r="D21" i="8"/>
  <c r="C21" i="8"/>
  <c r="B21" i="8"/>
  <c r="G20" i="8"/>
  <c r="F20" i="8"/>
  <c r="D20" i="8"/>
  <c r="C20" i="8"/>
  <c r="B20" i="8"/>
  <c r="G19" i="8"/>
  <c r="F19" i="8"/>
  <c r="D19" i="8"/>
  <c r="C19" i="8"/>
  <c r="B19" i="8"/>
  <c r="G18" i="8"/>
  <c r="F18" i="8"/>
  <c r="D18" i="8"/>
  <c r="C18" i="8"/>
  <c r="B18" i="8"/>
  <c r="G17" i="8"/>
  <c r="F17" i="8"/>
  <c r="D17" i="8"/>
  <c r="C17" i="8"/>
  <c r="B17" i="8"/>
  <c r="G16" i="8"/>
  <c r="F16" i="8"/>
  <c r="D16" i="8"/>
  <c r="C16" i="8"/>
  <c r="B16" i="8"/>
  <c r="G15" i="8"/>
  <c r="F15" i="8"/>
  <c r="D15" i="8"/>
  <c r="C15" i="8"/>
  <c r="B15" i="8"/>
  <c r="G14" i="8"/>
  <c r="F14" i="8"/>
  <c r="D14" i="8"/>
  <c r="C14" i="8"/>
  <c r="B14" i="8"/>
  <c r="G13" i="8"/>
  <c r="F13" i="8"/>
  <c r="D13" i="8"/>
  <c r="C13" i="8"/>
  <c r="B13" i="8"/>
  <c r="G12" i="8"/>
  <c r="F12" i="8"/>
  <c r="D12" i="8"/>
  <c r="C12" i="8"/>
  <c r="B12" i="8"/>
  <c r="G11" i="8"/>
  <c r="F11" i="8"/>
  <c r="D11" i="8"/>
  <c r="C11" i="8"/>
  <c r="B11" i="8"/>
  <c r="G10" i="8"/>
  <c r="F10" i="8"/>
  <c r="D10" i="8"/>
  <c r="C10" i="8"/>
  <c r="B10" i="8"/>
  <c r="G9" i="8"/>
  <c r="F9" i="8"/>
  <c r="D9" i="8"/>
  <c r="C9" i="8"/>
  <c r="B9" i="8"/>
  <c r="G8" i="8"/>
  <c r="F8" i="8"/>
  <c r="D8" i="8"/>
  <c r="C8" i="8"/>
  <c r="B8" i="8"/>
  <c r="G7" i="8"/>
  <c r="F7" i="8"/>
  <c r="D7" i="8"/>
  <c r="C7" i="8"/>
  <c r="B7" i="8"/>
  <c r="G6" i="8"/>
  <c r="F6" i="8"/>
  <c r="D6" i="8"/>
  <c r="C6" i="8"/>
  <c r="B6" i="8"/>
  <c r="G5" i="8"/>
  <c r="F5" i="8"/>
  <c r="D5" i="8"/>
  <c r="C5" i="8"/>
  <c r="B5" i="8"/>
  <c r="G4" i="8"/>
  <c r="F4" i="8"/>
  <c r="D4" i="8"/>
  <c r="C4" i="8"/>
  <c r="B4" i="8"/>
  <c r="I28" i="30"/>
  <c r="H28" i="30"/>
  <c r="F28" i="30"/>
  <c r="E28" i="30"/>
  <c r="C28" i="30"/>
  <c r="B28" i="30"/>
  <c r="I27" i="30"/>
  <c r="H27" i="30"/>
  <c r="F27" i="30"/>
  <c r="E27" i="30"/>
  <c r="C27" i="30"/>
  <c r="B27" i="30"/>
  <c r="I26" i="30"/>
  <c r="H26" i="30"/>
  <c r="F26" i="30"/>
  <c r="E26" i="30"/>
  <c r="C26" i="30"/>
  <c r="B26" i="30"/>
  <c r="I25" i="30"/>
  <c r="H25" i="30"/>
  <c r="F25" i="30"/>
  <c r="E25" i="30"/>
  <c r="C25" i="30"/>
  <c r="B25" i="30"/>
  <c r="I24" i="30"/>
  <c r="H24" i="30"/>
  <c r="F24" i="30"/>
  <c r="E24" i="30"/>
  <c r="C24" i="30"/>
  <c r="B24" i="30"/>
  <c r="I23" i="30"/>
  <c r="H23" i="30"/>
  <c r="F23" i="30"/>
  <c r="E23" i="30"/>
  <c r="C23" i="30"/>
  <c r="B23" i="30"/>
  <c r="I22" i="30"/>
  <c r="H22" i="30"/>
  <c r="F22" i="30"/>
  <c r="E22" i="30"/>
  <c r="C22" i="30"/>
  <c r="B22" i="30"/>
  <c r="I21" i="30"/>
  <c r="H21" i="30"/>
  <c r="F21" i="30"/>
  <c r="E21" i="30"/>
  <c r="C21" i="30"/>
  <c r="B21" i="30"/>
  <c r="I20" i="30"/>
  <c r="H20" i="30"/>
  <c r="F20" i="30"/>
  <c r="E20" i="30"/>
  <c r="C20" i="30"/>
  <c r="B20" i="30"/>
  <c r="I19" i="30"/>
  <c r="H19" i="30"/>
  <c r="F19" i="30"/>
  <c r="E19" i="30"/>
  <c r="C19" i="30"/>
  <c r="B19" i="30"/>
  <c r="I18" i="30"/>
  <c r="H18" i="30"/>
  <c r="F18" i="30"/>
  <c r="E18" i="30"/>
  <c r="C18" i="30"/>
  <c r="B18" i="30"/>
  <c r="I17" i="30"/>
  <c r="H17" i="30"/>
  <c r="F17" i="30"/>
  <c r="E17" i="30"/>
  <c r="C17" i="30"/>
  <c r="B17" i="30"/>
  <c r="I16" i="30"/>
  <c r="H16" i="30"/>
  <c r="F16" i="30"/>
  <c r="E16" i="30"/>
  <c r="C16" i="30"/>
  <c r="B16" i="30"/>
  <c r="I15" i="30"/>
  <c r="H15" i="30"/>
  <c r="F15" i="30"/>
  <c r="E15" i="30"/>
  <c r="C15" i="30"/>
  <c r="B15" i="30"/>
  <c r="I14" i="30"/>
  <c r="H14" i="30"/>
  <c r="F14" i="30"/>
  <c r="E14" i="30"/>
  <c r="C14" i="30"/>
  <c r="B14" i="30"/>
  <c r="I13" i="30"/>
  <c r="H13" i="30"/>
  <c r="F13" i="30"/>
  <c r="E13" i="30"/>
  <c r="C13" i="30"/>
  <c r="B13" i="30"/>
  <c r="I12" i="30"/>
  <c r="H12" i="30"/>
  <c r="F12" i="30"/>
  <c r="E12" i="30"/>
  <c r="C12" i="30"/>
  <c r="B12" i="30"/>
  <c r="I11" i="30"/>
  <c r="H11" i="30"/>
  <c r="F11" i="30"/>
  <c r="E11" i="30"/>
  <c r="C11" i="30"/>
  <c r="B11" i="30"/>
  <c r="I10" i="30"/>
  <c r="H10" i="30"/>
  <c r="F10" i="30"/>
  <c r="E10" i="30"/>
  <c r="C10" i="30"/>
  <c r="B10" i="30"/>
  <c r="I9" i="30"/>
  <c r="H9" i="30"/>
  <c r="F9" i="30"/>
  <c r="E9" i="30"/>
  <c r="C9" i="30"/>
  <c r="B9" i="30"/>
  <c r="I8" i="30"/>
  <c r="H8" i="30"/>
  <c r="F8" i="30"/>
  <c r="E8" i="30"/>
  <c r="C8" i="30"/>
  <c r="B8" i="30"/>
  <c r="I7" i="30"/>
  <c r="H7" i="30"/>
  <c r="F7" i="30"/>
  <c r="E7" i="30"/>
  <c r="C7" i="30"/>
  <c r="B7" i="30"/>
  <c r="I6" i="30"/>
  <c r="H6" i="30"/>
  <c r="F6" i="30"/>
  <c r="E6" i="30"/>
  <c r="C6" i="30"/>
  <c r="B6" i="30"/>
  <c r="E26" i="5"/>
  <c r="D26" i="5"/>
  <c r="C26" i="5"/>
  <c r="B26" i="5"/>
  <c r="E25" i="5"/>
  <c r="D25" i="5"/>
  <c r="C25" i="5"/>
  <c r="B25" i="5"/>
  <c r="D24" i="5"/>
  <c r="C24" i="5"/>
  <c r="B24" i="5"/>
  <c r="E23" i="5"/>
  <c r="D23" i="5"/>
  <c r="C23" i="5"/>
  <c r="B23" i="5"/>
  <c r="E22" i="5"/>
  <c r="D22" i="5"/>
  <c r="C22" i="5"/>
  <c r="B22" i="5"/>
  <c r="D21" i="5"/>
  <c r="C21" i="5"/>
  <c r="B21" i="5"/>
  <c r="D20" i="5"/>
  <c r="C20" i="5"/>
  <c r="B20" i="5"/>
  <c r="E19" i="5"/>
  <c r="D19" i="5"/>
  <c r="C19" i="5"/>
  <c r="B19" i="5"/>
  <c r="E18" i="5"/>
  <c r="D18" i="5"/>
  <c r="C18" i="5"/>
  <c r="B18" i="5"/>
  <c r="E17" i="5"/>
  <c r="D17" i="5"/>
  <c r="C17" i="5"/>
  <c r="B17" i="5"/>
  <c r="E16" i="5"/>
  <c r="D16" i="5"/>
  <c r="C16" i="5"/>
  <c r="B16" i="5"/>
  <c r="E15" i="5"/>
  <c r="D15" i="5"/>
  <c r="C15" i="5"/>
  <c r="B15" i="5"/>
  <c r="E14" i="5"/>
  <c r="D14" i="5"/>
  <c r="C14" i="5"/>
  <c r="B14" i="5"/>
  <c r="E13" i="5"/>
  <c r="D13" i="5"/>
  <c r="C13" i="5"/>
  <c r="B13" i="5"/>
  <c r="E12" i="5"/>
  <c r="D12" i="5"/>
  <c r="C12" i="5"/>
  <c r="B12" i="5"/>
  <c r="E11" i="5"/>
  <c r="D11" i="5"/>
  <c r="C11" i="5"/>
  <c r="B11" i="5"/>
  <c r="E10" i="5"/>
  <c r="D10" i="5"/>
  <c r="C10" i="5"/>
  <c r="B10" i="5"/>
  <c r="E9" i="5"/>
  <c r="D9" i="5"/>
  <c r="C9" i="5"/>
  <c r="B9" i="5"/>
  <c r="E8" i="5"/>
  <c r="D8" i="5"/>
  <c r="C8" i="5"/>
  <c r="B8" i="5"/>
  <c r="E7" i="5"/>
  <c r="D7" i="5"/>
  <c r="C7" i="5"/>
  <c r="B7" i="5"/>
  <c r="E6" i="5"/>
  <c r="D6" i="5"/>
  <c r="C6" i="5"/>
  <c r="B6" i="5"/>
  <c r="E5" i="5"/>
  <c r="D5" i="5"/>
  <c r="C5" i="5"/>
  <c r="B5" i="5"/>
  <c r="E4" i="5"/>
  <c r="D4" i="5"/>
  <c r="C4" i="5"/>
  <c r="B4" i="5"/>
  <c r="I24" i="28"/>
  <c r="I29" i="28"/>
  <c r="I31" i="28"/>
  <c r="I10" i="28"/>
  <c r="I16" i="28"/>
  <c r="I18" i="28"/>
  <c r="K19" i="29"/>
  <c r="H19" i="29"/>
  <c r="F27" i="28"/>
  <c r="F26" i="28"/>
  <c r="F22" i="28"/>
  <c r="F21" i="28"/>
  <c r="F16" i="28"/>
  <c r="F10" i="28"/>
  <c r="M41" i="29"/>
  <c r="M49" i="29"/>
  <c r="M51" i="29"/>
  <c r="J41" i="29"/>
  <c r="J49" i="29"/>
  <c r="J51" i="29"/>
  <c r="N51" i="29"/>
  <c r="K51" i="29"/>
  <c r="N49" i="29"/>
  <c r="K49" i="29"/>
  <c r="N47" i="29"/>
  <c r="K47" i="29"/>
  <c r="H47" i="29"/>
  <c r="N46" i="29"/>
  <c r="K46" i="29"/>
  <c r="H46" i="29"/>
  <c r="N44" i="29"/>
  <c r="K44" i="29"/>
  <c r="H44" i="29"/>
  <c r="N43" i="29"/>
  <c r="K43" i="29"/>
  <c r="H43" i="29"/>
  <c r="N41" i="29"/>
  <c r="K41" i="29"/>
  <c r="N39" i="29"/>
  <c r="K39" i="29"/>
  <c r="H39" i="29"/>
  <c r="N38" i="29"/>
  <c r="K38" i="29"/>
  <c r="H38" i="29"/>
  <c r="N36" i="29"/>
  <c r="K36" i="29"/>
  <c r="H36" i="29"/>
  <c r="N35" i="29"/>
  <c r="K35" i="29"/>
  <c r="H35" i="29"/>
  <c r="M25" i="29"/>
  <c r="J25" i="29"/>
  <c r="C25" i="29"/>
  <c r="N31" i="29"/>
  <c r="K31" i="29"/>
  <c r="H31" i="29"/>
  <c r="N30" i="29"/>
  <c r="K30" i="29"/>
  <c r="H30" i="29"/>
  <c r="N28" i="29"/>
  <c r="K28" i="29"/>
  <c r="H28" i="29"/>
  <c r="N27" i="29"/>
  <c r="K27" i="29"/>
  <c r="H27" i="29"/>
  <c r="N25" i="29"/>
  <c r="K25" i="29"/>
  <c r="N23" i="29"/>
  <c r="K23" i="29"/>
  <c r="H23" i="29"/>
  <c r="N22" i="29"/>
  <c r="K22" i="29"/>
  <c r="H22" i="29"/>
  <c r="N20" i="29"/>
  <c r="K20" i="29"/>
  <c r="H20" i="29"/>
  <c r="N19" i="29"/>
  <c r="N15" i="29"/>
  <c r="N13" i="29"/>
  <c r="J13" i="29"/>
  <c r="K13" i="29"/>
  <c r="N12" i="29"/>
  <c r="K12" i="29"/>
  <c r="H12" i="29"/>
  <c r="N11" i="29"/>
  <c r="K11" i="29"/>
  <c r="H11" i="29"/>
  <c r="N9" i="29"/>
  <c r="J9" i="29"/>
  <c r="K9" i="29"/>
  <c r="N8" i="29"/>
  <c r="K8" i="29"/>
  <c r="H8" i="29"/>
  <c r="N7" i="29"/>
  <c r="K7" i="29"/>
  <c r="H7" i="29"/>
  <c r="E29" i="28"/>
  <c r="J29" i="28"/>
  <c r="F29" i="28"/>
  <c r="G29" i="28"/>
  <c r="J27" i="28"/>
  <c r="G27" i="28"/>
  <c r="J26" i="28"/>
  <c r="G26" i="28"/>
  <c r="E24" i="28"/>
  <c r="J24" i="28"/>
  <c r="F24" i="28"/>
  <c r="G24" i="28"/>
  <c r="J22" i="28"/>
  <c r="G22" i="28"/>
  <c r="J21" i="28"/>
  <c r="G21" i="28"/>
  <c r="E16" i="28"/>
  <c r="J16" i="28"/>
  <c r="G16" i="28"/>
  <c r="J14" i="28"/>
  <c r="G14" i="28"/>
  <c r="J13" i="28"/>
  <c r="G13" i="28"/>
  <c r="J12" i="28"/>
  <c r="G12" i="28"/>
  <c r="E10" i="28"/>
  <c r="J10" i="28"/>
  <c r="G10" i="28"/>
  <c r="J8" i="28"/>
  <c r="J7" i="28"/>
  <c r="G7" i="28"/>
  <c r="J6" i="28"/>
  <c r="G6" i="28"/>
</calcChain>
</file>

<file path=xl/sharedStrings.xml><?xml version="1.0" encoding="utf-8"?>
<sst xmlns="http://schemas.openxmlformats.org/spreadsheetml/2006/main" count="394" uniqueCount="160">
  <si>
    <t>Eligible</t>
  </si>
  <si>
    <t>Taxi</t>
  </si>
  <si>
    <t>High Hours</t>
  </si>
  <si>
    <t>Low Hours</t>
  </si>
  <si>
    <t xml:space="preserve">△ t </t>
  </si>
  <si>
    <t>Wave 1</t>
  </si>
  <si>
    <t>Wave 2</t>
  </si>
  <si>
    <t>High</t>
  </si>
  <si>
    <t>Low</t>
  </si>
  <si>
    <t>--</t>
  </si>
  <si>
    <t>Action</t>
  </si>
  <si>
    <t>Taxi 1 Live</t>
  </si>
  <si>
    <t>Taxi 2 Live</t>
  </si>
  <si>
    <t xml:space="preserve">Taxi 1 Offers and Opt-In </t>
  </si>
  <si>
    <t>Taxi 2 Offers and Opt-In</t>
  </si>
  <si>
    <t>Week Beginning</t>
  </si>
  <si>
    <t>Wave 2 Opt-Ins Drive Fee-Free</t>
  </si>
  <si>
    <t># Eligible</t>
  </si>
  <si>
    <t>Total</t>
  </si>
  <si>
    <t>Female</t>
  </si>
  <si>
    <t>Months Since Sign-up</t>
  </si>
  <si>
    <t>Vehicle Solutions</t>
  </si>
  <si>
    <t>Months Since Signup</t>
  </si>
  <si>
    <t>F-statistic</t>
  </si>
  <si>
    <t>p-value</t>
  </si>
  <si>
    <t>Control</t>
  </si>
  <si>
    <t>Mean</t>
  </si>
  <si>
    <t>T=0-Control</t>
  </si>
  <si>
    <t>T=125-Control</t>
  </si>
  <si>
    <t>Difference</t>
  </si>
  <si>
    <t>Car Model Year 2003 or Older</t>
  </si>
  <si>
    <t>Car Model Year 2011 or Newer</t>
  </si>
  <si>
    <t>T=0</t>
  </si>
  <si>
    <t>Treated Mean</t>
  </si>
  <si>
    <t>T=.125</t>
  </si>
  <si>
    <t>All Boston</t>
  </si>
  <si>
    <t>Drivers</t>
  </si>
  <si>
    <t>Experimental</t>
  </si>
  <si>
    <t>Treated During Week 1</t>
  </si>
  <si>
    <t>Strata-Adjusted</t>
  </si>
  <si>
    <t>OLS</t>
  </si>
  <si>
    <t>2SLS</t>
  </si>
  <si>
    <t xml:space="preserve">Taxi </t>
  </si>
  <si>
    <t>Number of Observations</t>
  </si>
  <si>
    <t>Number of Drivers</t>
  </si>
  <si>
    <t>Treatment</t>
  </si>
  <si>
    <t>Effect</t>
  </si>
  <si>
    <t>Log Earnings</t>
  </si>
  <si>
    <t>Log Hours</t>
  </si>
  <si>
    <t>Pooled</t>
  </si>
  <si>
    <t>Observations</t>
  </si>
  <si>
    <t># Offered</t>
  </si>
  <si>
    <t>Completed Trips</t>
  </si>
  <si>
    <t>Proportion Trips on Surge</t>
  </si>
  <si>
    <t>Average Rating</t>
  </si>
  <si>
    <t>Proportion Rated</t>
  </si>
  <si>
    <t>Half Fee</t>
  </si>
  <si>
    <t>Half Fee-Control</t>
  </si>
  <si>
    <t>Opt-In Week</t>
  </si>
  <si>
    <t>Wave 1 Notifications and Opt-In</t>
  </si>
  <si>
    <t>Wave 1 Opt-Ins Drive Fee-Free; Wave 2 Notifications and Opt-In</t>
  </si>
  <si>
    <t>Panel A: Opt-In Week</t>
  </si>
  <si>
    <t>Number of Days Worked</t>
  </si>
  <si>
    <t xml:space="preserve"> </t>
  </si>
  <si>
    <t>Table A1: Timeline</t>
  </si>
  <si>
    <t>First Stage</t>
  </si>
  <si>
    <t>Over-identified</t>
  </si>
  <si>
    <t>Model</t>
  </si>
  <si>
    <t>Weekly Lease Rates</t>
  </si>
  <si>
    <t>Wage Gap</t>
  </si>
  <si>
    <t>A. Nominal Lease</t>
  </si>
  <si>
    <t>B. Behavioral Lease</t>
  </si>
  <si>
    <t>Group</t>
  </si>
  <si>
    <t>Offers</t>
  </si>
  <si>
    <t>Opt-Ins</t>
  </si>
  <si>
    <t>Hours</t>
  </si>
  <si>
    <t>Car</t>
  </si>
  <si>
    <t>Fee</t>
  </si>
  <si>
    <t>Number</t>
  </si>
  <si>
    <t>Rate</t>
  </si>
  <si>
    <t>New</t>
  </si>
  <si>
    <t>No Fee</t>
  </si>
  <si>
    <t>Old</t>
  </si>
  <si>
    <t>Lease</t>
  </si>
  <si>
    <t>New Fee</t>
  </si>
  <si>
    <t>Break-
even</t>
  </si>
  <si>
    <t>Offer
Rate</t>
  </si>
  <si>
    <t>Opt-In
Rate</t>
  </si>
  <si>
    <t>Taxi Week 1</t>
  </si>
  <si>
    <t>Taxi Week 2</t>
  </si>
  <si>
    <t>Table 2: Free Week Design</t>
  </si>
  <si>
    <t>Table 3: Taxi Design</t>
  </si>
  <si>
    <t>Week 1</t>
  </si>
  <si>
    <t>Week 2</t>
  </si>
  <si>
    <t>No. in Group</t>
  </si>
  <si>
    <t>No. of Offers</t>
  </si>
  <si>
    <t>Offers and Opt-Ins</t>
  </si>
  <si>
    <t>Note: 60% of each stratum was offered treatment each week.  Opt-in rates are as a proportion of drivers offered.</t>
  </si>
  <si>
    <t>Table A3: 2SLS Results</t>
  </si>
  <si>
    <t>Opt-Out</t>
  </si>
  <si>
    <t>Commission</t>
  </si>
  <si>
    <t>Vehicle Year</t>
  </si>
  <si>
    <t>Table 4: Who Opts In to Free Week</t>
  </si>
  <si>
    <t>Hours Worked Week Starting 08/22</t>
  </si>
  <si>
    <t>Parametric</t>
  </si>
  <si>
    <t>Slope</t>
  </si>
  <si>
    <t>Intercept</t>
  </si>
  <si>
    <t>Implied Kappa</t>
  </si>
  <si>
    <t>Earnings Distribution</t>
  </si>
  <si>
    <t>Covariates</t>
  </si>
  <si>
    <t>Yes</t>
  </si>
  <si>
    <t>Farebox Week Starting 08/22</t>
  </si>
  <si>
    <t>Implied Tau</t>
  </si>
  <si>
    <t>Forecasting regression RMSE</t>
  </si>
  <si>
    <t>Hourly Farebox</t>
  </si>
  <si>
    <t>Age</t>
  </si>
  <si>
    <t>Number of Earnings Lags</t>
  </si>
  <si>
    <t>Active (wh&gt;0)</t>
  </si>
  <si>
    <t>Max Lease</t>
  </si>
  <si>
    <t>A. 2SLS Estimates</t>
  </si>
  <si>
    <t>B. OLS Estimates</t>
  </si>
  <si>
    <t>B. Strata and Covariates</t>
  </si>
  <si>
    <t>A. Strata Only</t>
  </si>
  <si>
    <t>Average Hours/Week the Month Before Selection</t>
  </si>
  <si>
    <t>Average Earnings/Hour the Month Before Selection</t>
  </si>
  <si>
    <t>Taxi + Wave 1</t>
  </si>
  <si>
    <t>2003-</t>
  </si>
  <si>
    <t>2010-</t>
  </si>
  <si>
    <t>DD 
(Opt-in Waves) 2003-</t>
  </si>
  <si>
    <t xml:space="preserve">Predicted
Opt-In Week </t>
  </si>
  <si>
    <t xml:space="preserve">Predicted Live Week </t>
  </si>
  <si>
    <t>Predicted Live Week</t>
  </si>
  <si>
    <t>Inattention</t>
  </si>
  <si>
    <t>Attentive</t>
  </si>
  <si>
    <t>Attentive * Low Hours</t>
  </si>
  <si>
    <t>Attentive * High Hours</t>
  </si>
  <si>
    <t>Observed</t>
  </si>
  <si>
    <t>Did Not Opt-In</t>
  </si>
  <si>
    <t>Live Week Earnings</t>
  </si>
  <si>
    <t>Participated</t>
  </si>
  <si>
    <t>Did Not Participate</t>
  </si>
  <si>
    <t>Mean Benefit</t>
  </si>
  <si>
    <t>Expected</t>
  </si>
  <si>
    <t>Percent with Positive Benefit</t>
  </si>
  <si>
    <t>By Commission</t>
  </si>
  <si>
    <t>By Hours Group</t>
  </si>
  <si>
    <t>By Taxi Week</t>
  </si>
  <si>
    <t>---</t>
  </si>
  <si>
    <t>Hours Week Starting 08/08</t>
  </si>
  <si>
    <t>Average Hourly Earnings Week Starting 08/08</t>
  </si>
  <si>
    <t>Average Hours/Week in 4 Weeks Preceeding Selection</t>
  </si>
  <si>
    <t>Average Hourly Earnings in 4 Weeks Preceeding Selection</t>
  </si>
  <si>
    <t>Earnings/Hour Week Starting 08/08</t>
  </si>
  <si>
    <t>Average Hours/Week Month Before Selection</t>
  </si>
  <si>
    <t>Average Hourly Earnings Month Before Selection</t>
  </si>
  <si>
    <t>Average Weekly Farebox Month Before Selection</t>
  </si>
  <si>
    <t>Average Hourly Earnings the Month Before Selection</t>
  </si>
  <si>
    <t>Average Weekly Farebox the Month Before Selection</t>
  </si>
  <si>
    <t>B. Conditional on Driving Duringn Live Week</t>
  </si>
  <si>
    <t>Opt-In Week Earnings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</si>
</sst>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_);\(&quot;$&quot;#,##0\)"/>
    <numFmt numFmtId="44" formatCode="_(&quot;$&quot;* #,##0.00_);_(&quot;$&quot;* \(#,##0.00\);_(&quot;$&quot;* &quot;-&quot;??_);_(@_)"/>
    <numFmt numFmtId="164" formatCode="[$-409]mmmm\ d;@"/>
    <numFmt numFmtId="165" formatCode="\(0\)"/>
    <numFmt numFmtId="166" formatCode="\(0.00\)"/>
    <numFmt numFmtId="167" formatCode="0.000"/>
    <numFmt numFmtId="168" formatCode="&quot;[&quot;0.000&quot;]&quot;"/>
    <numFmt numFmtId="169" formatCode="&quot;[&quot;0.00&quot;]&quot;"/>
    <numFmt numFmtId="170" formatCode="&quot;$&quot;#,##0"/>
    <numFmt numFmtId="171" formatCode="0.0%"/>
    <numFmt numFmtId="172" formatCode="0.0"/>
  </numFmts>
  <fonts count="14"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Times New Roman"/>
      <family val="1"/>
    </font>
    <font>
      <sz val="12"/>
      <color theme="1"/>
      <name val="Times New Roman"/>
      <family val="1"/>
    </font>
    <font>
      <u/>
      <sz val="12"/>
      <color theme="1"/>
      <name val="Times New Roman"/>
      <family val="1"/>
    </font>
    <font>
      <b/>
      <sz val="14"/>
      <color theme="1"/>
      <name val="Times New Roman"/>
      <family val="1"/>
    </font>
    <font>
      <sz val="8"/>
      <name val="Calibri"/>
      <family val="2"/>
      <scheme val="minor"/>
    </font>
    <font>
      <sz val="10"/>
      <name val="Arial"/>
      <family val="2"/>
    </font>
    <font>
      <sz val="12"/>
      <name val="Times New Roman"/>
      <family val="1"/>
    </font>
    <font>
      <u/>
      <sz val="12"/>
      <color theme="10"/>
      <name val="Calibri"/>
      <family val="2"/>
      <scheme val="minor"/>
    </font>
    <font>
      <u/>
      <sz val="12"/>
      <color theme="11"/>
      <name val="Calibri"/>
      <family val="2"/>
      <scheme val="minor"/>
    </font>
    <font>
      <sz val="12"/>
      <color rgb="FF000000"/>
      <name val="Times New Roman"/>
      <family val="1"/>
    </font>
  </fonts>
  <fills count="2">
    <fill>
      <patternFill patternType="none"/>
    </fill>
    <fill>
      <patternFill patternType="gray125"/>
    </fill>
  </fills>
  <borders count="4">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s>
  <cellStyleXfs count="64">
    <xf numFmtId="0" fontId="0" fillId="0" borderId="0"/>
    <xf numFmtId="0" fontId="9" fillId="0" borderId="0"/>
    <xf numFmtId="44" fontId="3"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84">
    <xf numFmtId="0" fontId="0" fillId="0" borderId="0" xfId="0"/>
    <xf numFmtId="0" fontId="5" fillId="0" borderId="0" xfId="0" applyFont="1"/>
    <xf numFmtId="0" fontId="5" fillId="0" borderId="0" xfId="0" quotePrefix="1" applyFont="1" applyAlignment="1">
      <alignment horizontal="center"/>
    </xf>
    <xf numFmtId="0" fontId="6" fillId="0" borderId="0" xfId="0" applyFont="1"/>
    <xf numFmtId="0" fontId="5" fillId="0" borderId="0" xfId="0" applyFont="1" applyAlignment="1">
      <alignment horizontal="left" indent="1"/>
    </xf>
    <xf numFmtId="164" fontId="5" fillId="0" borderId="0" xfId="0" applyNumberFormat="1" applyFont="1" applyAlignment="1">
      <alignment horizontal="left" indent="2"/>
    </xf>
    <xf numFmtId="1" fontId="5" fillId="0" borderId="0" xfId="0" applyNumberFormat="1" applyFont="1" applyAlignment="1">
      <alignment horizontal="center"/>
    </xf>
    <xf numFmtId="0" fontId="5" fillId="0" borderId="0" xfId="0" applyFont="1" applyAlignment="1">
      <alignment horizontal="center"/>
    </xf>
    <xf numFmtId="2" fontId="5" fillId="0" borderId="0" xfId="0" applyNumberFormat="1" applyFont="1" applyAlignment="1">
      <alignment horizontal="center"/>
    </xf>
    <xf numFmtId="166" fontId="5" fillId="0" borderId="0" xfId="0" applyNumberFormat="1" applyFont="1" applyAlignment="1">
      <alignment horizontal="center"/>
    </xf>
    <xf numFmtId="0" fontId="5" fillId="0" borderId="0" xfId="0" applyFont="1" applyBorder="1"/>
    <xf numFmtId="0" fontId="5" fillId="0" borderId="0" xfId="0" applyFont="1" applyAlignment="1">
      <alignment horizontal="center"/>
    </xf>
    <xf numFmtId="167" fontId="5" fillId="0" borderId="0" xfId="0" applyNumberFormat="1" applyFont="1" applyAlignment="1">
      <alignment horizontal="center"/>
    </xf>
    <xf numFmtId="168" fontId="5" fillId="0" borderId="0" xfId="0" applyNumberFormat="1" applyFont="1" applyAlignment="1">
      <alignment horizontal="center"/>
    </xf>
    <xf numFmtId="0" fontId="5" fillId="0" borderId="1" xfId="0" applyFont="1" applyBorder="1"/>
    <xf numFmtId="1" fontId="5" fillId="0" borderId="0" xfId="0" applyNumberFormat="1" applyFont="1" applyBorder="1" applyAlignment="1">
      <alignment horizontal="center"/>
    </xf>
    <xf numFmtId="167" fontId="0" fillId="0" borderId="0" xfId="0" applyNumberFormat="1"/>
    <xf numFmtId="165" fontId="5" fillId="0" borderId="1" xfId="0" applyNumberFormat="1" applyFont="1" applyBorder="1" applyAlignment="1">
      <alignment horizontal="center"/>
    </xf>
    <xf numFmtId="0" fontId="5" fillId="0" borderId="0" xfId="0" applyFont="1" applyAlignment="1">
      <alignment wrapText="1"/>
    </xf>
    <xf numFmtId="0" fontId="5" fillId="0" borderId="0" xfId="0" applyFont="1" applyAlignment="1">
      <alignment horizontal="center"/>
    </xf>
    <xf numFmtId="2" fontId="5" fillId="0" borderId="0" xfId="0" applyNumberFormat="1" applyFont="1"/>
    <xf numFmtId="169" fontId="5" fillId="0" borderId="0" xfId="0" applyNumberFormat="1" applyFont="1" applyAlignment="1">
      <alignment horizontal="center"/>
    </xf>
    <xf numFmtId="166" fontId="5" fillId="0" borderId="0" xfId="0" applyNumberFormat="1" applyFont="1"/>
    <xf numFmtId="2" fontId="0" fillId="0" borderId="0" xfId="0" applyNumberFormat="1"/>
    <xf numFmtId="1" fontId="5" fillId="0" borderId="1" xfId="0" applyNumberFormat="1" applyFont="1" applyBorder="1" applyAlignment="1">
      <alignment horizontal="center"/>
    </xf>
    <xf numFmtId="165" fontId="5" fillId="0" borderId="1" xfId="0" applyNumberFormat="1" applyFont="1" applyBorder="1" applyAlignment="1">
      <alignment horizontal="center"/>
    </xf>
    <xf numFmtId="0" fontId="5" fillId="0" borderId="0" xfId="0" applyFont="1" applyBorder="1" applyAlignment="1">
      <alignment horizontal="center"/>
    </xf>
    <xf numFmtId="0" fontId="5" fillId="0" borderId="0" xfId="0" applyFont="1" applyAlignment="1">
      <alignment horizontal="center"/>
    </xf>
    <xf numFmtId="0" fontId="5" fillId="0" borderId="0" xfId="0" applyFont="1" applyBorder="1" applyAlignment="1">
      <alignment horizontal="center"/>
    </xf>
    <xf numFmtId="0" fontId="5" fillId="0" borderId="0" xfId="0" applyFont="1" applyAlignment="1">
      <alignment horizontal="center"/>
    </xf>
    <xf numFmtId="166" fontId="10" fillId="0" borderId="0" xfId="1" applyNumberFormat="1" applyFont="1" applyAlignment="1">
      <alignment horizontal="center"/>
    </xf>
    <xf numFmtId="1" fontId="5" fillId="0" borderId="0" xfId="0" applyNumberFormat="1" applyFont="1"/>
    <xf numFmtId="2" fontId="5" fillId="0" borderId="0" xfId="0" applyNumberFormat="1" applyFont="1" applyBorder="1" applyAlignment="1">
      <alignment horizontal="center"/>
    </xf>
    <xf numFmtId="166" fontId="5" fillId="0" borderId="0" xfId="0" applyNumberFormat="1" applyFont="1" applyBorder="1" applyAlignment="1">
      <alignment horizontal="center"/>
    </xf>
    <xf numFmtId="165" fontId="5" fillId="0" borderId="0" xfId="0" applyNumberFormat="1" applyFont="1" applyAlignment="1">
      <alignment horizontal="center"/>
    </xf>
    <xf numFmtId="0" fontId="4" fillId="0" borderId="0" xfId="0" applyFont="1" applyAlignment="1">
      <alignment horizontal="center"/>
    </xf>
    <xf numFmtId="165" fontId="5" fillId="0" borderId="1" xfId="0" applyNumberFormat="1" applyFont="1" applyBorder="1" applyAlignment="1">
      <alignment horizontal="center"/>
    </xf>
    <xf numFmtId="0" fontId="5" fillId="0" borderId="0" xfId="0" applyFont="1" applyBorder="1" applyAlignment="1">
      <alignment horizontal="center"/>
    </xf>
    <xf numFmtId="0" fontId="5" fillId="0" borderId="0" xfId="0" applyFont="1" applyAlignment="1">
      <alignment horizontal="center"/>
    </xf>
    <xf numFmtId="1" fontId="10" fillId="0" borderId="1" xfId="1" applyNumberFormat="1" applyFont="1" applyBorder="1" applyAlignment="1">
      <alignment horizontal="center"/>
    </xf>
    <xf numFmtId="0" fontId="5" fillId="0" borderId="1" xfId="0" applyFont="1" applyBorder="1" applyAlignment="1">
      <alignment horizontal="center"/>
    </xf>
    <xf numFmtId="0" fontId="5" fillId="0" borderId="0" xfId="0" applyFont="1" applyFill="1"/>
    <xf numFmtId="0" fontId="5" fillId="0" borderId="0" xfId="0" applyFont="1" applyFill="1" applyBorder="1" applyAlignment="1">
      <alignment horizontal="center"/>
    </xf>
    <xf numFmtId="165" fontId="5" fillId="0" borderId="1" xfId="0" applyNumberFormat="1" applyFont="1" applyFill="1" applyBorder="1" applyAlignment="1">
      <alignment horizontal="center"/>
    </xf>
    <xf numFmtId="9" fontId="5" fillId="0" borderId="0" xfId="0" applyNumberFormat="1" applyFont="1" applyAlignment="1">
      <alignment horizontal="center"/>
    </xf>
    <xf numFmtId="9" fontId="5" fillId="0" borderId="0" xfId="4" applyFont="1" applyFill="1" applyAlignment="1">
      <alignment horizontal="center"/>
    </xf>
    <xf numFmtId="9" fontId="5" fillId="0" borderId="0" xfId="4" applyFont="1" applyAlignment="1">
      <alignment horizontal="center"/>
    </xf>
    <xf numFmtId="9" fontId="5" fillId="0" borderId="0" xfId="0" quotePrefix="1" applyNumberFormat="1" applyFont="1" applyAlignment="1">
      <alignment horizontal="center"/>
    </xf>
    <xf numFmtId="171" fontId="5" fillId="0" borderId="0" xfId="0" applyNumberFormat="1" applyFont="1" applyAlignment="1">
      <alignment horizontal="center"/>
    </xf>
    <xf numFmtId="172" fontId="5" fillId="0" borderId="0" xfId="4" applyNumberFormat="1" applyFont="1" applyAlignment="1">
      <alignment horizontal="center"/>
    </xf>
    <xf numFmtId="167" fontId="5" fillId="0" borderId="0" xfId="4" applyNumberFormat="1" applyFont="1" applyAlignment="1">
      <alignment horizontal="center"/>
    </xf>
    <xf numFmtId="2" fontId="5" fillId="0" borderId="0" xfId="4" applyNumberFormat="1" applyFont="1" applyAlignment="1">
      <alignment horizontal="center"/>
    </xf>
    <xf numFmtId="9" fontId="4" fillId="0" borderId="0" xfId="4" applyFont="1" applyAlignment="1">
      <alignment horizontal="center"/>
    </xf>
    <xf numFmtId="0" fontId="4" fillId="0" borderId="0" xfId="0" applyFont="1" applyFill="1" applyAlignment="1">
      <alignment horizontal="center"/>
    </xf>
    <xf numFmtId="0" fontId="5" fillId="0" borderId="0" xfId="0" applyFont="1" applyBorder="1" applyAlignment="1">
      <alignment horizontal="center" wrapText="1"/>
    </xf>
    <xf numFmtId="5" fontId="5" fillId="0" borderId="0" xfId="3" applyNumberFormat="1" applyFont="1" applyAlignment="1">
      <alignment horizontal="center"/>
    </xf>
    <xf numFmtId="2" fontId="5" fillId="0" borderId="0" xfId="0" quotePrefix="1" applyNumberFormat="1" applyFont="1" applyAlignment="1">
      <alignment horizontal="center"/>
    </xf>
    <xf numFmtId="5" fontId="5" fillId="0" borderId="0" xfId="3" quotePrefix="1" applyNumberFormat="1" applyFont="1" applyAlignment="1">
      <alignment horizontal="center"/>
    </xf>
    <xf numFmtId="167" fontId="5" fillId="0" borderId="0" xfId="0" quotePrefix="1" applyNumberFormat="1" applyFont="1" applyAlignment="1">
      <alignment horizontal="center"/>
    </xf>
    <xf numFmtId="167" fontId="4" fillId="0" borderId="0" xfId="4" applyNumberFormat="1" applyFont="1" applyAlignment="1">
      <alignment horizontal="center"/>
    </xf>
    <xf numFmtId="167" fontId="5" fillId="0" borderId="0" xfId="0" applyNumberFormat="1" applyFont="1"/>
    <xf numFmtId="0" fontId="5" fillId="0" borderId="0" xfId="0" applyFont="1" applyAlignment="1">
      <alignment horizontal="left"/>
    </xf>
    <xf numFmtId="0" fontId="5" fillId="0" borderId="0" xfId="0" applyFont="1" applyAlignment="1">
      <alignment horizontal="center" wrapText="1"/>
    </xf>
    <xf numFmtId="1" fontId="4" fillId="0" borderId="0" xfId="0" applyNumberFormat="1" applyFont="1" applyAlignment="1">
      <alignment horizontal="center"/>
    </xf>
    <xf numFmtId="170" fontId="5" fillId="0" borderId="0" xfId="3" applyNumberFormat="1" applyFont="1" applyBorder="1" applyAlignment="1">
      <alignment horizontal="center"/>
    </xf>
    <xf numFmtId="165" fontId="5" fillId="0" borderId="1" xfId="3" applyNumberFormat="1" applyFont="1" applyBorder="1" applyAlignment="1">
      <alignment horizontal="center"/>
    </xf>
    <xf numFmtId="9" fontId="5" fillId="0" borderId="0" xfId="4" applyFont="1" applyBorder="1" applyAlignment="1">
      <alignment horizontal="center"/>
    </xf>
    <xf numFmtId="9" fontId="5" fillId="0" borderId="0" xfId="4" applyFont="1"/>
    <xf numFmtId="9" fontId="5" fillId="0" borderId="1" xfId="4" applyFont="1" applyBorder="1" applyAlignment="1">
      <alignment horizontal="center"/>
    </xf>
    <xf numFmtId="1" fontId="10" fillId="0" borderId="0" xfId="1" applyNumberFormat="1" applyFont="1" applyAlignment="1">
      <alignment horizontal="center"/>
    </xf>
    <xf numFmtId="0" fontId="4" fillId="0" borderId="0" xfId="0" applyFont="1" applyAlignment="1">
      <alignment horizontal="center"/>
    </xf>
    <xf numFmtId="165" fontId="5" fillId="0" borderId="1" xfId="0" applyNumberFormat="1" applyFont="1" applyBorder="1" applyAlignment="1">
      <alignment horizontal="center"/>
    </xf>
    <xf numFmtId="0" fontId="5" fillId="0" borderId="0" xfId="0" applyFont="1" applyAlignment="1">
      <alignment horizontal="center"/>
    </xf>
    <xf numFmtId="0" fontId="5" fillId="0" borderId="0" xfId="0" applyFont="1" applyAlignment="1">
      <alignment horizontal="center"/>
    </xf>
    <xf numFmtId="0" fontId="5" fillId="0" borderId="1" xfId="0" applyFont="1" applyFill="1" applyBorder="1"/>
    <xf numFmtId="9" fontId="5" fillId="0" borderId="0" xfId="4" applyNumberFormat="1" applyFont="1" applyFill="1" applyAlignment="1">
      <alignment horizontal="center"/>
    </xf>
    <xf numFmtId="1" fontId="5" fillId="0" borderId="1" xfId="0" applyNumberFormat="1" applyFont="1" applyBorder="1"/>
    <xf numFmtId="0" fontId="5" fillId="0" borderId="2" xfId="0" applyFont="1" applyBorder="1"/>
    <xf numFmtId="0" fontId="6" fillId="0" borderId="2" xfId="0" applyFont="1" applyBorder="1"/>
    <xf numFmtId="0" fontId="0" fillId="0" borderId="2" xfId="0" applyBorder="1"/>
    <xf numFmtId="165" fontId="5" fillId="0" borderId="1" xfId="0" applyNumberFormat="1" applyFont="1" applyBorder="1"/>
    <xf numFmtId="171" fontId="5" fillId="0" borderId="0" xfId="4" applyNumberFormat="1" applyFont="1" applyBorder="1" applyAlignment="1">
      <alignment horizontal="center"/>
    </xf>
    <xf numFmtId="9" fontId="5" fillId="0" borderId="0" xfId="4" applyNumberFormat="1" applyFont="1" applyBorder="1" applyAlignment="1">
      <alignment horizontal="center"/>
    </xf>
    <xf numFmtId="0" fontId="5" fillId="0" borderId="0" xfId="0" applyFont="1" applyAlignment="1">
      <alignment horizontal="center"/>
    </xf>
    <xf numFmtId="0" fontId="5" fillId="0" borderId="0" xfId="0" applyFont="1" applyAlignment="1">
      <alignment horizontal="center"/>
    </xf>
    <xf numFmtId="165" fontId="5" fillId="0" borderId="1" xfId="0" applyNumberFormat="1" applyFont="1" applyBorder="1" applyAlignment="1">
      <alignment horizontal="center"/>
    </xf>
    <xf numFmtId="0" fontId="5" fillId="0" borderId="0" xfId="0" applyFont="1" applyBorder="1" applyAlignment="1">
      <alignment horizontal="center"/>
    </xf>
    <xf numFmtId="0" fontId="5" fillId="0" borderId="0" xfId="0" applyFont="1" applyAlignment="1">
      <alignment horizontal="center"/>
    </xf>
    <xf numFmtId="9" fontId="5" fillId="0" borderId="0" xfId="13" applyFont="1" applyBorder="1" applyAlignment="1">
      <alignment horizontal="center"/>
    </xf>
    <xf numFmtId="0" fontId="5" fillId="0" borderId="2" xfId="0" applyFont="1" applyBorder="1" applyAlignment="1">
      <alignment horizontal="center"/>
    </xf>
    <xf numFmtId="0" fontId="5" fillId="0" borderId="0" xfId="0" applyFont="1" applyAlignment="1">
      <alignment horizontal="center"/>
    </xf>
    <xf numFmtId="165" fontId="5" fillId="0" borderId="1" xfId="0" applyNumberFormat="1" applyFont="1" applyBorder="1" applyAlignment="1">
      <alignment horizontal="center"/>
    </xf>
    <xf numFmtId="0" fontId="7" fillId="0" borderId="2" xfId="0" applyFont="1" applyBorder="1" applyAlignment="1">
      <alignment horizontal="center"/>
    </xf>
    <xf numFmtId="0" fontId="6" fillId="0" borderId="2" xfId="0" applyFont="1" applyBorder="1" applyAlignment="1">
      <alignment horizontal="center"/>
    </xf>
    <xf numFmtId="0" fontId="5" fillId="0" borderId="0" xfId="0" applyFont="1" applyBorder="1" applyAlignment="1">
      <alignment horizontal="center"/>
    </xf>
    <xf numFmtId="0" fontId="5" fillId="0" borderId="2" xfId="0" applyFont="1" applyBorder="1" applyAlignment="1">
      <alignment horizontal="center"/>
    </xf>
    <xf numFmtId="0" fontId="5" fillId="0" borderId="0" xfId="0" applyFont="1" applyAlignment="1">
      <alignment horizontal="center"/>
    </xf>
    <xf numFmtId="165" fontId="5" fillId="0" borderId="1" xfId="0" applyNumberFormat="1" applyFont="1" applyBorder="1" applyAlignment="1">
      <alignment horizontal="center"/>
    </xf>
    <xf numFmtId="2" fontId="5" fillId="0" borderId="0" xfId="0" applyNumberFormat="1" applyFont="1" applyAlignment="1">
      <alignment horizontal="center"/>
    </xf>
    <xf numFmtId="0" fontId="5" fillId="0" borderId="2" xfId="0" applyFont="1" applyBorder="1" applyAlignment="1"/>
    <xf numFmtId="0" fontId="10" fillId="0" borderId="1" xfId="1" applyFont="1" applyBorder="1"/>
    <xf numFmtId="165" fontId="5" fillId="0" borderId="1" xfId="0" applyNumberFormat="1" applyFont="1" applyBorder="1" applyAlignment="1">
      <alignment horizontal="center"/>
    </xf>
    <xf numFmtId="0" fontId="5" fillId="0" borderId="2" xfId="0" applyFont="1" applyBorder="1" applyAlignment="1">
      <alignment horizontal="center"/>
    </xf>
    <xf numFmtId="0" fontId="5" fillId="0" borderId="0" xfId="0" applyFont="1" applyAlignment="1">
      <alignment horizontal="center"/>
    </xf>
    <xf numFmtId="165" fontId="5" fillId="0" borderId="1" xfId="0" applyNumberFormat="1" applyFont="1" applyBorder="1" applyAlignment="1">
      <alignment horizontal="center"/>
    </xf>
    <xf numFmtId="2" fontId="5" fillId="0" borderId="0" xfId="0" applyNumberFormat="1" applyFont="1" applyAlignment="1">
      <alignment horizontal="center"/>
    </xf>
    <xf numFmtId="0" fontId="5" fillId="0" borderId="0" xfId="0" applyFont="1" applyBorder="1" applyAlignment="1">
      <alignment horizontal="center"/>
    </xf>
    <xf numFmtId="0" fontId="5" fillId="0" borderId="0" xfId="0" applyFont="1" applyAlignment="1">
      <alignment horizontal="center" wrapText="1"/>
    </xf>
    <xf numFmtId="165" fontId="10" fillId="0" borderId="1" xfId="1" applyNumberFormat="1" applyFont="1" applyBorder="1" applyAlignment="1">
      <alignment horizontal="center"/>
    </xf>
    <xf numFmtId="0" fontId="13" fillId="0" borderId="0" xfId="0" applyFont="1"/>
    <xf numFmtId="2" fontId="6" fillId="0" borderId="0" xfId="0" applyNumberFormat="1" applyFont="1" applyAlignment="1"/>
    <xf numFmtId="166" fontId="13" fillId="0" borderId="0" xfId="0" applyNumberFormat="1" applyFont="1" applyAlignment="1">
      <alignment horizontal="center"/>
    </xf>
    <xf numFmtId="0" fontId="5" fillId="0" borderId="0" xfId="0" applyFont="1" applyAlignment="1">
      <alignment horizontal="center" wrapText="1"/>
    </xf>
    <xf numFmtId="2" fontId="5" fillId="0" borderId="0" xfId="0" applyNumberFormat="1" applyFont="1" applyAlignment="1">
      <alignment horizontal="center"/>
    </xf>
    <xf numFmtId="0" fontId="5" fillId="0" borderId="0" xfId="0" applyFont="1" applyBorder="1" applyAlignment="1">
      <alignment horizontal="center"/>
    </xf>
    <xf numFmtId="9" fontId="5" fillId="0" borderId="1" xfId="13" applyFont="1" applyBorder="1" applyAlignment="1">
      <alignment horizontal="center"/>
    </xf>
    <xf numFmtId="5" fontId="5" fillId="0" borderId="0" xfId="3" applyNumberFormat="1" applyFont="1" applyBorder="1" applyAlignment="1">
      <alignment horizontal="center"/>
    </xf>
    <xf numFmtId="172" fontId="5" fillId="0" borderId="0" xfId="4" applyNumberFormat="1" applyFont="1" applyBorder="1" applyAlignment="1">
      <alignment horizontal="center"/>
    </xf>
    <xf numFmtId="167" fontId="5" fillId="0" borderId="0" xfId="4" applyNumberFormat="1" applyFont="1" applyBorder="1" applyAlignment="1">
      <alignment horizontal="center"/>
    </xf>
    <xf numFmtId="2" fontId="5" fillId="0" borderId="0" xfId="4" applyNumberFormat="1" applyFont="1" applyBorder="1" applyAlignment="1">
      <alignment horizontal="center"/>
    </xf>
    <xf numFmtId="5" fontId="5" fillId="0" borderId="1" xfId="3" applyNumberFormat="1" applyFont="1" applyBorder="1" applyAlignment="1">
      <alignment horizontal="center"/>
    </xf>
    <xf numFmtId="167" fontId="5" fillId="0" borderId="1" xfId="0" applyNumberFormat="1" applyFont="1" applyBorder="1" applyAlignment="1">
      <alignment horizontal="center"/>
    </xf>
    <xf numFmtId="172" fontId="5" fillId="0" borderId="1" xfId="4" applyNumberFormat="1" applyFont="1" applyBorder="1" applyAlignment="1">
      <alignment horizontal="center"/>
    </xf>
    <xf numFmtId="167" fontId="5" fillId="0" borderId="1" xfId="4" applyNumberFormat="1" applyFont="1" applyBorder="1" applyAlignment="1">
      <alignment horizontal="center"/>
    </xf>
    <xf numFmtId="2" fontId="5" fillId="0" borderId="1" xfId="4" applyNumberFormat="1" applyFont="1" applyBorder="1" applyAlignment="1">
      <alignment horizontal="center"/>
    </xf>
    <xf numFmtId="0" fontId="5" fillId="0" borderId="0" xfId="0" applyFont="1" applyAlignment="1">
      <alignment horizontal="center"/>
    </xf>
    <xf numFmtId="165" fontId="5" fillId="0" borderId="1" xfId="0" applyNumberFormat="1" applyFont="1" applyBorder="1" applyAlignment="1">
      <alignment horizontal="center"/>
    </xf>
    <xf numFmtId="165" fontId="13" fillId="0" borderId="1" xfId="0" applyNumberFormat="1" applyFont="1" applyBorder="1" applyAlignment="1">
      <alignment horizontal="center"/>
    </xf>
    <xf numFmtId="9" fontId="5" fillId="0" borderId="0" xfId="13" applyFont="1" applyAlignment="1">
      <alignment horizontal="center"/>
    </xf>
    <xf numFmtId="0" fontId="5" fillId="0" borderId="0" xfId="0" applyFont="1" applyAlignment="1">
      <alignment horizontal="center"/>
    </xf>
    <xf numFmtId="165" fontId="5" fillId="0" borderId="1" xfId="0" applyNumberFormat="1" applyFont="1" applyBorder="1" applyAlignment="1">
      <alignment horizontal="center"/>
    </xf>
    <xf numFmtId="2" fontId="5" fillId="0" borderId="0" xfId="0" applyNumberFormat="1" applyFont="1" applyAlignment="1">
      <alignment horizontal="center"/>
    </xf>
    <xf numFmtId="0" fontId="5" fillId="0" borderId="3" xfId="0" applyFont="1" applyBorder="1" applyAlignment="1">
      <alignment horizontal="center"/>
    </xf>
    <xf numFmtId="0" fontId="5" fillId="0" borderId="0" xfId="0" applyFont="1" applyBorder="1" applyAlignment="1">
      <alignment horizontal="center"/>
    </xf>
    <xf numFmtId="0" fontId="5" fillId="0" borderId="0" xfId="0" applyFont="1" applyAlignment="1">
      <alignment horizontal="center"/>
    </xf>
    <xf numFmtId="165" fontId="5" fillId="0" borderId="1" xfId="0" applyNumberFormat="1" applyFont="1" applyBorder="1" applyAlignment="1">
      <alignment horizontal="center"/>
    </xf>
    <xf numFmtId="0" fontId="5" fillId="0" borderId="0" xfId="0" applyFont="1" applyAlignment="1">
      <alignment horizontal="center" wrapText="1"/>
    </xf>
    <xf numFmtId="170" fontId="5" fillId="0" borderId="0" xfId="2" applyNumberFormat="1" applyFont="1" applyAlignment="1">
      <alignment horizontal="center"/>
    </xf>
    <xf numFmtId="0" fontId="5" fillId="0" borderId="3" xfId="0" applyFont="1" applyBorder="1" applyAlignment="1"/>
    <xf numFmtId="0" fontId="5" fillId="0" borderId="0" xfId="0" applyFont="1" applyAlignment="1">
      <alignment horizontal="center" wrapText="1"/>
    </xf>
    <xf numFmtId="0" fontId="5" fillId="0" borderId="0" xfId="0" applyFont="1" applyBorder="1" applyAlignment="1">
      <alignment horizontal="center"/>
    </xf>
    <xf numFmtId="165" fontId="5" fillId="0" borderId="1" xfId="0" applyNumberFormat="1" applyFont="1" applyBorder="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165" fontId="5" fillId="0" borderId="1" xfId="0" applyNumberFormat="1" applyFont="1" applyBorder="1" applyAlignment="1">
      <alignment horizontal="center"/>
    </xf>
    <xf numFmtId="0" fontId="6" fillId="0" borderId="0" xfId="0" applyFont="1" applyBorder="1" applyAlignment="1">
      <alignment horizontal="center"/>
    </xf>
    <xf numFmtId="9" fontId="5" fillId="0" borderId="0" xfId="0" applyNumberFormat="1" applyFont="1" applyBorder="1" applyAlignment="1">
      <alignment horizontal="center"/>
    </xf>
    <xf numFmtId="0" fontId="5" fillId="0" borderId="2" xfId="0" applyFont="1" applyBorder="1" applyAlignment="1">
      <alignment horizontal="center"/>
    </xf>
    <xf numFmtId="0" fontId="5" fillId="0" borderId="0" xfId="0" applyFont="1" applyAlignment="1">
      <alignment horizontal="center"/>
    </xf>
    <xf numFmtId="165" fontId="5" fillId="0" borderId="1" xfId="0" applyNumberFormat="1" applyFont="1" applyBorder="1" applyAlignment="1">
      <alignment horizontal="center"/>
    </xf>
    <xf numFmtId="0" fontId="5" fillId="0" borderId="1" xfId="0" applyFont="1" applyBorder="1" applyAlignment="1">
      <alignment horizontal="center"/>
    </xf>
    <xf numFmtId="9" fontId="5" fillId="0" borderId="0" xfId="4" applyFont="1" applyBorder="1" applyAlignment="1">
      <alignment horizontal="center" vertical="center"/>
    </xf>
    <xf numFmtId="0" fontId="5" fillId="0" borderId="2" xfId="0" applyFont="1" applyBorder="1" applyAlignment="1">
      <alignment horizontal="center"/>
    </xf>
    <xf numFmtId="0" fontId="5" fillId="0" borderId="0" xfId="0" applyFont="1" applyAlignment="1">
      <alignment horizontal="center"/>
    </xf>
    <xf numFmtId="165" fontId="5" fillId="0" borderId="1" xfId="0" applyNumberFormat="1" applyFont="1" applyBorder="1" applyAlignment="1">
      <alignment horizontal="center"/>
    </xf>
    <xf numFmtId="0" fontId="5" fillId="0" borderId="1" xfId="0" applyFont="1" applyBorder="1" applyAlignment="1">
      <alignment horizontal="center"/>
    </xf>
    <xf numFmtId="2" fontId="5" fillId="0" borderId="0" xfId="0" applyNumberFormat="1" applyFont="1" applyAlignment="1">
      <alignment horizontal="center"/>
    </xf>
    <xf numFmtId="0" fontId="5" fillId="0" borderId="0" xfId="0" applyFont="1" applyAlignment="1">
      <alignment horizontal="center" wrapText="1"/>
    </xf>
    <xf numFmtId="2" fontId="0" fillId="0" borderId="0" xfId="0" applyNumberFormat="1" applyBorder="1"/>
    <xf numFmtId="170" fontId="5" fillId="0" borderId="1" xfId="3" applyNumberFormat="1" applyFont="1" applyBorder="1" applyAlignment="1">
      <alignment horizontal="center"/>
    </xf>
    <xf numFmtId="170" fontId="5" fillId="0" borderId="0" xfId="2" applyNumberFormat="1" applyFont="1" applyBorder="1" applyAlignment="1">
      <alignment horizontal="center"/>
    </xf>
    <xf numFmtId="0" fontId="6" fillId="0" borderId="0" xfId="0" applyFont="1" applyBorder="1" applyAlignment="1">
      <alignment horizontal="center"/>
    </xf>
    <xf numFmtId="0" fontId="7" fillId="0" borderId="2" xfId="0" applyFont="1" applyBorder="1" applyAlignment="1">
      <alignment horizontal="center"/>
    </xf>
    <xf numFmtId="0" fontId="5" fillId="0" borderId="3" xfId="0" applyFont="1" applyBorder="1" applyAlignment="1">
      <alignment horizontal="center"/>
    </xf>
    <xf numFmtId="0" fontId="13" fillId="0" borderId="0" xfId="0" applyFont="1" applyBorder="1" applyAlignment="1">
      <alignment horizontal="center" vertical="center"/>
    </xf>
    <xf numFmtId="0" fontId="13" fillId="0" borderId="1" xfId="0" applyFont="1" applyBorder="1" applyAlignment="1">
      <alignment horizontal="center" vertical="center"/>
    </xf>
    <xf numFmtId="2" fontId="5" fillId="0" borderId="0" xfId="4" applyNumberFormat="1" applyFont="1" applyAlignment="1">
      <alignment horizontal="center" vertical="center"/>
    </xf>
    <xf numFmtId="0" fontId="13" fillId="0" borderId="0" xfId="0" applyFont="1" applyAlignment="1">
      <alignment horizontal="center" vertical="center"/>
    </xf>
    <xf numFmtId="0" fontId="5" fillId="0" borderId="0" xfId="0" applyFont="1" applyAlignment="1">
      <alignment horizontal="center" vertical="center"/>
    </xf>
    <xf numFmtId="0" fontId="7" fillId="0" borderId="0" xfId="0" applyFont="1" applyBorder="1" applyAlignment="1">
      <alignment horizontal="center"/>
    </xf>
    <xf numFmtId="0" fontId="5" fillId="0" borderId="0" xfId="0" applyFont="1" applyBorder="1" applyAlignment="1">
      <alignment horizontal="center" vertical="center"/>
    </xf>
    <xf numFmtId="0" fontId="5" fillId="0" borderId="1" xfId="0" applyFont="1" applyBorder="1" applyAlignment="1">
      <alignment horizontal="center" vertical="center"/>
    </xf>
    <xf numFmtId="0" fontId="5" fillId="0" borderId="2" xfId="0" applyFont="1" applyBorder="1" applyAlignment="1">
      <alignment horizontal="left" wrapText="1"/>
    </xf>
    <xf numFmtId="2" fontId="5" fillId="0" borderId="0" xfId="0" applyNumberFormat="1" applyFont="1" applyAlignment="1">
      <alignment horizontal="center"/>
    </xf>
    <xf numFmtId="0" fontId="5" fillId="0" borderId="0" xfId="0" applyFont="1" applyAlignment="1">
      <alignment horizontal="center"/>
    </xf>
    <xf numFmtId="0" fontId="5" fillId="0" borderId="2" xfId="0" applyFont="1" applyBorder="1" applyAlignment="1">
      <alignment horizontal="center"/>
    </xf>
    <xf numFmtId="0" fontId="5" fillId="0" borderId="0" xfId="0" applyFont="1" applyAlignment="1">
      <alignment horizontal="center" vertical="top" wrapText="1"/>
    </xf>
    <xf numFmtId="9" fontId="5" fillId="0" borderId="0" xfId="4" applyFont="1" applyBorder="1" applyAlignment="1">
      <alignment horizontal="center" vertical="center"/>
    </xf>
    <xf numFmtId="9" fontId="5" fillId="0" borderId="1" xfId="4" applyFont="1" applyBorder="1" applyAlignment="1">
      <alignment horizontal="center" vertical="center"/>
    </xf>
    <xf numFmtId="0" fontId="5" fillId="0" borderId="0" xfId="0" applyFont="1" applyBorder="1" applyAlignment="1">
      <alignment horizontal="center"/>
    </xf>
    <xf numFmtId="0" fontId="6" fillId="0" borderId="0" xfId="0" applyFont="1" applyAlignment="1">
      <alignment horizontal="center"/>
    </xf>
    <xf numFmtId="0" fontId="5" fillId="0" borderId="1" xfId="0" applyFont="1" applyBorder="1" applyAlignment="1">
      <alignment horizontal="center"/>
    </xf>
    <xf numFmtId="0" fontId="10" fillId="0" borderId="2" xfId="1" applyFont="1" applyBorder="1" applyAlignment="1">
      <alignment horizontal="center" wrapText="1"/>
    </xf>
    <xf numFmtId="0" fontId="10" fillId="0" borderId="0" xfId="1" applyFont="1" applyBorder="1" applyAlignment="1">
      <alignment horizontal="center" wrapText="1"/>
    </xf>
  </cellXfs>
  <cellStyles count="64">
    <cellStyle name="Currency" xfId="2" builtinId="4"/>
    <cellStyle name="Currency 2" xfId="3" xr:uid="{00000000-0005-0000-0000-000001000000}"/>
    <cellStyle name="Followed Hyperlink" xfId="6" builtinId="9" hidden="1"/>
    <cellStyle name="Followed Hyperlink" xfId="8" builtinId="9" hidden="1"/>
    <cellStyle name="Followed Hyperlink" xfId="10"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Hyperlink" xfId="5" builtinId="8" hidden="1"/>
    <cellStyle name="Hyperlink" xfId="7" builtinId="8" hidden="1"/>
    <cellStyle name="Hyperlink" xfId="9" builtinId="8" hidden="1"/>
    <cellStyle name="Hyperlink" xfId="11"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Normal" xfId="0" builtinId="0"/>
    <cellStyle name="Normal 2" xfId="1" xr:uid="{00000000-0005-0000-0000-00003D000000}"/>
    <cellStyle name="Percent" xfId="13" builtinId="5"/>
    <cellStyle name="Percent 2" xfId="4" xr:uid="{00000000-0005-0000-0000-00003F000000}"/>
  </cellStyles>
  <dxfs count="0"/>
  <tableStyles count="0" defaultTableStyle="TableStyleMedium9" defaultPivotStyle="PivotStyleMedium7"/>
  <colors>
    <mruColors>
      <color rgb="FFC1C1C1"/>
      <color rgb="FFFF8AD8"/>
      <color rgb="FF76D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esentation%20Dec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ydneec/Documents/Uber-Results/Presentation%20Deck.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sydneec/Documents/Uber-Tables/Free%20Week.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ables_raw_dec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igibles"/>
      <sheetName val="Design A"/>
      <sheetName val="Design B"/>
      <sheetName val="wave1-wave2-balance"/>
      <sheetName val="selection_fw"/>
      <sheetName val="taxi randomization"/>
      <sheetName val="taxi 2 randomization"/>
      <sheetName val="compliance"/>
      <sheetName val="other outcomes"/>
      <sheetName val="Non-Experimental"/>
      <sheetName val="ISE-oneinstrument"/>
      <sheetName val="CV_presentation"/>
      <sheetName val="CV_presentation_UI"/>
      <sheetName val="Sheet1"/>
      <sheetName val="Probit"/>
      <sheetName val="CV_inelastic"/>
      <sheetName val="CV_inelastic_presentation"/>
      <sheetName val="OLD DD IV"/>
      <sheetName val="Old Taxi"/>
      <sheetName val="ISE-subgroup-oneinstrument"/>
      <sheetName val="Subgroup"/>
      <sheetName val="Deck Notes"/>
      <sheetName val="table 2b"/>
      <sheetName val="Table 9 - Flexibil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B2" t="str">
            <v>Note: Columns 1-2 compare Boston driver means with averages for the subset of drivers eligible for the experiment.  Drivers were eligible if they had taken at least 4 trips in the past month and if they averaged between 5 and 25 hours/week over the past month.  Earnings are net of Uber fee.</v>
          </cell>
        </row>
        <row r="4">
          <cell r="B4" t="str">
            <v>Note: This table reports 2SLS estimates of the effects on labor supply.  The endogenous variable is participation, instrumented with treatment offers.  Models controls for the strata used for random assignment, time dummies, the length of time a driver has been on the Uber platform, gender, 1 lag of log hours and log earnings, and an indicator for whether a driver's car is older than 2003.  Standard errors are clustered at the driver level.  The number of observations in each regression is reported beneath the standard error.</v>
          </cell>
        </row>
        <row r="13">
          <cell r="B13" t="str">
            <v>Note: The 1031 drivers who opted in were randomly assigned within the 4 strata defined by hours(high/low) and commission (20/25% commission).  Columns 1-3 report sample means for the control group and the two treatment groups.  Columns 4 and 5 report the strata-adjusted difference between the means in each treatment group and the control group.  Robust standard errors are reported in parentheses.  Earnings are net of Uber fee.</v>
          </cell>
        </row>
        <row r="14">
          <cell r="B14" t="str">
            <v>Note:  All but one of the 1031 drivers who opted in to the opt-in week promotion were randomly assigned within the 4 strata defined by hours(high/low) and commission (20/25% commission).  One driver was excluded as they no longer resided in the Boston area.  Columns 1-3 report sample means for the control group and the two treatment groups.  Columns 4 and 5 report the strata-adjusted difference between the means in each treatment group and the control group.  Robust standard errors are reported in parentheses.  Earnings are net of Uber fee</v>
          </cell>
        </row>
      </sheetData>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xi1_CB"/>
      <sheetName val="taxi2_CB"/>
      <sheetName val="eligible_characteristics"/>
      <sheetName val="compliance_taxi"/>
      <sheetName val="compliance_fw"/>
      <sheetName val="2sls_taxi_subgroup"/>
      <sheetName val="2sls_taxi_subgroup2"/>
      <sheetName val="compliance_taxi_cov"/>
      <sheetName val="compliance_fw_cov"/>
      <sheetName val="newoutcomes_taxi"/>
      <sheetName val="newoutcomes_taxi_cov"/>
      <sheetName val="newoutcomes_fw"/>
      <sheetName val="cv_taxi"/>
      <sheetName val="newoutcomes_fw_cov"/>
      <sheetName val="wave1wave2_balance"/>
      <sheetName val="DD_IV"/>
      <sheetName val="selection_fw"/>
      <sheetName val="2sls_FS_taxi"/>
      <sheetName val="2sls_FS_fw"/>
      <sheetName val="2sls_FS_taxi_subgroup"/>
      <sheetName val="boston"/>
      <sheetName val="cv_taxi_inelastic"/>
      <sheetName val="cv_taxi_ui"/>
      <sheetName val="participation_probit"/>
      <sheetName val="ui_revenue"/>
      <sheetName val="2sls_fw_cov"/>
      <sheetName val="2sls_taxi_cov"/>
      <sheetName val="twotaxi"/>
      <sheetName val="twotaxi_first"/>
      <sheetName val="2sls_taxi_old"/>
      <sheetName val="participation_nonpara"/>
      <sheetName val="churn"/>
      <sheetName val="rhobound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n_low"/>
      <sheetName val="Labels"/>
      <sheetName val="income_effect"/>
      <sheetName val="above-breakeven"/>
      <sheetName val="have-earnings"/>
      <sheetName val="log-earnings"/>
      <sheetName val="log-hours"/>
      <sheetName val="have-hours"/>
      <sheetName val="stacked 2sls log gross total"/>
      <sheetName val="stacked 2sls log hours"/>
      <sheetName val="2sls_IHS_fares"/>
      <sheetName val="2sls-log-fares"/>
      <sheetName val="2SLS_IHS_hours"/>
      <sheetName val="2sls-log-hours"/>
      <sheetName val="2sls - have earnings"/>
      <sheetName val="2sls_ have earnings 0905"/>
      <sheetName val="2sls_above-breakeven"/>
      <sheetName val="2SLS_IHS_FARES 0905"/>
      <sheetName val="2sls-log-fares 0905"/>
      <sheetName val="2SLS_IHS_HOURS 0905"/>
      <sheetName val="2sls-log-hours 0905"/>
      <sheetName val="2sls-log-hours 0905 OL"/>
      <sheetName val="2sls_above-breakeven 0905 OL"/>
      <sheetName val="2sls_above-breakeven 0905"/>
      <sheetName val="2sls_log wages 829"/>
      <sheetName val="2sls_log wages 905"/>
      <sheetName val="2sls_log fares 829"/>
      <sheetName val="2sls_log fares 905"/>
      <sheetName val="2sls-log-fares 0905 OL"/>
      <sheetName val="2sls"/>
      <sheetName val="2slspay"/>
      <sheetName val="2sls - stacked"/>
      <sheetName val="OLS_reserve"/>
      <sheetName val="Messaging"/>
      <sheetName val="TAXI"/>
      <sheetName val="2sls - taxi"/>
      <sheetName val="taxi1_optin"/>
      <sheetName val="probit_treatment"/>
      <sheetName val="above-breakeven OL"/>
      <sheetName val="have-earnings OL"/>
      <sheetName val="log-earnings OL"/>
      <sheetName val="log-hours OL"/>
      <sheetName val="have-hours OL"/>
      <sheetName val="Notes"/>
      <sheetName val="Table 1 - Boston"/>
      <sheetName val="Table 2 - FW Design"/>
      <sheetName val="Table 3 - Taxi Design"/>
      <sheetName val="table 2b"/>
      <sheetName val="Table 4 - Who Opts In"/>
      <sheetName val="Table 5 - ISE"/>
      <sheetName val="Table 6- Opt-In"/>
      <sheetName val="Table 7 - CV"/>
      <sheetName val="Table 8 - CV UI"/>
      <sheetName val="Table 9 - Flexibility"/>
      <sheetName val="appendix"/>
      <sheetName val="A1 Calendar"/>
      <sheetName val="Table A2 - Taxi 1 R"/>
      <sheetName val="Table A3 - Taxi 2 R"/>
      <sheetName val="A4 Sample Sizes"/>
      <sheetName val="A5  Compliance 2SLS"/>
      <sheetName val="A6 Other Compliance"/>
      <sheetName val="Table A7 ISE"/>
      <sheetName val="A8 Old - Taxi"/>
    </sheetNames>
    <sheetDataSet>
      <sheetData sheetId="0"/>
      <sheetData sheetId="1">
        <row r="2">
          <cell r="A2" t="str">
            <v>Note: covariates include gender, binned experience (months on platform), vehicle solutions, log gross earnings in the week of 08/22 and log hours worked in the week of 08/22</v>
          </cell>
        </row>
        <row r="3">
          <cell r="A3" t="str">
            <v>Note: standard errors are clustered at the driver level.  Covariates include time dummies.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
      <sheetName val="Table3"/>
      <sheetName val="Table5_FW"/>
      <sheetName val="Table5_Taxi"/>
      <sheetName val="Table6"/>
      <sheetName val="Table7"/>
      <sheetName val="Table8"/>
      <sheetName val="TableA2"/>
      <sheetName val="TableA3"/>
      <sheetName val="TableA4"/>
      <sheetName val="TableA5_FWB"/>
      <sheetName val="TableA5_FWA"/>
      <sheetName val="TableA6_FW"/>
      <sheetName val="TableA5_TaxiA"/>
      <sheetName val="TableA5_TaxiB"/>
      <sheetName val="TableA6_Taxi"/>
      <sheetName val="TableA7_FW"/>
      <sheetName val="TableA7_Taxi"/>
      <sheetName val="TableA8"/>
      <sheetName val="TableA9"/>
      <sheetName val="TableA10_Col12"/>
      <sheetName val="TableA10_Col34"/>
      <sheetName val="TableA10_Col5"/>
    </sheetNames>
    <sheetDataSet>
      <sheetData sheetId="0">
        <row r="1">
          <cell r="A1">
            <v>0.13957341015338898</v>
          </cell>
          <cell r="B1">
            <v>0.13609671592712402</v>
          </cell>
          <cell r="C1">
            <v>0.14499999582767487</v>
          </cell>
          <cell r="D1">
            <v>1.3053223956376314E-3</v>
          </cell>
        </row>
        <row r="2">
          <cell r="A2">
            <v>0.34655287861824036</v>
          </cell>
          <cell r="B2">
            <v>0.34291097521781921</v>
          </cell>
          <cell r="C2">
            <v>0.35221090912818909</v>
          </cell>
          <cell r="D2">
            <v>1.0334390215575695E-2</v>
          </cell>
        </row>
        <row r="3">
          <cell r="A3">
            <v>40.899932861328125</v>
          </cell>
          <cell r="B3">
            <v>41.584667205810547</v>
          </cell>
          <cell r="C3">
            <v>41.804908752441406</v>
          </cell>
          <cell r="D3">
            <v>0.15187427401542664</v>
          </cell>
        </row>
        <row r="4">
          <cell r="A4">
            <v>12.129066467285156</v>
          </cell>
          <cell r="B4">
            <v>12.203470230102539</v>
          </cell>
          <cell r="C4">
            <v>12.288347244262695</v>
          </cell>
          <cell r="D4">
            <v>0.36061462759971619</v>
          </cell>
        </row>
        <row r="5">
          <cell r="A5">
            <v>19.581943511962891</v>
          </cell>
          <cell r="B5">
            <v>15.13840389251709</v>
          </cell>
          <cell r="C5">
            <v>16.242156982421875</v>
          </cell>
          <cell r="D5">
            <v>-4.5765604823827744E-2</v>
          </cell>
        </row>
        <row r="6">
          <cell r="A6">
            <v>15.910568237304688</v>
          </cell>
          <cell r="B6">
            <v>9.1702213287353516</v>
          </cell>
          <cell r="C6">
            <v>9.2276096343994141</v>
          </cell>
          <cell r="D6">
            <v>0.26417356729507446</v>
          </cell>
        </row>
        <row r="7">
          <cell r="A7">
            <v>14.419380187988281</v>
          </cell>
          <cell r="B7">
            <v>13.133462905883789</v>
          </cell>
          <cell r="C7">
            <v>14.505552291870117</v>
          </cell>
          <cell r="D7">
            <v>6.069980189204216E-2</v>
          </cell>
        </row>
        <row r="8">
          <cell r="A8">
            <v>14.391260147094727</v>
          </cell>
          <cell r="B8">
            <v>5.6912469863891602</v>
          </cell>
          <cell r="C8">
            <v>5.8066849708557129</v>
          </cell>
          <cell r="D8">
            <v>8.4217801690101624E-2</v>
          </cell>
        </row>
        <row r="9">
          <cell r="A9">
            <v>15.390130043029785</v>
          </cell>
          <cell r="B9">
            <v>17.591403961181641</v>
          </cell>
          <cell r="C9">
            <v>17.399152755737305</v>
          </cell>
          <cell r="D9">
            <v>-0.10052879899740219</v>
          </cell>
        </row>
        <row r="10">
          <cell r="A10">
            <v>8.639653205871582</v>
          </cell>
          <cell r="B10">
            <v>6.1918525695800781</v>
          </cell>
          <cell r="C10">
            <v>6.0547804832458496</v>
          </cell>
          <cell r="D10">
            <v>0.16982604563236237</v>
          </cell>
        </row>
        <row r="11">
          <cell r="A11">
            <v>372.05929565429688</v>
          </cell>
          <cell r="B11">
            <v>310.90765380859375</v>
          </cell>
          <cell r="C11">
            <v>342.8231201171875</v>
          </cell>
          <cell r="D11">
            <v>-0.79708379507064819</v>
          </cell>
        </row>
        <row r="12">
          <cell r="A12">
            <v>447.51333618164062</v>
          </cell>
          <cell r="B12">
            <v>192.03811645507812</v>
          </cell>
          <cell r="C12">
            <v>198.119384765625</v>
          </cell>
          <cell r="D12">
            <v>3.9314370155334473</v>
          </cell>
        </row>
        <row r="13">
          <cell r="A13">
            <v>13.894763946533203</v>
          </cell>
          <cell r="B13">
            <v>14.260049819946289</v>
          </cell>
          <cell r="C13">
            <v>11.137207984924316</v>
          </cell>
          <cell r="D13">
            <v>-8.0206096172332764E-2</v>
          </cell>
        </row>
        <row r="14">
          <cell r="A14">
            <v>9.4256601333618164</v>
          </cell>
          <cell r="B14">
            <v>9.2461967468261719</v>
          </cell>
          <cell r="C14">
            <v>8.6656608581542969</v>
          </cell>
          <cell r="D14">
            <v>0.1459270566701889</v>
          </cell>
        </row>
        <row r="15">
          <cell r="A15">
            <v>7.5481466948986053E-2</v>
          </cell>
          <cell r="B15">
            <v>7.8411050140857697E-2</v>
          </cell>
          <cell r="C15">
            <v>8.2500003278255463E-2</v>
          </cell>
          <cell r="D15">
            <v>6.4334003254771233E-3</v>
          </cell>
        </row>
        <row r="16">
          <cell r="A16">
            <v>0.2641734778881073</v>
          </cell>
          <cell r="B16">
            <v>0.26883280277252197</v>
          </cell>
          <cell r="C16">
            <v>0.27521097660064697</v>
          </cell>
          <cell r="D16">
            <v>8.214426226913929E-3</v>
          </cell>
        </row>
        <row r="17">
          <cell r="A17">
            <v>3.0182233080267906E-2</v>
          </cell>
          <cell r="B17">
            <v>3.0972942709922791E-2</v>
          </cell>
          <cell r="C17">
            <v>0.12187500298023224</v>
          </cell>
        </row>
        <row r="18">
          <cell r="A18">
            <v>0.17109289765357971</v>
          </cell>
          <cell r="B18">
            <v>0.17325437068939209</v>
          </cell>
          <cell r="C18">
            <v>0.32724365592002869</v>
          </cell>
        </row>
        <row r="19">
          <cell r="A19">
            <v>0.63931453227996826</v>
          </cell>
          <cell r="B19">
            <v>0.63534832000732422</v>
          </cell>
          <cell r="C19">
            <v>0.56312501430511475</v>
          </cell>
          <cell r="D19">
            <v>-1.337505504488945E-2</v>
          </cell>
        </row>
        <row r="20">
          <cell r="A20">
            <v>0.48021182417869568</v>
          </cell>
          <cell r="B20">
            <v>0.48136007785797119</v>
          </cell>
          <cell r="C20">
            <v>0.4961543083190918</v>
          </cell>
          <cell r="D20">
            <v>1.3916687108576298E-2</v>
          </cell>
        </row>
        <row r="21">
          <cell r="A21">
            <v>22.341064453125</v>
          </cell>
          <cell r="B21">
            <v>22.241220474243164</v>
          </cell>
          <cell r="C21">
            <v>23.212499618530273</v>
          </cell>
        </row>
        <row r="22">
          <cell r="A22">
            <v>2.4950072765350342</v>
          </cell>
          <cell r="B22">
            <v>2.4867136478424072</v>
          </cell>
          <cell r="C22">
            <v>2.3970680236816406</v>
          </cell>
          <cell r="D22">
            <v>1.3434605672955513E-2</v>
          </cell>
        </row>
        <row r="23">
          <cell r="A23">
            <v>19316</v>
          </cell>
          <cell r="B23">
            <v>8685</v>
          </cell>
          <cell r="C23">
            <v>1600</v>
          </cell>
          <cell r="D23">
            <v>8685</v>
          </cell>
        </row>
      </sheetData>
      <sheetData sheetId="1">
        <row r="1">
          <cell r="A1">
            <v>0.12829525768756866</v>
          </cell>
          <cell r="B1">
            <v>2.5923950597643852E-2</v>
          </cell>
          <cell r="C1">
            <v>0.11808118224143982</v>
          </cell>
          <cell r="D1">
            <v>6.6825244575738907E-3</v>
          </cell>
          <cell r="E1">
            <v>0.1375838965177536</v>
          </cell>
          <cell r="F1">
            <v>4.7675073146820068E-2</v>
          </cell>
        </row>
        <row r="2">
          <cell r="A2">
            <v>0.33471253514289856</v>
          </cell>
          <cell r="B2">
            <v>1.7985150218009949E-2</v>
          </cell>
          <cell r="C2">
            <v>0.3233012855052948</v>
          </cell>
          <cell r="D2">
            <v>2.4334676563739777E-2</v>
          </cell>
          <cell r="E2">
            <v>0.34504213929176331</v>
          </cell>
          <cell r="F2">
            <v>2.6468748226761818E-2</v>
          </cell>
        </row>
        <row r="3">
          <cell r="A3">
            <v>42.748664855957031</v>
          </cell>
          <cell r="B3">
            <v>-1.4587798118591309</v>
          </cell>
          <cell r="C3">
            <v>44.808269500732422</v>
          </cell>
          <cell r="D3">
            <v>-3.0649247169494629</v>
          </cell>
          <cell r="E3">
            <v>40.891525268554688</v>
          </cell>
          <cell r="F3">
            <v>-7.6784387230873108E-2</v>
          </cell>
        </row>
        <row r="4">
          <cell r="A4">
            <v>12.607364654541016</v>
          </cell>
          <cell r="B4">
            <v>0.65215557813644409</v>
          </cell>
          <cell r="C4">
            <v>12.676411628723145</v>
          </cell>
          <cell r="D4">
            <v>0.94551777839660645</v>
          </cell>
          <cell r="E4">
            <v>12.272491455078125</v>
          </cell>
          <cell r="F4">
            <v>0.88707268238067627</v>
          </cell>
        </row>
        <row r="5">
          <cell r="A5">
            <v>23.110719680786133</v>
          </cell>
          <cell r="B5">
            <v>0.15795062482357025</v>
          </cell>
          <cell r="C5">
            <v>22.970479965209961</v>
          </cell>
          <cell r="D5">
            <v>0.32819703221321106</v>
          </cell>
          <cell r="E5">
            <v>23.238254547119141</v>
          </cell>
          <cell r="F5">
            <v>-1.203240710310638E-3</v>
          </cell>
        </row>
        <row r="6">
          <cell r="A6">
            <v>2.4263896942138672</v>
          </cell>
          <cell r="B6">
            <v>0.12584699690341949</v>
          </cell>
          <cell r="C6">
            <v>2.4598734378814697</v>
          </cell>
          <cell r="D6">
            <v>0.18148607015609741</v>
          </cell>
          <cell r="E6">
            <v>2.3925275802612305</v>
          </cell>
          <cell r="F6">
            <v>0.17489635944366455</v>
          </cell>
        </row>
        <row r="7">
          <cell r="A7">
            <v>6.3268892467021942E-2</v>
          </cell>
          <cell r="B7">
            <v>2.9844589531421661E-2</v>
          </cell>
          <cell r="C7">
            <v>7.3800735175609589E-2</v>
          </cell>
          <cell r="D7">
            <v>4.1511170566082001E-2</v>
          </cell>
          <cell r="E7">
            <v>5.3691275417804718E-2</v>
          </cell>
          <cell r="F7">
            <v>1.6029840335249901E-2</v>
          </cell>
        </row>
        <row r="8">
          <cell r="A8">
            <v>0.24366018176078796</v>
          </cell>
          <cell r="B8">
            <v>1.3649002648890018E-2</v>
          </cell>
          <cell r="C8">
            <v>0.26193004846572876</v>
          </cell>
          <cell r="D8">
            <v>2.1123211830854416E-2</v>
          </cell>
          <cell r="E8">
            <v>0.22578661143779755</v>
          </cell>
          <cell r="F8">
            <v>1.7333576455712318E-2</v>
          </cell>
        </row>
        <row r="9">
          <cell r="A9">
            <v>2010.4007568359375</v>
          </cell>
          <cell r="B9">
            <v>-1.7586079835891724</v>
          </cell>
          <cell r="C9">
            <v>2010.5609130859375</v>
          </cell>
          <cell r="D9">
            <v>-3.5041749477386475</v>
          </cell>
          <cell r="E9">
            <v>2010.2550048828125</v>
          </cell>
          <cell r="F9">
            <v>5.7715445756912231E-2</v>
          </cell>
        </row>
        <row r="10">
          <cell r="A10">
            <v>4.450953483581543</v>
          </cell>
          <cell r="B10">
            <v>1.9644755125045776</v>
          </cell>
          <cell r="C10">
            <v>4.3922262191772461</v>
          </cell>
          <cell r="D10">
            <v>3.816939115524292</v>
          </cell>
          <cell r="E10">
            <v>4.5061192512512207</v>
          </cell>
          <cell r="F10">
            <v>0.33064243197441101</v>
          </cell>
        </row>
        <row r="11">
          <cell r="A11">
            <v>11.597480773925781</v>
          </cell>
          <cell r="B11">
            <v>-0.71429312229156494</v>
          </cell>
          <cell r="C11">
            <v>12.534193992614746</v>
          </cell>
          <cell r="D11">
            <v>-1.6067211627960205</v>
          </cell>
          <cell r="E11">
            <v>10.745637893676758</v>
          </cell>
          <cell r="F11">
            <v>9.0883001685142517E-2</v>
          </cell>
        </row>
        <row r="12">
          <cell r="A12">
            <v>9.0306158065795898</v>
          </cell>
          <cell r="B12">
            <v>0.46102896332740784</v>
          </cell>
          <cell r="C12">
            <v>9.1923284530639648</v>
          </cell>
          <cell r="D12">
            <v>0.67151099443435669</v>
          </cell>
          <cell r="E12">
            <v>8.8101606369018555</v>
          </cell>
          <cell r="F12">
            <v>0.63086187839508057</v>
          </cell>
        </row>
        <row r="13">
          <cell r="A13">
            <v>11.281634330749512</v>
          </cell>
          <cell r="B13">
            <v>4.0138230323791504</v>
          </cell>
          <cell r="C13">
            <v>16.066482543945312</v>
          </cell>
          <cell r="D13">
            <v>2.5567691326141357</v>
          </cell>
          <cell r="E13">
            <v>6.9303131103515625</v>
          </cell>
          <cell r="F13">
            <v>4.858365535736084</v>
          </cell>
        </row>
        <row r="14">
          <cell r="A14">
            <v>13.353741645812988</v>
          </cell>
          <cell r="B14">
            <v>0.69186514616012573</v>
          </cell>
          <cell r="C14">
            <v>14.484061241149902</v>
          </cell>
          <cell r="D14">
            <v>1.0615580081939697</v>
          </cell>
          <cell r="E14">
            <v>10.508543014526367</v>
          </cell>
          <cell r="F14">
            <v>0.79266679286956787</v>
          </cell>
        </row>
        <row r="15">
          <cell r="A15">
            <v>251.50297546386719</v>
          </cell>
          <cell r="B15">
            <v>99.928443908691406</v>
          </cell>
          <cell r="C15">
            <v>358.77029418945312</v>
          </cell>
          <cell r="D15">
            <v>71.833419799804688</v>
          </cell>
          <cell r="E15">
            <v>153.95451354980469</v>
          </cell>
          <cell r="F15">
            <v>114.04635620117188</v>
          </cell>
        </row>
        <row r="16">
          <cell r="A16">
            <v>306.378173828125</v>
          </cell>
          <cell r="B16">
            <v>16.069055557250977</v>
          </cell>
          <cell r="C16">
            <v>340.60494995117188</v>
          </cell>
          <cell r="D16">
            <v>25.14617919921875</v>
          </cell>
          <cell r="E16">
            <v>232.39161682128906</v>
          </cell>
          <cell r="F16">
            <v>17.909980773925781</v>
          </cell>
        </row>
        <row r="17">
          <cell r="A17">
            <v>14.161130905151367</v>
          </cell>
          <cell r="B17">
            <v>0.53450471162796021</v>
          </cell>
          <cell r="C17">
            <v>19.665836334228516</v>
          </cell>
          <cell r="D17">
            <v>-0.18003766238689423</v>
          </cell>
          <cell r="E17">
            <v>9.1551733016967773</v>
          </cell>
          <cell r="F17">
            <v>0.49266031384468079</v>
          </cell>
        </row>
        <row r="18">
          <cell r="A18">
            <v>6.0113906860351562</v>
          </cell>
          <cell r="B18">
            <v>0.30794277787208557</v>
          </cell>
          <cell r="C18">
            <v>3.0144393444061279</v>
          </cell>
          <cell r="D18">
            <v>0.22106906771659851</v>
          </cell>
          <cell r="E18">
            <v>2.8383595943450928</v>
          </cell>
          <cell r="F18">
            <v>0.20776739716529846</v>
          </cell>
        </row>
        <row r="19">
          <cell r="A19">
            <v>16.18671989440918</v>
          </cell>
          <cell r="B19">
            <v>1.881564736366272</v>
          </cell>
          <cell r="C19">
            <v>17.460025787353516</v>
          </cell>
          <cell r="D19">
            <v>2.29612135887146</v>
          </cell>
          <cell r="E19">
            <v>15.028781890869141</v>
          </cell>
          <cell r="F19">
            <v>1.2608599662780762</v>
          </cell>
        </row>
        <row r="20">
          <cell r="A20">
            <v>5.5645418167114258</v>
          </cell>
          <cell r="B20">
            <v>0.30301544070243835</v>
          </cell>
          <cell r="C20">
            <v>4.8000655174255371</v>
          </cell>
          <cell r="D20">
            <v>0.37907806038856506</v>
          </cell>
          <cell r="E20">
            <v>5.9537262916564941</v>
          </cell>
          <cell r="F20">
            <v>0.44646218419075012</v>
          </cell>
        </row>
        <row r="21">
          <cell r="A21">
            <v>310.05706787109375</v>
          </cell>
          <cell r="B21">
            <v>50.849361419677734</v>
          </cell>
          <cell r="C21">
            <v>447.64984130859375</v>
          </cell>
          <cell r="D21">
            <v>57.132278442382812</v>
          </cell>
          <cell r="E21">
            <v>184.9307861328125</v>
          </cell>
          <cell r="F21">
            <v>24.361652374267578</v>
          </cell>
        </row>
        <row r="22">
          <cell r="A22">
            <v>180.52285766601562</v>
          </cell>
          <cell r="B22">
            <v>9.9012470245361328</v>
          </cell>
          <cell r="C22">
            <v>145.17500305175781</v>
          </cell>
          <cell r="D22">
            <v>11.478508949279785</v>
          </cell>
          <cell r="E22">
            <v>100.89896392822266</v>
          </cell>
          <cell r="F22">
            <v>7.5422396659851074</v>
          </cell>
        </row>
        <row r="27">
          <cell r="A27">
            <v>569</v>
          </cell>
          <cell r="B27">
            <v>1600</v>
          </cell>
          <cell r="C27">
            <v>271</v>
          </cell>
          <cell r="D27">
            <v>800</v>
          </cell>
          <cell r="E27">
            <v>298</v>
          </cell>
          <cell r="F27">
            <v>800</v>
          </cell>
        </row>
      </sheetData>
      <sheetData sheetId="2">
        <row r="1">
          <cell r="A1">
            <v>0.20552343130111694</v>
          </cell>
          <cell r="B1">
            <v>0.13487556576728821</v>
          </cell>
          <cell r="C1">
            <v>0.28837287425994873</v>
          </cell>
        </row>
        <row r="2">
          <cell r="A2">
            <v>5.9220608323812485E-2</v>
          </cell>
          <cell r="B2">
            <v>7.8877374529838562E-2</v>
          </cell>
          <cell r="C2">
            <v>8.9052371680736542E-2</v>
          </cell>
        </row>
        <row r="3">
          <cell r="A3">
            <v>0.19882087409496307</v>
          </cell>
          <cell r="B3">
            <v>0.1897168755531311</v>
          </cell>
          <cell r="C3">
            <v>0.21072757244110107</v>
          </cell>
        </row>
        <row r="4">
          <cell r="A4">
            <v>9.2529989778995514E-3</v>
          </cell>
          <cell r="B4">
            <v>1.068409625440836E-2</v>
          </cell>
          <cell r="C4">
            <v>1.6083966940641403E-2</v>
          </cell>
        </row>
        <row r="5">
          <cell r="A5">
            <v>1.1615289449691772</v>
          </cell>
          <cell r="B5">
            <v>1.116687536239624</v>
          </cell>
          <cell r="C5">
            <v>1.207775354385376</v>
          </cell>
        </row>
        <row r="6">
          <cell r="A6">
            <v>0.12264052033424377</v>
          </cell>
          <cell r="B6">
            <v>0.15594176948070526</v>
          </cell>
          <cell r="C6">
            <v>0.19382239878177643</v>
          </cell>
        </row>
        <row r="7">
          <cell r="A7">
            <v>1.1744085550308228</v>
          </cell>
          <cell r="B7">
            <v>1.1157641410827637</v>
          </cell>
          <cell r="C7">
            <v>1.2317525148391724</v>
          </cell>
        </row>
        <row r="8">
          <cell r="A8">
            <v>0.1231452077627182</v>
          </cell>
          <cell r="B8">
            <v>0.15789921581745148</v>
          </cell>
          <cell r="C8">
            <v>0.18982276320457458</v>
          </cell>
        </row>
        <row r="9">
          <cell r="A9">
            <v>1176</v>
          </cell>
          <cell r="B9">
            <v>649</v>
          </cell>
          <cell r="C9">
            <v>527</v>
          </cell>
        </row>
        <row r="10">
          <cell r="A10">
            <v>2214</v>
          </cell>
          <cell r="B10">
            <v>1242</v>
          </cell>
          <cell r="C10">
            <v>972</v>
          </cell>
        </row>
      </sheetData>
      <sheetData sheetId="3">
        <row r="1">
          <cell r="A1">
            <v>3.0375014990568161E-2</v>
          </cell>
          <cell r="B1">
            <v>-5.0475034862756729E-2</v>
          </cell>
          <cell r="C1">
            <v>0.12675182521343231</v>
          </cell>
        </row>
        <row r="2">
          <cell r="A2">
            <v>8.1508606672286987E-2</v>
          </cell>
          <cell r="B2">
            <v>9.2886440455913544E-2</v>
          </cell>
          <cell r="C2">
            <v>0.13844971358776093</v>
          </cell>
        </row>
        <row r="3">
          <cell r="A3">
            <v>0.1342243105173111</v>
          </cell>
          <cell r="B3">
            <v>0.11423121392726898</v>
          </cell>
          <cell r="C3">
            <v>0.15455783903598785</v>
          </cell>
        </row>
        <row r="4">
          <cell r="A4">
            <v>1.7066186293959618E-2</v>
          </cell>
          <cell r="B4">
            <v>2.3607676848769188E-2</v>
          </cell>
          <cell r="C4">
            <v>2.4787336587905884E-2</v>
          </cell>
        </row>
        <row r="5">
          <cell r="A5">
            <v>1.8125338554382324</v>
          </cell>
          <cell r="B5">
            <v>2.1824212074279785</v>
          </cell>
          <cell r="C5">
            <v>1.4870489835739136</v>
          </cell>
        </row>
        <row r="6">
          <cell r="A6">
            <v>0.3740885853767395</v>
          </cell>
          <cell r="B6">
            <v>0.65798860788345337</v>
          </cell>
          <cell r="C6">
            <v>0.44334226846694946</v>
          </cell>
        </row>
        <row r="7">
          <cell r="A7">
            <v>1.4760509729385376</v>
          </cell>
          <cell r="B7">
            <v>1.4605557918548584</v>
          </cell>
          <cell r="C7">
            <v>1.54474937915802</v>
          </cell>
        </row>
        <row r="8">
          <cell r="A8">
            <v>0.27288886904716492</v>
          </cell>
          <cell r="B8">
            <v>0.39987528324127197</v>
          </cell>
          <cell r="C8">
            <v>0.38662481307983398</v>
          </cell>
        </row>
        <row r="9">
          <cell r="A9">
            <v>822</v>
          </cell>
          <cell r="B9">
            <v>445</v>
          </cell>
          <cell r="C9">
            <v>377</v>
          </cell>
        </row>
        <row r="10">
          <cell r="A10">
            <v>1422</v>
          </cell>
          <cell r="B10">
            <v>775</v>
          </cell>
          <cell r="C10">
            <v>647</v>
          </cell>
        </row>
      </sheetData>
      <sheetData sheetId="4">
        <row r="1">
          <cell r="A1">
            <v>92.389122009277344</v>
          </cell>
          <cell r="B1">
            <v>65.920547485351562</v>
          </cell>
          <cell r="C1">
            <v>84.612770080566406</v>
          </cell>
          <cell r="D1">
            <v>63.634113311767578</v>
          </cell>
        </row>
        <row r="2">
          <cell r="A2">
            <v>0.78214287757873535</v>
          </cell>
          <cell r="B2">
            <v>0.55522829294204712</v>
          </cell>
          <cell r="C2">
            <v>0.85000002384185791</v>
          </cell>
          <cell r="D2">
            <v>0.54050076007843018</v>
          </cell>
        </row>
        <row r="3">
          <cell r="A3">
            <v>560</v>
          </cell>
          <cell r="B3">
            <v>679</v>
          </cell>
          <cell r="C3">
            <v>560</v>
          </cell>
          <cell r="D3">
            <v>679</v>
          </cell>
        </row>
        <row r="4">
          <cell r="A4">
            <v>103.28535461425781</v>
          </cell>
          <cell r="B4">
            <v>105.55142974853516</v>
          </cell>
          <cell r="C4">
            <v>97.24884033203125</v>
          </cell>
          <cell r="D4">
            <v>114.840576171875</v>
          </cell>
        </row>
        <row r="5">
          <cell r="A5">
            <v>0.82718443870544434</v>
          </cell>
          <cell r="B5">
            <v>0.77541369199752808</v>
          </cell>
          <cell r="C5">
            <v>0.92427182197570801</v>
          </cell>
          <cell r="D5">
            <v>0.86761230230331421</v>
          </cell>
        </row>
        <row r="6">
          <cell r="A6">
            <v>515</v>
          </cell>
          <cell r="B6">
            <v>423</v>
          </cell>
          <cell r="C6">
            <v>515</v>
          </cell>
          <cell r="D6">
            <v>423</v>
          </cell>
        </row>
      </sheetData>
      <sheetData sheetId="5">
        <row r="1">
          <cell r="A1">
            <v>0.73315715789794922</v>
          </cell>
          <cell r="B1">
            <v>0.80687326192855835</v>
          </cell>
          <cell r="C1">
            <v>0.79480612277984619</v>
          </cell>
          <cell r="D1">
            <v>0.68576085567474365</v>
          </cell>
          <cell r="E1">
            <v>0.68577951192855835</v>
          </cell>
          <cell r="F1">
            <v>0.68101793527603149</v>
          </cell>
        </row>
        <row r="2">
          <cell r="A2">
            <v>8.9438177645206451E-2</v>
          </cell>
          <cell r="B2">
            <v>8.5453435778617859E-2</v>
          </cell>
          <cell r="C2">
            <v>8.6781330406665802E-2</v>
          </cell>
          <cell r="D2">
            <v>9.6295766532421112E-2</v>
          </cell>
          <cell r="E2">
            <v>9.5342166721820831E-2</v>
          </cell>
          <cell r="F2">
            <v>9.6966318786144257E-2</v>
          </cell>
        </row>
        <row r="3">
          <cell r="A3">
            <v>-0.24602515995502472</v>
          </cell>
          <cell r="B3">
            <v>-0.27573919296264648</v>
          </cell>
          <cell r="C3">
            <v>-0.27186289429664612</v>
          </cell>
          <cell r="D3">
            <v>-0.23691755533218384</v>
          </cell>
          <cell r="E3">
            <v>-0.23687800765037537</v>
          </cell>
          <cell r="F3">
            <v>-0.16539853811264038</v>
          </cell>
        </row>
        <row r="4">
          <cell r="A4">
            <v>7.1862556040287018E-2</v>
          </cell>
          <cell r="B4">
            <v>7.072746753692627E-2</v>
          </cell>
          <cell r="C4">
            <v>7.0799410343170166E-2</v>
          </cell>
          <cell r="D4">
            <v>7.2015613317489624E-2</v>
          </cell>
          <cell r="E4">
            <v>7.3050878942012787E-2</v>
          </cell>
          <cell r="F4">
            <v>9.4311229884624481E-2</v>
          </cell>
        </row>
        <row r="5">
          <cell r="A5">
            <v>1.3987367153167725</v>
          </cell>
          <cell r="B5">
            <v>1.4073914289474487</v>
          </cell>
          <cell r="C5">
            <v>1.407829761505127</v>
          </cell>
          <cell r="D5">
            <v>1.4126696586608887</v>
          </cell>
          <cell r="E5">
            <v>1.4125748872756958</v>
          </cell>
          <cell r="F5">
            <v>1.27490234375</v>
          </cell>
        </row>
        <row r="6">
          <cell r="A6">
            <v>0.10374975204467773</v>
          </cell>
          <cell r="B6">
            <v>0.10116139054298401</v>
          </cell>
          <cell r="C6">
            <v>0.10079722106456757</v>
          </cell>
          <cell r="D6">
            <v>0.10514472424983978</v>
          </cell>
          <cell r="E6">
            <v>0.10764735192060471</v>
          </cell>
          <cell r="F6">
            <v>0.15314696729183197</v>
          </cell>
        </row>
        <row r="7">
          <cell r="A7">
            <v>0.82211434841156006</v>
          </cell>
          <cell r="B7">
            <v>0.79683196544647217</v>
          </cell>
          <cell r="C7">
            <v>0.78787767887115479</v>
          </cell>
          <cell r="D7">
            <v>0.70962554216384888</v>
          </cell>
          <cell r="E7">
            <v>0.70962554216384888</v>
          </cell>
        </row>
        <row r="8">
          <cell r="A8">
            <v>1.3639640808105469</v>
          </cell>
          <cell r="B8">
            <v>1.2393519878387451</v>
          </cell>
          <cell r="C8">
            <v>1.2581684589385986</v>
          </cell>
          <cell r="D8">
            <v>1.4582343101501465</v>
          </cell>
          <cell r="E8">
            <v>1.4581946134567261</v>
          </cell>
          <cell r="F8">
            <v>1.4683901071548462</v>
          </cell>
        </row>
        <row r="9">
          <cell r="A9">
            <v>0.18304605782032013</v>
          </cell>
          <cell r="B9">
            <v>0.14936989545822144</v>
          </cell>
          <cell r="C9">
            <v>0.15905652940273285</v>
          </cell>
          <cell r="D9">
            <v>0.21742868423461914</v>
          </cell>
          <cell r="E9">
            <v>0.21663492918014526</v>
          </cell>
          <cell r="F9">
            <v>0.22788242995738983</v>
          </cell>
        </row>
        <row r="10">
          <cell r="A10">
            <v>938</v>
          </cell>
          <cell r="B10">
            <v>938</v>
          </cell>
          <cell r="C10">
            <v>938</v>
          </cell>
          <cell r="D10">
            <v>954</v>
          </cell>
          <cell r="E10">
            <v>954</v>
          </cell>
          <cell r="F10">
            <v>954</v>
          </cell>
        </row>
        <row r="11">
          <cell r="E11">
            <v>0.99999994039535522</v>
          </cell>
          <cell r="F11">
            <v>0.90501636266708374</v>
          </cell>
        </row>
        <row r="12">
          <cell r="E12">
            <v>4.1822035564109683E-4</v>
          </cell>
          <cell r="F12">
            <v>5.7611070573329926E-2</v>
          </cell>
        </row>
        <row r="13">
          <cell r="F13">
            <v>0.99999982118606567</v>
          </cell>
        </row>
        <row r="14">
          <cell r="F14">
            <v>7.6989675872027874E-3</v>
          </cell>
        </row>
      </sheetData>
      <sheetData sheetId="6">
        <row r="1">
          <cell r="B1">
            <v>50</v>
          </cell>
          <cell r="C1">
            <v>100</v>
          </cell>
          <cell r="D1">
            <v>150</v>
          </cell>
          <cell r="E1">
            <v>200</v>
          </cell>
          <cell r="F1">
            <v>400</v>
          </cell>
          <cell r="G1">
            <v>600</v>
          </cell>
          <cell r="H1">
            <v>800</v>
          </cell>
        </row>
        <row r="2">
          <cell r="A2">
            <v>0.15000000596046448</v>
          </cell>
          <cell r="B2">
            <v>-39.893688201904297</v>
          </cell>
          <cell r="C2">
            <v>10.10630989074707</v>
          </cell>
          <cell r="D2">
            <v>60.106311798095703</v>
          </cell>
          <cell r="E2">
            <v>110.10630798339844</v>
          </cell>
          <cell r="F2">
            <v>310.1063232421875</v>
          </cell>
          <cell r="G2">
            <v>510.1063232421875</v>
          </cell>
          <cell r="H2">
            <v>710.1063232421875</v>
          </cell>
          <cell r="I2">
            <v>89.893692016601562</v>
          </cell>
        </row>
        <row r="3">
          <cell r="B3">
            <v>-13.367058753967285</v>
          </cell>
          <cell r="C3">
            <v>36.632942199707031</v>
          </cell>
          <cell r="D3">
            <v>86.632942199707031</v>
          </cell>
          <cell r="E3">
            <v>136.6329345703125</v>
          </cell>
          <cell r="F3">
            <v>336.6329345703125</v>
          </cell>
          <cell r="G3">
            <v>536.6329345703125</v>
          </cell>
          <cell r="H3">
            <v>736.6329345703125</v>
          </cell>
        </row>
        <row r="4">
          <cell r="B4">
            <v>0.42258149385452271</v>
          </cell>
          <cell r="C4">
            <v>0.659984290599823</v>
          </cell>
          <cell r="D4">
            <v>0.80066418647766113</v>
          </cell>
          <cell r="E4">
            <v>0.88655072450637817</v>
          </cell>
          <cell r="F4">
            <v>0.99479156732559204</v>
          </cell>
          <cell r="G4">
            <v>0.99984270334243774</v>
          </cell>
          <cell r="H4">
            <v>0.99996507167816162</v>
          </cell>
        </row>
        <row r="5">
          <cell r="A5">
            <v>0.20000000298023224</v>
          </cell>
          <cell r="B5">
            <v>-74.63983154296875</v>
          </cell>
          <cell r="C5">
            <v>-24.63983154296875</v>
          </cell>
          <cell r="D5">
            <v>25.36016845703125</v>
          </cell>
          <cell r="E5">
            <v>75.36016845703125</v>
          </cell>
          <cell r="F5">
            <v>275.36016845703125</v>
          </cell>
          <cell r="G5">
            <v>475.36016845703125</v>
          </cell>
          <cell r="H5">
            <v>675.36016845703125</v>
          </cell>
          <cell r="I5">
            <v>124.63983154296875</v>
          </cell>
        </row>
        <row r="6">
          <cell r="B6">
            <v>-37.860000610351562</v>
          </cell>
          <cell r="C6">
            <v>12.140000343322754</v>
          </cell>
          <cell r="D6">
            <v>62.139999389648438</v>
          </cell>
          <cell r="E6">
            <v>112.13999938964844</v>
          </cell>
          <cell r="F6">
            <v>312.1400146484375</v>
          </cell>
          <cell r="G6">
            <v>512.1400146484375</v>
          </cell>
          <cell r="H6">
            <v>712.1400146484375</v>
          </cell>
        </row>
        <row r="7">
          <cell r="B7">
            <v>0.32626059651374817</v>
          </cell>
          <cell r="C7">
            <v>0.54573100805282593</v>
          </cell>
          <cell r="D7">
            <v>0.68910253047943115</v>
          </cell>
          <cell r="E7">
            <v>0.7882198691368103</v>
          </cell>
          <cell r="F7">
            <v>0.96602290868759155</v>
          </cell>
          <cell r="G7">
            <v>0.997203528881073</v>
          </cell>
          <cell r="H7">
            <v>0.9997902512550354</v>
          </cell>
        </row>
        <row r="8">
          <cell r="A8">
            <v>0.25</v>
          </cell>
          <cell r="B8">
            <v>-112.57369232177734</v>
          </cell>
          <cell r="C8">
            <v>-62.573696136474609</v>
          </cell>
          <cell r="D8">
            <v>-12.573694229125977</v>
          </cell>
          <cell r="E8">
            <v>37.426303863525391</v>
          </cell>
          <cell r="F8">
            <v>237.42630004882812</v>
          </cell>
          <cell r="G8">
            <v>437.42630004882812</v>
          </cell>
          <cell r="H8">
            <v>637.42633056640625</v>
          </cell>
          <cell r="I8">
            <v>162.57369995117188</v>
          </cell>
        </row>
        <row r="9">
          <cell r="B9">
            <v>-64.599998474121094</v>
          </cell>
          <cell r="C9">
            <v>-14.600000381469727</v>
          </cell>
          <cell r="D9">
            <v>35.400001525878906</v>
          </cell>
          <cell r="E9">
            <v>85.400001525878906</v>
          </cell>
          <cell r="F9">
            <v>285.39999389648438</v>
          </cell>
          <cell r="G9">
            <v>485.39999389648438</v>
          </cell>
          <cell r="H9">
            <v>685.4000244140625</v>
          </cell>
        </row>
        <row r="10">
          <cell r="B10">
            <v>0.26148736476898193</v>
          </cell>
          <cell r="C10">
            <v>0.45526522397994995</v>
          </cell>
          <cell r="D10">
            <v>0.59393513202667236</v>
          </cell>
          <cell r="E10">
            <v>0.69661802053451538</v>
          </cell>
          <cell r="F10">
            <v>0.91273266077041626</v>
          </cell>
          <cell r="G10">
            <v>0.98294150829315186</v>
          </cell>
          <cell r="H10">
            <v>0.99778032302856445</v>
          </cell>
        </row>
        <row r="11">
          <cell r="A11">
            <v>0.5</v>
          </cell>
          <cell r="B11">
            <v>-383.52984619140625</v>
          </cell>
          <cell r="C11">
            <v>-333.52984619140625</v>
          </cell>
          <cell r="D11">
            <v>-283.52984619140625</v>
          </cell>
          <cell r="E11">
            <v>-233.52984619140625</v>
          </cell>
          <cell r="F11">
            <v>-33.529853820800781</v>
          </cell>
          <cell r="G11">
            <v>166.47015380859375</v>
          </cell>
          <cell r="H11">
            <v>366.47015380859375</v>
          </cell>
          <cell r="I11">
            <v>433.52984619140625</v>
          </cell>
        </row>
        <row r="12">
          <cell r="B12">
            <v>-255.60000610351562</v>
          </cell>
          <cell r="C12">
            <v>-205.60000610351562</v>
          </cell>
          <cell r="D12">
            <v>-155.60000610351562</v>
          </cell>
          <cell r="E12">
            <v>-105.59999847412109</v>
          </cell>
          <cell r="F12">
            <v>94.400001525878906</v>
          </cell>
          <cell r="G12">
            <v>294.39999389648438</v>
          </cell>
          <cell r="H12">
            <v>494.39999389648438</v>
          </cell>
        </row>
        <row r="13">
          <cell r="B13">
            <v>9.5097437500953674E-2</v>
          </cell>
          <cell r="C13">
            <v>0.19951061904430389</v>
          </cell>
          <cell r="D13">
            <v>0.28880539536476135</v>
          </cell>
          <cell r="E13">
            <v>0.3652014434337616</v>
          </cell>
          <cell r="F13">
            <v>0.59393513202667236</v>
          </cell>
          <cell r="G13">
            <v>0.73798829317092896</v>
          </cell>
          <cell r="H13">
            <v>0.83224678039550781</v>
          </cell>
        </row>
        <row r="22">
          <cell r="A22">
            <v>0.15000000596046448</v>
          </cell>
          <cell r="B22">
            <v>-19.89369010925293</v>
          </cell>
          <cell r="C22">
            <v>50.106311798095703</v>
          </cell>
          <cell r="D22">
            <v>120.10630798339844</v>
          </cell>
          <cell r="E22">
            <v>190.10630798339844</v>
          </cell>
          <cell r="F22">
            <v>470.1063232421875</v>
          </cell>
          <cell r="G22">
            <v>750.1063232421875</v>
          </cell>
          <cell r="H22">
            <v>1030.1063232421875</v>
          </cell>
          <cell r="I22">
            <v>64.20977783203125</v>
          </cell>
        </row>
        <row r="23">
          <cell r="B23">
            <v>6.6329412460327148</v>
          </cell>
          <cell r="C23">
            <v>76.632942199707031</v>
          </cell>
          <cell r="D23">
            <v>146.6329345703125</v>
          </cell>
          <cell r="E23">
            <v>216.6329345703125</v>
          </cell>
          <cell r="F23">
            <v>496.6329345703125</v>
          </cell>
          <cell r="G23">
            <v>776.6329345703125</v>
          </cell>
          <cell r="H23">
            <v>1056.6329345703125</v>
          </cell>
        </row>
        <row r="24">
          <cell r="B24">
            <v>0.53531414270401001</v>
          </cell>
          <cell r="C24">
            <v>0.77822250127792358</v>
          </cell>
          <cell r="D24">
            <v>0.89939701557159424</v>
          </cell>
          <cell r="E24">
            <v>0.96053481101989746</v>
          </cell>
          <cell r="F24">
            <v>0.99977278709411621</v>
          </cell>
          <cell r="G24">
            <v>0.99996507167816162</v>
          </cell>
          <cell r="H24">
            <v>1</v>
          </cell>
        </row>
        <row r="25">
          <cell r="A25">
            <v>0.20000000298023224</v>
          </cell>
          <cell r="B25">
            <v>-54.63983154296875</v>
          </cell>
          <cell r="C25">
            <v>15.360167503356934</v>
          </cell>
          <cell r="D25">
            <v>85.36016845703125</v>
          </cell>
          <cell r="E25">
            <v>155.36016845703125</v>
          </cell>
          <cell r="F25">
            <v>435.36016845703125</v>
          </cell>
          <cell r="G25">
            <v>715.36016845703125</v>
          </cell>
          <cell r="H25">
            <v>995.36016845703125</v>
          </cell>
          <cell r="I25">
            <v>89.028450012207031</v>
          </cell>
        </row>
        <row r="26">
          <cell r="B26">
            <v>-17.860000610351562</v>
          </cell>
          <cell r="C26">
            <v>52.139999389648438</v>
          </cell>
          <cell r="D26">
            <v>122.13999938964844</v>
          </cell>
          <cell r="E26">
            <v>192.13999938964844</v>
          </cell>
          <cell r="F26">
            <v>472.1400146484375</v>
          </cell>
          <cell r="G26">
            <v>752.1400146484375</v>
          </cell>
          <cell r="H26">
            <v>1032.1400146484375</v>
          </cell>
        </row>
        <row r="27">
          <cell r="B27">
            <v>0.42569255828857422</v>
          </cell>
          <cell r="C27">
            <v>0.66330510377883911</v>
          </cell>
          <cell r="D27">
            <v>0.80386263132095337</v>
          </cell>
          <cell r="E27">
            <v>0.88920736312866211</v>
          </cell>
          <cell r="F27">
            <v>0.99522852897644043</v>
          </cell>
          <cell r="G27">
            <v>0.99984270334243774</v>
          </cell>
          <cell r="H27">
            <v>0.99996507167816162</v>
          </cell>
        </row>
        <row r="28">
          <cell r="A28">
            <v>0.25</v>
          </cell>
          <cell r="B28">
            <v>-92.573692321777344</v>
          </cell>
          <cell r="C28">
            <v>-22.573694229125977</v>
          </cell>
          <cell r="D28">
            <v>47.426303863525391</v>
          </cell>
          <cell r="E28">
            <v>117.42630767822266</v>
          </cell>
          <cell r="F28">
            <v>397.42630004882812</v>
          </cell>
          <cell r="G28">
            <v>677.42633056640625</v>
          </cell>
          <cell r="H28">
            <v>957.42633056640625</v>
          </cell>
          <cell r="I28">
            <v>116.12406921386719</v>
          </cell>
        </row>
        <row r="29">
          <cell r="B29">
            <v>-44.599998474121094</v>
          </cell>
          <cell r="C29">
            <v>25.399999618530273</v>
          </cell>
          <cell r="D29">
            <v>95.400001525878906</v>
          </cell>
          <cell r="E29">
            <v>165.39999389648438</v>
          </cell>
          <cell r="F29">
            <v>445.39999389648438</v>
          </cell>
          <cell r="G29">
            <v>725.4000244140625</v>
          </cell>
          <cell r="H29">
            <v>1005.4000244140625</v>
          </cell>
        </row>
        <row r="30">
          <cell r="B30">
            <v>0.34518918395042419</v>
          </cell>
          <cell r="C30">
            <v>0.57044482231140137</v>
          </cell>
          <cell r="D30">
            <v>0.71407848596572876</v>
          </cell>
          <cell r="E30">
            <v>0.8108363151550293</v>
          </cell>
          <cell r="F30">
            <v>0.97547847032546997</v>
          </cell>
          <cell r="G30">
            <v>0.99867165088653564</v>
          </cell>
          <cell r="H30">
            <v>0.99984270334243774</v>
          </cell>
        </row>
        <row r="31">
          <cell r="A31">
            <v>0.5</v>
          </cell>
          <cell r="B31">
            <v>-363.52984619140625</v>
          </cell>
          <cell r="C31">
            <v>-293.52984619140625</v>
          </cell>
          <cell r="D31">
            <v>-223.52984619140625</v>
          </cell>
          <cell r="E31">
            <v>-153.52984619140625</v>
          </cell>
          <cell r="F31">
            <v>126.47014617919922</v>
          </cell>
          <cell r="G31">
            <v>406.47015380859375</v>
          </cell>
          <cell r="H31">
            <v>686.47015380859375</v>
          </cell>
          <cell r="I31">
            <v>309.6641845703125</v>
          </cell>
        </row>
        <row r="32">
          <cell r="B32">
            <v>-235.60000610351562</v>
          </cell>
          <cell r="C32">
            <v>-165.60000610351562</v>
          </cell>
          <cell r="D32">
            <v>-95.599998474121094</v>
          </cell>
          <cell r="E32">
            <v>-25.600000381469727</v>
          </cell>
          <cell r="F32">
            <v>254.39999389648438</v>
          </cell>
          <cell r="G32">
            <v>534.4000244140625</v>
          </cell>
          <cell r="H32">
            <v>814.4000244140625</v>
          </cell>
        </row>
        <row r="33">
          <cell r="B33">
            <v>0.14052258431911469</v>
          </cell>
          <cell r="C33">
            <v>0.27220135927200317</v>
          </cell>
          <cell r="D33">
            <v>0.38044220209121704</v>
          </cell>
          <cell r="E33">
            <v>0.47048851847648621</v>
          </cell>
          <cell r="F33">
            <v>0.71407848596572876</v>
          </cell>
          <cell r="G33">
            <v>0.84808176755905151</v>
          </cell>
          <cell r="H33">
            <v>0.92404091358184814</v>
          </cell>
        </row>
      </sheetData>
      <sheetData sheetId="7">
        <row r="1">
          <cell r="A1">
            <v>0.13625000417232513</v>
          </cell>
          <cell r="B1">
            <v>2.2697875276207924E-2</v>
          </cell>
        </row>
        <row r="2">
          <cell r="B2">
            <v>1.8851060420274734E-2</v>
          </cell>
        </row>
        <row r="3">
          <cell r="A3">
            <v>16.229854583740234</v>
          </cell>
          <cell r="B3">
            <v>-0.62468773126602173</v>
          </cell>
        </row>
        <row r="4">
          <cell r="B4">
            <v>0.53831243515014648</v>
          </cell>
        </row>
        <row r="5">
          <cell r="A5">
            <v>14.559078216552734</v>
          </cell>
          <cell r="B5">
            <v>-2.9392188414931297E-2</v>
          </cell>
        </row>
        <row r="6">
          <cell r="B6">
            <v>0.15418033301830292</v>
          </cell>
        </row>
        <row r="7">
          <cell r="A7">
            <v>17.638736724853516</v>
          </cell>
          <cell r="B7">
            <v>-0.37210541963577271</v>
          </cell>
        </row>
        <row r="8">
          <cell r="B8">
            <v>0.42726290225982666</v>
          </cell>
        </row>
        <row r="9">
          <cell r="A9">
            <v>17.135019302368164</v>
          </cell>
          <cell r="B9">
            <v>0.27721661329269409</v>
          </cell>
        </row>
        <row r="10">
          <cell r="B10">
            <v>0.31244954466819763</v>
          </cell>
        </row>
        <row r="11">
          <cell r="A11">
            <v>10.70008373260498</v>
          </cell>
          <cell r="B11">
            <v>7.7397585846483707E-3</v>
          </cell>
        </row>
        <row r="12">
          <cell r="B12">
            <v>0.25014901161193848</v>
          </cell>
        </row>
        <row r="13">
          <cell r="A13">
            <v>7.1249999105930328E-2</v>
          </cell>
          <cell r="B13">
            <v>3.9697595639154315E-4</v>
          </cell>
        </row>
        <row r="14">
          <cell r="B14">
            <v>1.5772059559822083E-2</v>
          </cell>
        </row>
        <row r="15">
          <cell r="B15">
            <v>0.79216182231903076</v>
          </cell>
        </row>
        <row r="16">
          <cell r="B16">
            <v>0.5938599705696106</v>
          </cell>
        </row>
        <row r="17">
          <cell r="A17">
            <v>800</v>
          </cell>
          <cell r="B17">
            <v>1600</v>
          </cell>
        </row>
      </sheetData>
      <sheetData sheetId="8">
        <row r="1">
          <cell r="A1">
            <v>0.16019417345523834</v>
          </cell>
          <cell r="B1">
            <v>0.15738499164581299</v>
          </cell>
          <cell r="C1">
            <v>0.13592232763767242</v>
          </cell>
          <cell r="D1">
            <v>-2.763126976788044E-3</v>
          </cell>
          <cell r="E1">
            <v>-2.4391217157244682E-2</v>
          </cell>
        </row>
        <row r="2">
          <cell r="A2">
            <v>0.36723199486732483</v>
          </cell>
          <cell r="B2">
            <v>0.36460503935813904</v>
          </cell>
          <cell r="C2">
            <v>0.34354090690612793</v>
          </cell>
          <cell r="D2">
            <v>2.5281740352511406E-2</v>
          </cell>
          <cell r="E2">
            <v>2.9498165473341942E-2</v>
          </cell>
        </row>
        <row r="3">
          <cell r="A3">
            <v>12.077831268310547</v>
          </cell>
          <cell r="B3">
            <v>13.640436172485352</v>
          </cell>
          <cell r="C3">
            <v>13.978074073791504</v>
          </cell>
          <cell r="D3">
            <v>1.5537872314453125</v>
          </cell>
          <cell r="E3">
            <v>1.8833291530609131</v>
          </cell>
        </row>
        <row r="4">
          <cell r="A4">
            <v>9.9125909805297852</v>
          </cell>
          <cell r="B4">
            <v>9.6001577377319336</v>
          </cell>
          <cell r="C4">
            <v>11.220738410949707</v>
          </cell>
          <cell r="D4">
            <v>0.61144393682479858</v>
          </cell>
          <cell r="E4">
            <v>0.8395952582359314</v>
          </cell>
        </row>
        <row r="5">
          <cell r="A5">
            <v>14.526527404785156</v>
          </cell>
          <cell r="B5">
            <v>14.812621116638184</v>
          </cell>
          <cell r="C5">
            <v>14.799312591552734</v>
          </cell>
          <cell r="D5">
            <v>0.27442768216133118</v>
          </cell>
          <cell r="E5">
            <v>0.24942679703235626</v>
          </cell>
        </row>
        <row r="6">
          <cell r="A6">
            <v>5.6600337028503418</v>
          </cell>
          <cell r="B6">
            <v>5.714240550994873</v>
          </cell>
          <cell r="C6">
            <v>5.6932468414306641</v>
          </cell>
          <cell r="D6">
            <v>0.19972012937068939</v>
          </cell>
          <cell r="E6">
            <v>0.23901975154876709</v>
          </cell>
        </row>
        <row r="7">
          <cell r="A7">
            <v>16.59467887878418</v>
          </cell>
          <cell r="B7">
            <v>17.226572036743164</v>
          </cell>
          <cell r="C7">
            <v>16.603874206542969</v>
          </cell>
          <cell r="D7">
            <v>0.63077980279922485</v>
          </cell>
          <cell r="E7">
            <v>1.3071047142148018E-2</v>
          </cell>
        </row>
        <row r="8">
          <cell r="A8">
            <v>10.251766204833984</v>
          </cell>
          <cell r="B8">
            <v>9.0555830001831055</v>
          </cell>
          <cell r="C8">
            <v>9.9143104553222656</v>
          </cell>
          <cell r="D8">
            <v>0.65436697006225586</v>
          </cell>
          <cell r="E8">
            <v>0.84302288293838501</v>
          </cell>
        </row>
        <row r="9">
          <cell r="A9">
            <v>17.861602783203125</v>
          </cell>
          <cell r="B9">
            <v>18.400081634521484</v>
          </cell>
          <cell r="C9">
            <v>17.816446304321289</v>
          </cell>
          <cell r="D9">
            <v>0.53600376844406128</v>
          </cell>
          <cell r="E9">
            <v>-4.6798001974821091E-2</v>
          </cell>
        </row>
        <row r="10">
          <cell r="A10">
            <v>6.1626591682434082</v>
          </cell>
          <cell r="B10">
            <v>6.0083680152893066</v>
          </cell>
          <cell r="C10">
            <v>6.6902241706848145</v>
          </cell>
          <cell r="D10">
            <v>0.39629727602005005</v>
          </cell>
          <cell r="E10">
            <v>0.53499776124954224</v>
          </cell>
        </row>
        <row r="11">
          <cell r="A11">
            <v>11.049029350280762</v>
          </cell>
          <cell r="B11">
            <v>10.823890686035156</v>
          </cell>
          <cell r="C11">
            <v>10.670388221740723</v>
          </cell>
          <cell r="D11">
            <v>-0.21282967925071716</v>
          </cell>
          <cell r="E11">
            <v>-0.34322205185890198</v>
          </cell>
        </row>
        <row r="12">
          <cell r="A12">
            <v>8.6132068634033203</v>
          </cell>
          <cell r="B12">
            <v>8.2398242950439453</v>
          </cell>
          <cell r="C12">
            <v>8.576899528503418</v>
          </cell>
          <cell r="D12">
            <v>0.31783655285835266</v>
          </cell>
          <cell r="E12">
            <v>0.41105470061302185</v>
          </cell>
        </row>
        <row r="13">
          <cell r="A13">
            <v>7.7669903635978699E-2</v>
          </cell>
          <cell r="B13">
            <v>0.10411622375249863</v>
          </cell>
          <cell r="C13">
            <v>0.10194174945354462</v>
          </cell>
          <cell r="D13">
            <v>2.6353975757956505E-2</v>
          </cell>
          <cell r="E13">
            <v>2.4118520319461823E-2</v>
          </cell>
        </row>
        <row r="14">
          <cell r="A14">
            <v>0.26797685027122498</v>
          </cell>
          <cell r="B14">
            <v>0.30578166246414185</v>
          </cell>
          <cell r="C14">
            <v>0.30330878496170044</v>
          </cell>
          <cell r="D14">
            <v>1.9950905814766884E-2</v>
          </cell>
          <cell r="E14">
            <v>2.4643849581480026E-2</v>
          </cell>
        </row>
        <row r="15">
          <cell r="A15">
            <v>348.28427124023438</v>
          </cell>
          <cell r="B15">
            <v>356.49981689453125</v>
          </cell>
          <cell r="C15">
            <v>347.5643310546875</v>
          </cell>
          <cell r="D15">
            <v>8.0758037567138672</v>
          </cell>
          <cell r="E15">
            <v>-1.1996344327926636</v>
          </cell>
        </row>
        <row r="16">
          <cell r="A16">
            <v>309.288330078125</v>
          </cell>
          <cell r="B16">
            <v>312.32522583007812</v>
          </cell>
          <cell r="C16">
            <v>308.87615966796875</v>
          </cell>
          <cell r="D16">
            <v>21.036727905273438</v>
          </cell>
          <cell r="E16">
            <v>25.045877456665039</v>
          </cell>
        </row>
        <row r="17">
          <cell r="A17">
            <v>15.31314754486084</v>
          </cell>
          <cell r="B17">
            <v>15.154035568237305</v>
          </cell>
          <cell r="C17">
            <v>15.543608665466309</v>
          </cell>
          <cell r="D17">
            <v>-0.16542880237102509</v>
          </cell>
          <cell r="E17">
            <v>0.20884226262569427</v>
          </cell>
        </row>
        <row r="18">
          <cell r="A18">
            <v>13.125375747680664</v>
          </cell>
          <cell r="B18">
            <v>12.691013336181641</v>
          </cell>
          <cell r="C18">
            <v>13.695846557617188</v>
          </cell>
          <cell r="D18">
            <v>0.87314635515213013</v>
          </cell>
          <cell r="E18">
            <v>1.0978587865829468</v>
          </cell>
        </row>
        <row r="19">
          <cell r="A19">
            <v>0.11165048182010651</v>
          </cell>
          <cell r="B19">
            <v>0.13075061142444611</v>
          </cell>
          <cell r="C19">
            <v>0.12135922163724899</v>
          </cell>
          <cell r="D19">
            <v>1.9133351743221283E-2</v>
          </cell>
          <cell r="E19">
            <v>9.6823358908295631E-3</v>
          </cell>
        </row>
        <row r="20">
          <cell r="A20">
            <v>0.31531885266304016</v>
          </cell>
          <cell r="B20">
            <v>0.3375362753868103</v>
          </cell>
          <cell r="C20">
            <v>0.327339768409729</v>
          </cell>
          <cell r="D20">
            <v>2.2748425602912903E-2</v>
          </cell>
          <cell r="E20">
            <v>2.7699679136276245E-2</v>
          </cell>
        </row>
        <row r="21">
          <cell r="A21">
            <v>0.57766991853713989</v>
          </cell>
          <cell r="B21">
            <v>0.5665859580039978</v>
          </cell>
          <cell r="C21">
            <v>0.54854369163513184</v>
          </cell>
          <cell r="D21">
            <v>-1.1191532947123051E-2</v>
          </cell>
          <cell r="E21">
            <v>-2.9055004939436913E-2</v>
          </cell>
        </row>
        <row r="22">
          <cell r="A22">
            <v>0.4945310652256012</v>
          </cell>
          <cell r="B22">
            <v>0.4961475133895874</v>
          </cell>
          <cell r="C22">
            <v>0.49885019659996033</v>
          </cell>
          <cell r="D22">
            <v>3.4328170120716095E-2</v>
          </cell>
          <cell r="E22">
            <v>4.253673180937767E-2</v>
          </cell>
        </row>
        <row r="23">
          <cell r="D23">
            <v>1.3369472026824951</v>
          </cell>
          <cell r="E23">
            <v>1.0894638299942017</v>
          </cell>
        </row>
        <row r="24">
          <cell r="D24">
            <v>0.19879978895187378</v>
          </cell>
          <cell r="E24">
            <v>0.36701294779777527</v>
          </cell>
        </row>
        <row r="25">
          <cell r="A25">
            <v>412</v>
          </cell>
          <cell r="B25">
            <v>413</v>
          </cell>
          <cell r="C25">
            <v>206</v>
          </cell>
          <cell r="D25">
            <v>825</v>
          </cell>
          <cell r="E25">
            <v>618</v>
          </cell>
        </row>
      </sheetData>
      <sheetData sheetId="9">
        <row r="1">
          <cell r="A1">
            <v>0.14634145796298981</v>
          </cell>
          <cell r="B1">
            <v>0.14838708937168121</v>
          </cell>
          <cell r="C1">
            <v>0.17096774280071259</v>
          </cell>
          <cell r="D1">
            <v>1.6966239782050252E-3</v>
          </cell>
          <cell r="E1">
            <v>2.4021880701184273E-2</v>
          </cell>
        </row>
        <row r="2">
          <cell r="A2">
            <v>0.35388004779815674</v>
          </cell>
          <cell r="B2">
            <v>0.3560580313205719</v>
          </cell>
          <cell r="C2">
            <v>0.37708947062492371</v>
          </cell>
          <cell r="D2">
            <v>2.6621967554092407E-2</v>
          </cell>
          <cell r="E2">
            <v>2.7207227423787117E-2</v>
          </cell>
        </row>
        <row r="3">
          <cell r="A3">
            <v>13.174511909484863</v>
          </cell>
          <cell r="B3">
            <v>12.97059154510498</v>
          </cell>
          <cell r="C3">
            <v>13.118118286132812</v>
          </cell>
          <cell r="D3">
            <v>-0.18043668568134308</v>
          </cell>
          <cell r="E3">
            <v>-3.454376757144928E-2</v>
          </cell>
        </row>
        <row r="4">
          <cell r="A4">
            <v>10.23460865020752</v>
          </cell>
          <cell r="B4">
            <v>10.158039093017578</v>
          </cell>
          <cell r="C4">
            <v>9.8485403060913086</v>
          </cell>
          <cell r="D4">
            <v>0.68840622901916504</v>
          </cell>
          <cell r="E4">
            <v>0.68508416414260864</v>
          </cell>
        </row>
        <row r="5">
          <cell r="A5">
            <v>14.761981964111328</v>
          </cell>
          <cell r="B5">
            <v>14.586021423339844</v>
          </cell>
          <cell r="C5">
            <v>14.727043151855469</v>
          </cell>
          <cell r="D5">
            <v>-0.15613232553005219</v>
          </cell>
          <cell r="E5">
            <v>-1.7608165740966797E-2</v>
          </cell>
        </row>
        <row r="6">
          <cell r="A6">
            <v>5.6462583541870117</v>
          </cell>
          <cell r="B6">
            <v>5.7514314651489258</v>
          </cell>
          <cell r="C6">
            <v>5.6913495063781738</v>
          </cell>
          <cell r="D6">
            <v>0.21231040358543396</v>
          </cell>
          <cell r="E6">
            <v>0.21619221568107605</v>
          </cell>
        </row>
        <row r="7">
          <cell r="A7">
            <v>16.832536697387695</v>
          </cell>
          <cell r="B7">
            <v>16.596271514892578</v>
          </cell>
          <cell r="C7">
            <v>17.179986953735352</v>
          </cell>
          <cell r="D7">
            <v>-0.2187410444021225</v>
          </cell>
          <cell r="E7">
            <v>0.36783707141876221</v>
          </cell>
        </row>
        <row r="8">
          <cell r="A8">
            <v>10.608552932739258</v>
          </cell>
          <cell r="B8">
            <v>9.23126220703125</v>
          </cell>
          <cell r="C8">
            <v>8.9098567962646484</v>
          </cell>
          <cell r="D8">
            <v>0.72629451751708984</v>
          </cell>
          <cell r="E8">
            <v>0.70912569761276245</v>
          </cell>
        </row>
        <row r="9">
          <cell r="A9">
            <v>18.215410232543945</v>
          </cell>
          <cell r="B9">
            <v>17.933341979980469</v>
          </cell>
          <cell r="C9">
            <v>18.037403106689453</v>
          </cell>
          <cell r="D9">
            <v>-0.26610469818115234</v>
          </cell>
          <cell r="E9">
            <v>-0.16182287037372589</v>
          </cell>
        </row>
        <row r="10">
          <cell r="A10">
            <v>6.6966190338134766</v>
          </cell>
          <cell r="B10">
            <v>5.9419350624084473</v>
          </cell>
          <cell r="C10">
            <v>5.7983160018920898</v>
          </cell>
          <cell r="D10">
            <v>0.44377338886260986</v>
          </cell>
          <cell r="E10">
            <v>0.4429410994052887</v>
          </cell>
        </row>
        <row r="11">
          <cell r="A11">
            <v>11.145203590393066</v>
          </cell>
          <cell r="B11">
            <v>10.534300804138184</v>
          </cell>
          <cell r="C11">
            <v>10.881828308105469</v>
          </cell>
          <cell r="D11">
            <v>-0.55717664957046509</v>
          </cell>
          <cell r="E11">
            <v>-0.20833317935466766</v>
          </cell>
        </row>
        <row r="12">
          <cell r="A12">
            <v>8.5282220840454102</v>
          </cell>
          <cell r="B12">
            <v>7.9418463706970215</v>
          </cell>
          <cell r="C12">
            <v>8.8611431121826172</v>
          </cell>
          <cell r="D12">
            <v>0.33710950613021851</v>
          </cell>
          <cell r="E12">
            <v>0.35620102286338806</v>
          </cell>
        </row>
        <row r="13">
          <cell r="A13">
            <v>8.2926832139492035E-2</v>
          </cell>
          <cell r="B13">
            <v>9.6774190664291382E-2</v>
          </cell>
          <cell r="C13">
            <v>0.10322580486536026</v>
          </cell>
          <cell r="D13">
            <v>1.3843683525919914E-2</v>
          </cell>
          <cell r="E13">
            <v>2.0360633730888367E-2</v>
          </cell>
        </row>
        <row r="14">
          <cell r="A14">
            <v>0.2761085033416748</v>
          </cell>
          <cell r="B14">
            <v>0.29612806439399719</v>
          </cell>
          <cell r="C14">
            <v>0.30474549531936646</v>
          </cell>
          <cell r="D14">
            <v>2.1617220714688301E-2</v>
          </cell>
          <cell r="E14">
            <v>2.1879794076085091E-2</v>
          </cell>
        </row>
        <row r="15">
          <cell r="A15">
            <v>380.55307006835938</v>
          </cell>
          <cell r="B15">
            <v>359.41262817382812</v>
          </cell>
          <cell r="C15">
            <v>394.31069946289062</v>
          </cell>
          <cell r="D15">
            <v>-20.394603729248047</v>
          </cell>
          <cell r="E15">
            <v>14.393463134765625</v>
          </cell>
        </row>
        <row r="16">
          <cell r="A16">
            <v>393.81320190429688</v>
          </cell>
          <cell r="B16">
            <v>399.71511840820312</v>
          </cell>
          <cell r="C16">
            <v>387.83758544921875</v>
          </cell>
          <cell r="D16">
            <v>28.670076370239258</v>
          </cell>
          <cell r="E16">
            <v>28.631717681884766</v>
          </cell>
        </row>
        <row r="17">
          <cell r="A17">
            <v>12.938414573669434</v>
          </cell>
          <cell r="B17">
            <v>12.519731521606445</v>
          </cell>
          <cell r="C17">
            <v>14.092473030090332</v>
          </cell>
          <cell r="D17">
            <v>-0.39685192704200745</v>
          </cell>
          <cell r="E17">
            <v>1.1734352111816406</v>
          </cell>
        </row>
        <row r="18">
          <cell r="A18">
            <v>12.949527740478516</v>
          </cell>
          <cell r="B18">
            <v>13.501262664794922</v>
          </cell>
          <cell r="C18">
            <v>13.454118728637695</v>
          </cell>
          <cell r="D18">
            <v>0.96521103382110596</v>
          </cell>
          <cell r="E18">
            <v>0.97098886966705322</v>
          </cell>
        </row>
        <row r="19">
          <cell r="A19">
            <v>0.1170731708407402</v>
          </cell>
          <cell r="B19">
            <v>0.12580645084381104</v>
          </cell>
          <cell r="C19">
            <v>0.12258064746856689</v>
          </cell>
          <cell r="D19">
            <v>8.685622364282608E-3</v>
          </cell>
          <cell r="E19">
            <v>5.3649712353944778E-3</v>
          </cell>
        </row>
        <row r="20">
          <cell r="A20">
            <v>0.32190024852752686</v>
          </cell>
          <cell r="B20">
            <v>0.33216729760169983</v>
          </cell>
          <cell r="C20">
            <v>0.32848545908927917</v>
          </cell>
          <cell r="D20">
            <v>2.4724790826439857E-2</v>
          </cell>
          <cell r="E20">
            <v>2.4508841335773468E-2</v>
          </cell>
        </row>
        <row r="21">
          <cell r="A21">
            <v>0.5902438759803772</v>
          </cell>
          <cell r="B21">
            <v>0.55806452035903931</v>
          </cell>
          <cell r="C21">
            <v>0.54838711023330688</v>
          </cell>
          <cell r="D21">
            <v>-3.1924992799758911E-2</v>
          </cell>
          <cell r="E21">
            <v>-4.1446220129728317E-2</v>
          </cell>
        </row>
        <row r="22">
          <cell r="A22">
            <v>0.49238944053649902</v>
          </cell>
          <cell r="B22">
            <v>0.49742001295089722</v>
          </cell>
          <cell r="C22">
            <v>0.49845778942108154</v>
          </cell>
          <cell r="D22">
            <v>3.7244617938995361E-2</v>
          </cell>
          <cell r="E22">
            <v>3.7186793982982635E-2</v>
          </cell>
        </row>
        <row r="23">
          <cell r="A23">
            <v>0.58780485391616821</v>
          </cell>
          <cell r="B23">
            <v>0.63225805759429932</v>
          </cell>
          <cell r="C23">
            <v>0.58709675073623657</v>
          </cell>
          <cell r="D23">
            <v>4.4428721070289612E-2</v>
          </cell>
          <cell r="E23">
            <v>-6.1985611682757735E-4</v>
          </cell>
        </row>
        <row r="24">
          <cell r="A24">
            <v>0.49283131957054138</v>
          </cell>
          <cell r="B24">
            <v>0.48297023773193359</v>
          </cell>
          <cell r="C24">
            <v>0.49315175414085388</v>
          </cell>
          <cell r="D24">
            <v>3.6739438772201538E-2</v>
          </cell>
          <cell r="E24">
            <v>3.7176549434661865E-2</v>
          </cell>
        </row>
        <row r="25">
          <cell r="D25">
            <v>0.57688045501708984</v>
          </cell>
          <cell r="E25">
            <v>1.1498384475708008</v>
          </cell>
        </row>
        <row r="26">
          <cell r="D26">
            <v>0.86172717809677124</v>
          </cell>
          <cell r="E26">
            <v>0.31617233157157898</v>
          </cell>
        </row>
        <row r="27">
          <cell r="A27">
            <v>410</v>
          </cell>
          <cell r="B27">
            <v>310</v>
          </cell>
          <cell r="C27">
            <v>310</v>
          </cell>
          <cell r="D27">
            <v>720</v>
          </cell>
          <cell r="E27">
            <v>720</v>
          </cell>
        </row>
      </sheetData>
      <sheetData sheetId="10">
        <row r="1">
          <cell r="A1">
            <v>0.765625</v>
          </cell>
          <cell r="B1">
            <v>4.6380888670682907E-2</v>
          </cell>
          <cell r="C1">
            <v>0.84500002861022949</v>
          </cell>
          <cell r="D1">
            <v>3.8380473852157593E-2</v>
          </cell>
          <cell r="E1">
            <v>0.68624997138977051</v>
          </cell>
          <cell r="F1">
            <v>5.5858299136161804E-2</v>
          </cell>
        </row>
        <row r="2">
          <cell r="B2">
            <v>1.280558668076992E-2</v>
          </cell>
          <cell r="D2">
            <v>1.5077165327966213E-2</v>
          </cell>
          <cell r="F2">
            <v>2.1380053833127022E-2</v>
          </cell>
        </row>
        <row r="3">
          <cell r="B3">
            <v>2472</v>
          </cell>
          <cell r="D3">
            <v>1336</v>
          </cell>
          <cell r="F3">
            <v>1136</v>
          </cell>
        </row>
        <row r="4">
          <cell r="A4">
            <v>2.5773868560791016</v>
          </cell>
          <cell r="B4">
            <v>0.31856539845466614</v>
          </cell>
          <cell r="C4">
            <v>2.7814309597015381</v>
          </cell>
          <cell r="D4">
            <v>0.29773059487342834</v>
          </cell>
          <cell r="E4">
            <v>2.326141357421875</v>
          </cell>
          <cell r="F4">
            <v>0.34297469258308411</v>
          </cell>
        </row>
        <row r="5">
          <cell r="B5">
            <v>3.2006479799747467E-2</v>
          </cell>
          <cell r="D5">
            <v>4.0087141096591949E-2</v>
          </cell>
          <cell r="F5">
            <v>5.1485039293766022E-2</v>
          </cell>
        </row>
        <row r="6">
          <cell r="B6">
            <v>2214</v>
          </cell>
          <cell r="D6">
            <v>1242</v>
          </cell>
          <cell r="F6">
            <v>972</v>
          </cell>
        </row>
        <row r="7">
          <cell r="A7">
            <v>5.7389011383056641</v>
          </cell>
          <cell r="B7">
            <v>0.32726457715034485</v>
          </cell>
          <cell r="C7">
            <v>5.9554462432861328</v>
          </cell>
          <cell r="D7">
            <v>0.29846128821372986</v>
          </cell>
          <cell r="E7">
            <v>5.4722628593444824</v>
          </cell>
          <cell r="F7">
            <v>0.36164924502372742</v>
          </cell>
        </row>
        <row r="8">
          <cell r="B8">
            <v>3.50792296230793E-2</v>
          </cell>
          <cell r="D8">
            <v>4.2959611862897873E-2</v>
          </cell>
          <cell r="F8">
            <v>5.7490110397338867E-2</v>
          </cell>
        </row>
        <row r="9">
          <cell r="B9">
            <v>2214</v>
          </cell>
          <cell r="D9">
            <v>1242</v>
          </cell>
          <cell r="F9">
            <v>972</v>
          </cell>
        </row>
      </sheetData>
      <sheetData sheetId="11">
        <row r="1">
          <cell r="A1">
            <v>0.765625</v>
          </cell>
          <cell r="B1">
            <v>3.7175938487052917E-2</v>
          </cell>
          <cell r="C1">
            <v>0.84500002861022949</v>
          </cell>
          <cell r="D1">
            <v>3.2655511051416397E-2</v>
          </cell>
          <cell r="E1">
            <v>0.68624997138977051</v>
          </cell>
          <cell r="F1">
            <v>4.178711399435997E-2</v>
          </cell>
        </row>
        <row r="2">
          <cell r="B2">
            <v>1.3750544749200344E-2</v>
          </cell>
          <cell r="D2">
            <v>1.6170337796211243E-2</v>
          </cell>
          <cell r="F2">
            <v>2.2529229521751404E-2</v>
          </cell>
        </row>
        <row r="3">
          <cell r="B3">
            <v>3200</v>
          </cell>
          <cell r="D3">
            <v>1600</v>
          </cell>
          <cell r="F3">
            <v>1600</v>
          </cell>
        </row>
        <row r="4">
          <cell r="A4">
            <v>2.5773868560791016</v>
          </cell>
          <cell r="B4">
            <v>0.32430800795555115</v>
          </cell>
          <cell r="C4">
            <v>2.7814309597015381</v>
          </cell>
          <cell r="D4">
            <v>0.31779482960700989</v>
          </cell>
          <cell r="E4">
            <v>2.326141357421875</v>
          </cell>
          <cell r="F4">
            <v>0.33199003338813782</v>
          </cell>
        </row>
        <row r="5">
          <cell r="B5">
            <v>3.3963881433010101E-2</v>
          </cell>
          <cell r="D5">
            <v>4.371226578950882E-2</v>
          </cell>
          <cell r="F5">
            <v>5.3013164550065994E-2</v>
          </cell>
        </row>
        <row r="6">
          <cell r="B6">
            <v>2485</v>
          </cell>
          <cell r="D6">
            <v>1367</v>
          </cell>
          <cell r="F6">
            <v>1118</v>
          </cell>
        </row>
        <row r="7">
          <cell r="A7">
            <v>5.7389011383056641</v>
          </cell>
          <cell r="B7">
            <v>0.34473887085914612</v>
          </cell>
          <cell r="C7">
            <v>5.9554462432861328</v>
          </cell>
          <cell r="D7">
            <v>0.31890708208084106</v>
          </cell>
          <cell r="E7">
            <v>5.4722628593444824</v>
          </cell>
          <cell r="F7">
            <v>0.37465953826904297</v>
          </cell>
        </row>
        <row r="8">
          <cell r="B8">
            <v>3.7648163735866547E-2</v>
          </cell>
          <cell r="D8">
            <v>4.7802742570638657E-2</v>
          </cell>
          <cell r="F8">
            <v>5.9492439031600952E-2</v>
          </cell>
        </row>
        <row r="9">
          <cell r="B9">
            <v>2485</v>
          </cell>
          <cell r="D9">
            <v>1367</v>
          </cell>
          <cell r="F9">
            <v>1118</v>
          </cell>
        </row>
      </sheetData>
      <sheetData sheetId="12">
        <row r="1">
          <cell r="A1">
            <v>29.533750534057617</v>
          </cell>
          <cell r="B1">
            <v>12.481475830078125</v>
          </cell>
          <cell r="C1">
            <v>37.689998626708984</v>
          </cell>
          <cell r="D1">
            <v>14.377050399780273</v>
          </cell>
          <cell r="E1">
            <v>21.377500534057617</v>
          </cell>
          <cell r="F1">
            <v>10.47691822052002</v>
          </cell>
        </row>
        <row r="2">
          <cell r="B2">
            <v>1.0005331039428711</v>
          </cell>
          <cell r="D2">
            <v>1.5017112493515015</v>
          </cell>
          <cell r="F2">
            <v>1.2967896461486816</v>
          </cell>
        </row>
        <row r="3">
          <cell r="B3">
            <v>3200</v>
          </cell>
          <cell r="D3">
            <v>1600</v>
          </cell>
          <cell r="F3">
            <v>1600</v>
          </cell>
        </row>
        <row r="4">
          <cell r="A4">
            <v>3.4674999713897705</v>
          </cell>
          <cell r="B4">
            <v>0.68962842226028442</v>
          </cell>
          <cell r="C4">
            <v>4.1312499046325684</v>
          </cell>
          <cell r="D4">
            <v>0.63948804140090942</v>
          </cell>
          <cell r="E4">
            <v>2.8037500381469727</v>
          </cell>
          <cell r="F4">
            <v>0.74183619022369385</v>
          </cell>
        </row>
        <row r="5">
          <cell r="B5">
            <v>7.996329665184021E-2</v>
          </cell>
          <cell r="D5">
            <v>0.10738608986139297</v>
          </cell>
          <cell r="F5">
            <v>0.11847809702157974</v>
          </cell>
        </row>
        <row r="6">
          <cell r="B6">
            <v>3200</v>
          </cell>
          <cell r="D6">
            <v>1600</v>
          </cell>
          <cell r="F6">
            <v>1600</v>
          </cell>
        </row>
        <row r="7">
          <cell r="A7">
            <v>24.635326385498047</v>
          </cell>
          <cell r="B7">
            <v>0.3317016065120697</v>
          </cell>
          <cell r="C7">
            <v>24.88438606262207</v>
          </cell>
          <cell r="D7">
            <v>-0.1984027773141861</v>
          </cell>
          <cell r="E7">
            <v>24.328653335571289</v>
          </cell>
          <cell r="F7">
            <v>0.9482417106628418</v>
          </cell>
        </row>
        <row r="8">
          <cell r="B8">
            <v>0.2454044371843338</v>
          </cell>
          <cell r="D8">
            <v>0.27724349498748779</v>
          </cell>
          <cell r="F8">
            <v>0.42320513725280762</v>
          </cell>
        </row>
        <row r="9">
          <cell r="B9">
            <v>2485</v>
          </cell>
          <cell r="D9">
            <v>1367</v>
          </cell>
          <cell r="F9">
            <v>1118</v>
          </cell>
        </row>
        <row r="10">
          <cell r="A10">
            <v>0.18659870326519012</v>
          </cell>
          <cell r="B10">
            <v>-7.9148728400468826E-3</v>
          </cell>
          <cell r="C10">
            <v>0.18831764161586761</v>
          </cell>
          <cell r="D10">
            <v>-1.3075863942503929E-2</v>
          </cell>
          <cell r="E10">
            <v>0.18448212742805481</v>
          </cell>
          <cell r="F10">
            <v>-2.0617744885385036E-3</v>
          </cell>
        </row>
        <row r="11">
          <cell r="B11">
            <v>6.5244822762906551E-3</v>
          </cell>
          <cell r="D11">
            <v>8.0781783908605576E-3</v>
          </cell>
          <cell r="F11">
            <v>1.0564710944890976E-2</v>
          </cell>
        </row>
        <row r="12">
          <cell r="B12">
            <v>2485</v>
          </cell>
          <cell r="D12">
            <v>1367</v>
          </cell>
          <cell r="F12">
            <v>1118</v>
          </cell>
        </row>
        <row r="13">
          <cell r="A13">
            <v>4.7880363464355469</v>
          </cell>
          <cell r="B13">
            <v>-1.3624201528728008E-2</v>
          </cell>
          <cell r="C13">
            <v>4.7916579246520996</v>
          </cell>
          <cell r="D13">
            <v>-1.3097811490297318E-2</v>
          </cell>
          <cell r="E13">
            <v>4.7835712432861328</v>
          </cell>
          <cell r="F13">
            <v>-1.4222268015146255E-2</v>
          </cell>
        </row>
        <row r="14">
          <cell r="B14">
            <v>1.0143239051103592E-2</v>
          </cell>
          <cell r="D14">
            <v>1.187147106975317E-2</v>
          </cell>
          <cell r="F14">
            <v>1.707000844180584E-2</v>
          </cell>
        </row>
        <row r="15">
          <cell r="B15">
            <v>2474</v>
          </cell>
          <cell r="D15">
            <v>1362</v>
          </cell>
          <cell r="F15">
            <v>1112</v>
          </cell>
        </row>
        <row r="16">
          <cell r="A16">
            <v>0.78537333011627197</v>
          </cell>
          <cell r="B16">
            <v>5.2726815920323133E-4</v>
          </cell>
          <cell r="C16">
            <v>0.78426975011825562</v>
          </cell>
          <cell r="D16">
            <v>2.0015472546219826E-3</v>
          </cell>
          <cell r="E16">
            <v>0.78673398494720459</v>
          </cell>
          <cell r="F16">
            <v>-1.170072820968926E-3</v>
          </cell>
        </row>
        <row r="17">
          <cell r="B17">
            <v>5.2642743103206158E-3</v>
          </cell>
          <cell r="D17">
            <v>6.4124558120965958E-3</v>
          </cell>
          <cell r="F17">
            <v>8.6359754204750061E-3</v>
          </cell>
        </row>
        <row r="18">
          <cell r="B18">
            <v>2474</v>
          </cell>
          <cell r="D18">
            <v>1362</v>
          </cell>
          <cell r="F18">
            <v>1112</v>
          </cell>
        </row>
      </sheetData>
      <sheetData sheetId="13">
        <row r="1">
          <cell r="A1">
            <v>0.73722624778747559</v>
          </cell>
          <cell r="B1">
            <v>5.2401497960090637E-2</v>
          </cell>
          <cell r="C1">
            <v>0.79620856046676636</v>
          </cell>
          <cell r="D1">
            <v>-1.8364600837230682E-2</v>
          </cell>
          <cell r="E1">
            <v>0.67500001192092896</v>
          </cell>
          <cell r="F1">
            <v>0.12550580501556396</v>
          </cell>
        </row>
        <row r="2">
          <cell r="B2">
            <v>4.0595442056655884E-2</v>
          </cell>
          <cell r="D2">
            <v>5.854623019695282E-2</v>
          </cell>
          <cell r="F2">
            <v>5.5305242538452148E-2</v>
          </cell>
        </row>
        <row r="3">
          <cell r="B3">
            <v>2061</v>
          </cell>
          <cell r="D3">
            <v>1058</v>
          </cell>
          <cell r="F3">
            <v>1003</v>
          </cell>
        </row>
        <row r="4">
          <cell r="A4">
            <v>2.5782256126403809</v>
          </cell>
          <cell r="B4">
            <v>0.32826119661331177</v>
          </cell>
          <cell r="C4">
            <v>2.6802518367767334</v>
          </cell>
          <cell r="D4">
            <v>0.41682446002960205</v>
          </cell>
          <cell r="E4">
            <v>2.4512593746185303</v>
          </cell>
          <cell r="F4">
            <v>0.23349931836128235</v>
          </cell>
        </row>
        <row r="5">
          <cell r="B5">
            <v>8.1609860062599182E-2</v>
          </cell>
          <cell r="D5">
            <v>0.11369719356298447</v>
          </cell>
          <cell r="F5">
            <v>0.11265818774700165</v>
          </cell>
        </row>
        <row r="6">
          <cell r="B6">
            <v>1544</v>
          </cell>
          <cell r="D6">
            <v>836</v>
          </cell>
          <cell r="F6">
            <v>708</v>
          </cell>
        </row>
        <row r="7">
          <cell r="A7">
            <v>5.8575067520141602</v>
          </cell>
          <cell r="B7">
            <v>0.2898261547088623</v>
          </cell>
          <cell r="C7">
            <v>5.9590826034545898</v>
          </cell>
          <cell r="D7">
            <v>0.37066450715065002</v>
          </cell>
          <cell r="E7">
            <v>5.7311015129089355</v>
          </cell>
          <cell r="F7">
            <v>0.2024124413728714</v>
          </cell>
        </row>
        <row r="8">
          <cell r="B8">
            <v>8.9738644659519196E-2</v>
          </cell>
          <cell r="D8">
            <v>0.12731927633285522</v>
          </cell>
          <cell r="F8">
            <v>0.12237288057804108</v>
          </cell>
        </row>
        <row r="9">
          <cell r="B9">
            <v>1544</v>
          </cell>
          <cell r="D9">
            <v>836</v>
          </cell>
          <cell r="F9">
            <v>708</v>
          </cell>
        </row>
      </sheetData>
      <sheetData sheetId="14">
        <row r="1">
          <cell r="A1">
            <v>0.73722624778747559</v>
          </cell>
          <cell r="B1">
            <v>1.102694496512413E-2</v>
          </cell>
          <cell r="C1">
            <v>0.79620856046676636</v>
          </cell>
          <cell r="D1">
            <v>-4.3049059808254242E-2</v>
          </cell>
          <cell r="E1">
            <v>0.67500001192092896</v>
          </cell>
          <cell r="F1">
            <v>6.6090039908885956E-2</v>
          </cell>
        </row>
        <row r="2">
          <cell r="B2">
            <v>2.4240763857960701E-2</v>
          </cell>
          <cell r="D2">
            <v>3.3677827566862106E-2</v>
          </cell>
          <cell r="F2">
            <v>3.3823732286691666E-2</v>
          </cell>
        </row>
        <row r="3">
          <cell r="B3">
            <v>1561</v>
          </cell>
          <cell r="D3">
            <v>840</v>
          </cell>
          <cell r="F3">
            <v>721</v>
          </cell>
        </row>
        <row r="4">
          <cell r="A4">
            <v>2.5782256126403809</v>
          </cell>
          <cell r="B4">
            <v>0.40375453233718872</v>
          </cell>
          <cell r="C4">
            <v>2.6802518367767334</v>
          </cell>
          <cell r="D4">
            <v>0.42988333106040955</v>
          </cell>
          <cell r="E4">
            <v>2.4512593746185303</v>
          </cell>
          <cell r="F4">
            <v>0.34475061297416687</v>
          </cell>
        </row>
        <row r="5">
          <cell r="B5">
            <v>6.70466348528862E-2</v>
          </cell>
          <cell r="D5">
            <v>9.5857352018356323E-2</v>
          </cell>
          <cell r="F5">
            <v>9.0272523462772369E-2</v>
          </cell>
        </row>
        <row r="6">
          <cell r="B6">
            <v>1422</v>
          </cell>
          <cell r="D6">
            <v>775</v>
          </cell>
          <cell r="F6">
            <v>647</v>
          </cell>
        </row>
        <row r="7">
          <cell r="A7">
            <v>5.8575067520141602</v>
          </cell>
          <cell r="B7">
            <v>0.39020222425460815</v>
          </cell>
          <cell r="C7">
            <v>5.9590826034545898</v>
          </cell>
          <cell r="D7">
            <v>0.39612734317779541</v>
          </cell>
          <cell r="E7">
            <v>5.7311015129089355</v>
          </cell>
          <cell r="F7">
            <v>0.34291160106658936</v>
          </cell>
        </row>
        <row r="8">
          <cell r="B8">
            <v>7.077065110206604E-2</v>
          </cell>
          <cell r="D8">
            <v>0.10049773007631302</v>
          </cell>
          <cell r="F8">
            <v>9.7059212625026703E-2</v>
          </cell>
        </row>
        <row r="9">
          <cell r="B9">
            <v>1422</v>
          </cell>
          <cell r="D9">
            <v>775</v>
          </cell>
          <cell r="F9">
            <v>647</v>
          </cell>
        </row>
      </sheetData>
      <sheetData sheetId="15">
        <row r="1">
          <cell r="A1">
            <v>30.931873321533203</v>
          </cell>
          <cell r="B1">
            <v>12.113393783569336</v>
          </cell>
          <cell r="C1">
            <v>35.966823577880859</v>
          </cell>
          <cell r="D1">
            <v>14.222936630249023</v>
          </cell>
          <cell r="E1">
            <v>25.620000839233398</v>
          </cell>
          <cell r="F1">
            <v>10.173229217529297</v>
          </cell>
        </row>
        <row r="2">
          <cell r="B2">
            <v>3.1338448524475098</v>
          </cell>
          <cell r="D2">
            <v>4.9507851600646973</v>
          </cell>
          <cell r="F2">
            <v>3.8208038806915283</v>
          </cell>
        </row>
        <row r="3">
          <cell r="B3">
            <v>2061</v>
          </cell>
          <cell r="D3">
            <v>1058</v>
          </cell>
          <cell r="F3">
            <v>1003</v>
          </cell>
        </row>
        <row r="4">
          <cell r="A4">
            <v>3.3613138198852539</v>
          </cell>
          <cell r="B4">
            <v>0.73266518115997314</v>
          </cell>
          <cell r="C4">
            <v>3.7061610221862793</v>
          </cell>
          <cell r="D4">
            <v>0.72223919630050659</v>
          </cell>
          <cell r="E4">
            <v>2.997499942779541</v>
          </cell>
          <cell r="F4">
            <v>0.76288092136383057</v>
          </cell>
        </row>
        <row r="5">
          <cell r="B5">
            <v>0.24447846412658691</v>
          </cell>
          <cell r="D5">
            <v>0.36774411797523499</v>
          </cell>
          <cell r="F5">
            <v>0.3187277615070343</v>
          </cell>
        </row>
        <row r="6">
          <cell r="B6">
            <v>2061</v>
          </cell>
          <cell r="D6">
            <v>1058</v>
          </cell>
          <cell r="F6">
            <v>1003</v>
          </cell>
        </row>
        <row r="7">
          <cell r="A7">
            <v>27.686088562011719</v>
          </cell>
          <cell r="B7">
            <v>-0.7189602255821228</v>
          </cell>
          <cell r="C7">
            <v>27.780929565429688</v>
          </cell>
          <cell r="D7">
            <v>-1.1980457305908203</v>
          </cell>
          <cell r="E7">
            <v>27.568063735961914</v>
          </cell>
          <cell r="F7">
            <v>-0.41790691018104553</v>
          </cell>
        </row>
        <row r="8">
          <cell r="B8">
            <v>0.71519523859024048</v>
          </cell>
          <cell r="D8">
            <v>1.0722274780273438</v>
          </cell>
          <cell r="F8">
            <v>0.9198417067527771</v>
          </cell>
        </row>
        <row r="9">
          <cell r="B9">
            <v>1544</v>
          </cell>
          <cell r="D9">
            <v>836</v>
          </cell>
          <cell r="F9">
            <v>708</v>
          </cell>
        </row>
        <row r="10">
          <cell r="A10">
            <v>0.26367682218551636</v>
          </cell>
          <cell r="B10">
            <v>-9.5505192875862122E-3</v>
          </cell>
          <cell r="C10">
            <v>0.25451970100402832</v>
          </cell>
          <cell r="D10">
            <v>-1.5002876170910895E-4</v>
          </cell>
          <cell r="E10">
            <v>0.27507233619689941</v>
          </cell>
          <cell r="F10">
            <v>-2.5823920965194702E-2</v>
          </cell>
        </row>
        <row r="11">
          <cell r="B11">
            <v>1.8001655116677284E-2</v>
          </cell>
          <cell r="D11">
            <v>2.6428526267409325E-2</v>
          </cell>
          <cell r="F11">
            <v>2.3854076862335205E-2</v>
          </cell>
        </row>
        <row r="12">
          <cell r="B12">
            <v>1544</v>
          </cell>
          <cell r="D12">
            <v>836</v>
          </cell>
          <cell r="F12">
            <v>708</v>
          </cell>
        </row>
        <row r="13">
          <cell r="A13">
            <v>4.8067326545715332</v>
          </cell>
          <cell r="B13">
            <v>-1.4204462058842182E-2</v>
          </cell>
          <cell r="C13">
            <v>4.8077759742736816</v>
          </cell>
          <cell r="D13">
            <v>-1.446104608476162E-2</v>
          </cell>
          <cell r="E13">
            <v>4.8054323196411133</v>
          </cell>
          <cell r="F13">
            <v>-9.8707936704158783E-3</v>
          </cell>
        </row>
        <row r="14">
          <cell r="B14">
            <v>1.888604462146759E-2</v>
          </cell>
          <cell r="D14">
            <v>2.6185138151049614E-2</v>
          </cell>
          <cell r="F14">
            <v>2.516423724591732E-2</v>
          </cell>
        </row>
        <row r="15">
          <cell r="B15">
            <v>1536</v>
          </cell>
          <cell r="D15">
            <v>832</v>
          </cell>
          <cell r="F15">
            <v>704</v>
          </cell>
        </row>
        <row r="16">
          <cell r="A16">
            <v>0.78319603204727173</v>
          </cell>
          <cell r="B16">
            <v>3.63004463724792E-3</v>
          </cell>
          <cell r="C16">
            <v>0.77833402156829834</v>
          </cell>
          <cell r="D16">
            <v>6.8377922289073467E-3</v>
          </cell>
          <cell r="E16">
            <v>0.78925538063049316</v>
          </cell>
          <cell r="F16">
            <v>-1.4862954849377275E-3</v>
          </cell>
        </row>
        <row r="17">
          <cell r="B17">
            <v>9.6755446866154671E-3</v>
          </cell>
          <cell r="D17">
            <v>1.4138062484562397E-2</v>
          </cell>
          <cell r="F17">
            <v>1.2962962500751019E-2</v>
          </cell>
        </row>
        <row r="18">
          <cell r="B18">
            <v>1536</v>
          </cell>
          <cell r="D18">
            <v>832</v>
          </cell>
          <cell r="F18">
            <v>704</v>
          </cell>
        </row>
      </sheetData>
      <sheetData sheetId="16">
        <row r="1">
          <cell r="A1">
            <v>0.3687383234500885</v>
          </cell>
          <cell r="B1">
            <v>0.3844471275806427</v>
          </cell>
          <cell r="C1">
            <v>0.35292613506317139</v>
          </cell>
        </row>
        <row r="2">
          <cell r="A2">
            <v>6.4210809767246246E-2</v>
          </cell>
          <cell r="B2">
            <v>8.7449662387371063E-2</v>
          </cell>
          <cell r="C2">
            <v>9.4690307974815369E-2</v>
          </cell>
        </row>
        <row r="3">
          <cell r="A3">
            <v>0.20394961535930634</v>
          </cell>
          <cell r="B3">
            <v>0.18712697923183441</v>
          </cell>
          <cell r="C3">
            <v>0.22452658414840698</v>
          </cell>
        </row>
        <row r="4">
          <cell r="A4">
            <v>9.3599818646907806E-3</v>
          </cell>
          <cell r="B4">
            <v>1.0624907910823822E-2</v>
          </cell>
          <cell r="C4">
            <v>1.6238421201705933E-2</v>
          </cell>
        </row>
        <row r="5">
          <cell r="A5">
            <v>1.1283307075500488</v>
          </cell>
          <cell r="B5">
            <v>1.192540168762207</v>
          </cell>
          <cell r="C5">
            <v>1.0627974271774292</v>
          </cell>
        </row>
        <row r="6">
          <cell r="A6">
            <v>0.12308680266141891</v>
          </cell>
          <cell r="B6">
            <v>0.16647310554981232</v>
          </cell>
          <cell r="C6">
            <v>0.18077418208122253</v>
          </cell>
        </row>
        <row r="7">
          <cell r="A7">
            <v>1.1437036991119385</v>
          </cell>
          <cell r="B7">
            <v>1.1901122331619263</v>
          </cell>
          <cell r="C7">
            <v>1.0943363904953003</v>
          </cell>
        </row>
        <row r="8">
          <cell r="A8">
            <v>0.1236223429441452</v>
          </cell>
          <cell r="B8">
            <v>0.16809158027172089</v>
          </cell>
          <cell r="C8">
            <v>0.17951560020446777</v>
          </cell>
        </row>
        <row r="9">
          <cell r="A9">
            <v>1344</v>
          </cell>
          <cell r="B9">
            <v>721</v>
          </cell>
          <cell r="C9">
            <v>623</v>
          </cell>
        </row>
        <row r="10">
          <cell r="A10">
            <v>2485</v>
          </cell>
          <cell r="B10">
            <v>1367</v>
          </cell>
          <cell r="C10">
            <v>1118</v>
          </cell>
        </row>
      </sheetData>
      <sheetData sheetId="17">
        <row r="1">
          <cell r="A1">
            <v>0.38252359628677368</v>
          </cell>
          <cell r="B1">
            <v>0.33455941081047058</v>
          </cell>
          <cell r="C1">
            <v>0.45068132877349854</v>
          </cell>
        </row>
        <row r="2">
          <cell r="A2">
            <v>8.577621728181839E-2</v>
          </cell>
          <cell r="B2">
            <v>0.10096490383148193</v>
          </cell>
          <cell r="C2">
            <v>0.14853228628635406</v>
          </cell>
        </row>
        <row r="3">
          <cell r="A3">
            <v>0.11295852065086365</v>
          </cell>
          <cell r="B3">
            <v>0.10211470723152161</v>
          </cell>
          <cell r="C3">
            <v>0.12592427432537079</v>
          </cell>
        </row>
        <row r="4">
          <cell r="A4">
            <v>1.8386950716376305E-2</v>
          </cell>
          <cell r="B4">
            <v>2.5995329022407532E-2</v>
          </cell>
          <cell r="C4">
            <v>2.5777058675885201E-2</v>
          </cell>
        </row>
        <row r="5">
          <cell r="A5">
            <v>1.6761962175369263</v>
          </cell>
          <cell r="B5">
            <v>2.2215454578399658</v>
          </cell>
          <cell r="C5">
            <v>1.1424746513366699</v>
          </cell>
        </row>
        <row r="6">
          <cell r="A6">
            <v>0.45818391442298889</v>
          </cell>
          <cell r="B6">
            <v>0.76019018888473511</v>
          </cell>
          <cell r="C6">
            <v>0.58108627796173096</v>
          </cell>
        </row>
        <row r="7">
          <cell r="A7">
            <v>1.3859701156616211</v>
          </cell>
          <cell r="B7">
            <v>1.7344366312026978</v>
          </cell>
          <cell r="C7">
            <v>1.0615788698196411</v>
          </cell>
        </row>
        <row r="8">
          <cell r="A8">
            <v>0.28989213705062866</v>
          </cell>
          <cell r="B8">
            <v>0.40864682197570801</v>
          </cell>
          <cell r="C8">
            <v>0.41976609826087952</v>
          </cell>
        </row>
        <row r="9">
          <cell r="A9">
            <v>864</v>
          </cell>
          <cell r="B9">
            <v>462</v>
          </cell>
          <cell r="C9">
            <v>402</v>
          </cell>
        </row>
        <row r="10">
          <cell r="A10">
            <v>1544</v>
          </cell>
          <cell r="B10">
            <v>836</v>
          </cell>
          <cell r="C10">
            <v>708</v>
          </cell>
        </row>
      </sheetData>
      <sheetData sheetId="18">
        <row r="1">
          <cell r="A1">
            <v>0.63686776161193848</v>
          </cell>
          <cell r="B1">
            <v>0.76977753639221191</v>
          </cell>
          <cell r="C1">
            <v>0.76330959796905518</v>
          </cell>
          <cell r="D1">
            <v>0.65351390838623047</v>
          </cell>
          <cell r="E1">
            <v>0.58476132154464722</v>
          </cell>
          <cell r="F1">
            <v>0.97478264570236206</v>
          </cell>
        </row>
        <row r="2">
          <cell r="A2">
            <v>0.13501784205436707</v>
          </cell>
          <cell r="B2">
            <v>0.11033052951097488</v>
          </cell>
          <cell r="C2">
            <v>0.13438241183757782</v>
          </cell>
          <cell r="D2">
            <v>0.15066128969192505</v>
          </cell>
          <cell r="E2">
            <v>0.1099415123462677</v>
          </cell>
          <cell r="F2">
            <v>0.17514333128929138</v>
          </cell>
        </row>
        <row r="3">
          <cell r="A3">
            <v>-0.17682503163814545</v>
          </cell>
          <cell r="B3">
            <v>-0.27719023823738098</v>
          </cell>
          <cell r="C3">
            <v>-0.28612512350082397</v>
          </cell>
          <cell r="D3">
            <v>-0.16575063765048981</v>
          </cell>
          <cell r="E3">
            <v>-0.21790701150894165</v>
          </cell>
          <cell r="F3">
            <v>-0.40921172499656677</v>
          </cell>
        </row>
        <row r="4">
          <cell r="A4">
            <v>0.10413701832294464</v>
          </cell>
          <cell r="B4">
            <v>9.3884602189064026E-2</v>
          </cell>
          <cell r="C4">
            <v>8.4804624319076538E-2</v>
          </cell>
          <cell r="D4">
            <v>0.13698074221611023</v>
          </cell>
          <cell r="E4">
            <v>7.5944557785987854E-2</v>
          </cell>
          <cell r="F4">
            <v>0.15936557948589325</v>
          </cell>
        </row>
        <row r="5">
          <cell r="A5">
            <v>1.320021390914917</v>
          </cell>
          <cell r="B5">
            <v>1.4334603548049927</v>
          </cell>
          <cell r="C5">
            <v>1.4547703266143799</v>
          </cell>
          <cell r="D5">
            <v>1.2886947393417358</v>
          </cell>
          <cell r="E5">
            <v>1.4515655040740967</v>
          </cell>
          <cell r="F5">
            <v>1.5216540098190308</v>
          </cell>
        </row>
        <row r="6">
          <cell r="A6">
            <v>0.18251281976699829</v>
          </cell>
          <cell r="B6">
            <v>0.13321366906166077</v>
          </cell>
          <cell r="C6">
            <v>0.13332034647464752</v>
          </cell>
          <cell r="D6">
            <v>0.22518213093280792</v>
          </cell>
          <cell r="E6">
            <v>0.17604605853557587</v>
          </cell>
          <cell r="F6">
            <v>0.16329033672809601</v>
          </cell>
        </row>
        <row r="7">
          <cell r="A7">
            <v>0.69547712802886963</v>
          </cell>
          <cell r="B7">
            <v>0.89045977592468262</v>
          </cell>
          <cell r="C7">
            <v>0.78600561618804932</v>
          </cell>
          <cell r="D7">
            <v>0.86729317903518677</v>
          </cell>
          <cell r="E7">
            <v>0.8145453929901123</v>
          </cell>
          <cell r="F7">
            <v>0.82981806993484497</v>
          </cell>
        </row>
        <row r="8">
          <cell r="A8">
            <v>1.5701847076416016</v>
          </cell>
          <cell r="B8">
            <v>1.2990765571594238</v>
          </cell>
          <cell r="C8">
            <v>1.3100844621658325</v>
          </cell>
          <cell r="D8">
            <v>1.5301893949508667</v>
          </cell>
          <cell r="E8">
            <v>1.710099458694458</v>
          </cell>
          <cell r="F8">
            <v>1.0258697271347046</v>
          </cell>
        </row>
        <row r="9">
          <cell r="A9">
            <v>0.3328838050365448</v>
          </cell>
          <cell r="B9">
            <v>0.1861937940120697</v>
          </cell>
          <cell r="C9">
            <v>0.23064339160919189</v>
          </cell>
          <cell r="D9">
            <v>0.35277032852172852</v>
          </cell>
          <cell r="E9">
            <v>0.32151737809181213</v>
          </cell>
          <cell r="F9">
            <v>0.18432235717773438</v>
          </cell>
        </row>
        <row r="10">
          <cell r="A10">
            <v>356</v>
          </cell>
          <cell r="B10">
            <v>582</v>
          </cell>
          <cell r="C10">
            <v>500</v>
          </cell>
          <cell r="D10">
            <v>438</v>
          </cell>
          <cell r="E10">
            <v>486</v>
          </cell>
          <cell r="F10">
            <v>452</v>
          </cell>
        </row>
      </sheetData>
      <sheetData sheetId="19">
        <row r="1">
          <cell r="B1">
            <v>50</v>
          </cell>
          <cell r="C1">
            <v>100</v>
          </cell>
          <cell r="D1">
            <v>150</v>
          </cell>
          <cell r="E1">
            <v>200</v>
          </cell>
          <cell r="F1">
            <v>400</v>
          </cell>
          <cell r="G1">
            <v>600</v>
          </cell>
          <cell r="H1">
            <v>800</v>
          </cell>
        </row>
        <row r="2">
          <cell r="A2">
            <v>0.15000000596046448</v>
          </cell>
          <cell r="B2">
            <v>-43.538593292236328</v>
          </cell>
          <cell r="C2">
            <v>-5.1851019859313965</v>
          </cell>
          <cell r="D2">
            <v>26.769083023071289</v>
          </cell>
          <cell r="E2">
            <v>53.474967956542969</v>
          </cell>
          <cell r="F2">
            <v>123.90068817138672</v>
          </cell>
          <cell r="G2">
            <v>158.739990234375</v>
          </cell>
          <cell r="H2">
            <v>174.75700378417969</v>
          </cell>
        </row>
        <row r="3">
          <cell r="B3">
            <v>0.16516648232936859</v>
          </cell>
          <cell r="C3">
            <v>0.3128724992275238</v>
          </cell>
          <cell r="D3">
            <v>0.43154767155647278</v>
          </cell>
          <cell r="E3">
            <v>0.52751898765563965</v>
          </cell>
          <cell r="F3">
            <v>0.77103906869888306</v>
          </cell>
          <cell r="G3">
            <v>0.89371669292449951</v>
          </cell>
          <cell r="H3">
            <v>0.95660227537155151</v>
          </cell>
        </row>
        <row r="4">
          <cell r="B4">
            <v>-2.4182254448533058E-2</v>
          </cell>
          <cell r="C4">
            <v>-7.519250363111496E-2</v>
          </cell>
          <cell r="D4">
            <v>-0.1412653774023056</v>
          </cell>
          <cell r="E4">
            <v>-0.21479959785938263</v>
          </cell>
          <cell r="F4">
            <v>-0.5060465931892395</v>
          </cell>
          <cell r="G4">
            <v>-0.72790032625198364</v>
          </cell>
          <cell r="H4">
            <v>-0.87188220024108887</v>
          </cell>
        </row>
        <row r="5">
          <cell r="A5">
            <v>0.20000000298023224</v>
          </cell>
          <cell r="B5">
            <v>-77.937637329101562</v>
          </cell>
          <cell r="C5">
            <v>-38.709697723388672</v>
          </cell>
          <cell r="D5">
            <v>-5.5592265129089355</v>
          </cell>
          <cell r="E5">
            <v>22.5146484375</v>
          </cell>
          <cell r="F5">
            <v>98.868705749511719</v>
          </cell>
          <cell r="G5">
            <v>139.01925659179688</v>
          </cell>
          <cell r="H5">
            <v>159.14193725585938</v>
          </cell>
        </row>
        <row r="6">
          <cell r="B6">
            <v>0.15380582213401794</v>
          </cell>
          <cell r="C6">
            <v>0.29476535320281982</v>
          </cell>
          <cell r="D6">
            <v>0.40964782238006592</v>
          </cell>
          <cell r="E6">
            <v>0.50284016132354736</v>
          </cell>
          <cell r="F6">
            <v>0.74627280235290527</v>
          </cell>
          <cell r="G6">
            <v>0.87463074922561646</v>
          </cell>
          <cell r="H6">
            <v>0.94450753927230835</v>
          </cell>
        </row>
        <row r="7">
          <cell r="B7">
            <v>-2.1465612575411797E-2</v>
          </cell>
          <cell r="C7">
            <v>-6.7263603210449219E-2</v>
          </cell>
          <cell r="D7">
            <v>-0.12725125253200531</v>
          </cell>
          <cell r="E7">
            <v>-0.19415111839771271</v>
          </cell>
          <cell r="F7">
            <v>-0.46813526749610901</v>
          </cell>
          <cell r="G7">
            <v>-0.68888521194458008</v>
          </cell>
          <cell r="H7">
            <v>-0.8416406512260437</v>
          </cell>
        </row>
        <row r="8">
          <cell r="A8">
            <v>0.25</v>
          </cell>
          <cell r="B8">
            <v>-115.53174591064453</v>
          </cell>
          <cell r="C8">
            <v>-75.439285278320312</v>
          </cell>
          <cell r="D8">
            <v>-41.103694915771484</v>
          </cell>
          <cell r="E8">
            <v>-11.658987998962402</v>
          </cell>
          <cell r="F8">
            <v>70.887886047363281</v>
          </cell>
          <cell r="G8">
            <v>116.84517669677734</v>
          </cell>
          <cell r="H8">
            <v>141.59689331054688</v>
          </cell>
        </row>
        <row r="9">
          <cell r="B9">
            <v>0.14331905543804169</v>
          </cell>
          <cell r="C9">
            <v>0.27726995944976807</v>
          </cell>
          <cell r="D9">
            <v>0.38661190867424011</v>
          </cell>
          <cell r="E9">
            <v>0.47746220231056213</v>
          </cell>
          <cell r="F9">
            <v>0.72084242105484009</v>
          </cell>
          <cell r="G9">
            <v>0.85400682687759399</v>
          </cell>
          <cell r="H9">
            <v>0.92889976501464844</v>
          </cell>
        </row>
        <row r="10">
          <cell r="B10">
            <v>-1.9171517342329025E-2</v>
          </cell>
          <cell r="C10">
            <v>-5.9939160943031311E-2</v>
          </cell>
          <cell r="D10">
            <v>-0.11335783451795578</v>
          </cell>
          <cell r="E10">
            <v>-0.17398492991924286</v>
          </cell>
          <cell r="F10">
            <v>-0.43133935332298279</v>
          </cell>
          <cell r="G10">
            <v>-0.64927816390991211</v>
          </cell>
          <cell r="H10">
            <v>-0.80471384525299072</v>
          </cell>
        </row>
        <row r="11">
          <cell r="A11">
            <v>0.5</v>
          </cell>
          <cell r="B11">
            <v>-385.02206420898438</v>
          </cell>
          <cell r="C11">
            <v>-340.79266357421875</v>
          </cell>
          <cell r="D11">
            <v>-300.62249755859375</v>
          </cell>
          <cell r="E11">
            <v>-264.07257080078125</v>
          </cell>
          <cell r="F11">
            <v>-146.81307983398438</v>
          </cell>
          <cell r="G11">
            <v>-64.5748291015625</v>
          </cell>
          <cell r="H11">
            <v>-6.6770505905151367</v>
          </cell>
        </row>
        <row r="12">
          <cell r="B12">
            <v>8.4278598427772522E-2</v>
          </cell>
          <cell r="C12">
            <v>0.1815258264541626</v>
          </cell>
          <cell r="D12">
            <v>0.26622387766838074</v>
          </cell>
          <cell r="E12">
            <v>0.33769115805625916</v>
          </cell>
          <cell r="F12">
            <v>0.56105917692184448</v>
          </cell>
          <cell r="G12">
            <v>0.7051122784614563</v>
          </cell>
          <cell r="H12">
            <v>0.80258673429489136</v>
          </cell>
        </row>
        <row r="13">
          <cell r="B13">
            <v>-8.3891488611698151E-3</v>
          </cell>
          <cell r="C13">
            <v>-2.8355419635772705E-2</v>
          </cell>
          <cell r="D13">
            <v>-5.5568356066942215E-2</v>
          </cell>
          <cell r="E13">
            <v>-8.7035603821277618E-2</v>
          </cell>
          <cell r="F13">
            <v>-0.24526059627532959</v>
          </cell>
          <cell r="G13">
            <v>-0.40965628623962402</v>
          </cell>
          <cell r="H13">
            <v>-0.55751430988311768</v>
          </cell>
        </row>
        <row r="22">
          <cell r="A22">
            <v>0.15000000596046448</v>
          </cell>
          <cell r="B22">
            <v>-27.320850372314453</v>
          </cell>
          <cell r="C22">
            <v>20.836751937866211</v>
          </cell>
          <cell r="D22">
            <v>58.266368865966797</v>
          </cell>
          <cell r="E22">
            <v>87.531089782714844</v>
          </cell>
          <cell r="F22">
            <v>153.64750671386719</v>
          </cell>
          <cell r="G22">
            <v>176.62692260742188</v>
          </cell>
          <cell r="H22">
            <v>182.74858093261719</v>
          </cell>
        </row>
        <row r="23">
          <cell r="B23">
            <v>0.22976492345333099</v>
          </cell>
          <cell r="C23">
            <v>0.4099973738193512</v>
          </cell>
          <cell r="D23">
            <v>0.5445600152015686</v>
          </cell>
          <cell r="E23">
            <v>0.64507561922073364</v>
          </cell>
          <cell r="F23">
            <v>0.87513762712478638</v>
          </cell>
          <cell r="G23">
            <v>0.96528881788253784</v>
          </cell>
          <cell r="H23">
            <v>0.9929039478302002</v>
          </cell>
        </row>
        <row r="24">
          <cell r="B24">
            <v>-4.2661391198635101E-2</v>
          </cell>
          <cell r="C24">
            <v>-0.12745010852813721</v>
          </cell>
          <cell r="D24">
            <v>-0.22996646165847778</v>
          </cell>
          <cell r="E24">
            <v>-0.33413469791412354</v>
          </cell>
          <cell r="F24">
            <v>-0.68981695175170898</v>
          </cell>
          <cell r="G24">
            <v>-0.89454102516174316</v>
          </cell>
          <cell r="H24">
            <v>-0.97449731826782227</v>
          </cell>
        </row>
        <row r="25">
          <cell r="A25">
            <v>0.20000000298023224</v>
          </cell>
          <cell r="B25">
            <v>-61.414398193359375</v>
          </cell>
          <cell r="C25">
            <v>-11.745692253112793</v>
          </cell>
          <cell r="D25">
            <v>27.600183486938477</v>
          </cell>
          <cell r="E25">
            <v>58.958339691162109</v>
          </cell>
          <cell r="F25">
            <v>132.99285888671875</v>
          </cell>
          <cell r="G25">
            <v>161.58645629882812</v>
          </cell>
          <cell r="H25">
            <v>170.62640380859375</v>
          </cell>
        </row>
        <row r="26">
          <cell r="B26">
            <v>0.21461156010627747</v>
          </cell>
          <cell r="C26">
            <v>0.38832473754882812</v>
          </cell>
          <cell r="D26">
            <v>0.51958400011062622</v>
          </cell>
          <cell r="E26">
            <v>0.6214454174041748</v>
          </cell>
          <cell r="F26">
            <v>0.85526520013809204</v>
          </cell>
          <cell r="G26">
            <v>0.95296686887741089</v>
          </cell>
          <cell r="H26">
            <v>0.98855197429656982</v>
          </cell>
        </row>
        <row r="27">
          <cell r="B27">
            <v>-3.7829965353012085E-2</v>
          </cell>
          <cell r="C27">
            <v>-0.11438772827386856</v>
          </cell>
          <cell r="D27">
            <v>-0.20792652666568756</v>
          </cell>
          <cell r="E27">
            <v>-0.3072543740272522</v>
          </cell>
          <cell r="F27">
            <v>-0.65163916349411011</v>
          </cell>
          <cell r="G27">
            <v>-0.86269879341125488</v>
          </cell>
          <cell r="H27">
            <v>-0.96072471141815186</v>
          </cell>
        </row>
        <row r="28">
          <cell r="A28">
            <v>0.25</v>
          </cell>
          <cell r="B28">
            <v>-98.717803955078125</v>
          </cell>
          <cell r="C28">
            <v>-47.565616607666016</v>
          </cell>
          <cell r="D28">
            <v>-6.2794671058654785</v>
          </cell>
          <cell r="E28">
            <v>27.212116241455078</v>
          </cell>
          <cell r="F28">
            <v>109.69528198242188</v>
          </cell>
          <cell r="G28">
            <v>144.86734008789062</v>
          </cell>
          <cell r="H28">
            <v>157.67082214355469</v>
          </cell>
        </row>
        <row r="29">
          <cell r="B29">
            <v>0.19951061904430389</v>
          </cell>
          <cell r="C29">
            <v>0.3652014434337616</v>
          </cell>
          <cell r="D29">
            <v>0.49333217740058899</v>
          </cell>
          <cell r="E29">
            <v>0.59393513202667236</v>
          </cell>
          <cell r="F29">
            <v>0.83224678039550781</v>
          </cell>
          <cell r="G29">
            <v>0.93998074531555176</v>
          </cell>
          <cell r="H29">
            <v>0.98294150829315186</v>
          </cell>
        </row>
        <row r="30">
          <cell r="B30">
            <v>-3.337516263127327E-2</v>
          </cell>
          <cell r="C30">
            <v>-0.10136449337005615</v>
          </cell>
          <cell r="D30">
            <v>-0.18640819191932678</v>
          </cell>
          <cell r="E30">
            <v>-0.27771878242492676</v>
          </cell>
          <cell r="F30">
            <v>-0.60907953977584839</v>
          </cell>
          <cell r="G30">
            <v>-0.83067572116851807</v>
          </cell>
          <cell r="H30">
            <v>-0.9436643123626709</v>
          </cell>
        </row>
        <row r="31">
          <cell r="A31">
            <v>0.5</v>
          </cell>
          <cell r="B31">
            <v>-366.79544067382812</v>
          </cell>
          <cell r="C31">
            <v>-308.34844970703125</v>
          </cell>
          <cell r="D31">
            <v>-257.14132690429688</v>
          </cell>
          <cell r="E31">
            <v>-212.0120849609375</v>
          </cell>
          <cell r="F31">
            <v>-78.861991882324219</v>
          </cell>
          <cell r="G31">
            <v>2.6171989440917969</v>
          </cell>
          <cell r="H31">
            <v>51.910926818847656</v>
          </cell>
        </row>
        <row r="32">
          <cell r="B32">
            <v>0.12603338062763214</v>
          </cell>
          <cell r="C32">
            <v>0.25038889050483704</v>
          </cell>
          <cell r="D32">
            <v>0.35118412971496582</v>
          </cell>
          <cell r="E32">
            <v>0.44019925594329834</v>
          </cell>
          <cell r="F32">
            <v>0.67992657423019409</v>
          </cell>
          <cell r="G32">
            <v>0.81780999898910522</v>
          </cell>
          <cell r="H32">
            <v>0.90093505382537842</v>
          </cell>
        </row>
        <row r="33">
          <cell r="B33">
            <v>-1.5533353202044964E-2</v>
          </cell>
          <cell r="C33">
            <v>-4.9777783453464508E-2</v>
          </cell>
          <cell r="D33">
            <v>-9.3954131007194519E-2</v>
          </cell>
          <cell r="E33">
            <v>-0.14701612293720245</v>
          </cell>
          <cell r="F33">
            <v>-0.37663283944129944</v>
          </cell>
          <cell r="G33">
            <v>-0.58334237337112427</v>
          </cell>
          <cell r="H33">
            <v>-0.74306780099868774</v>
          </cell>
        </row>
      </sheetData>
      <sheetData sheetId="20">
        <row r="1">
          <cell r="A1">
            <v>0.11043233424425125</v>
          </cell>
          <cell r="B1">
            <v>0.11207538843154907</v>
          </cell>
        </row>
        <row r="2">
          <cell r="A2">
            <v>5.2867043763399124E-2</v>
          </cell>
          <cell r="B2">
            <v>2.8333051130175591E-2</v>
          </cell>
        </row>
        <row r="3">
          <cell r="A3">
            <v>0.88331198692321777</v>
          </cell>
          <cell r="B3">
            <v>1.2964109182357788</v>
          </cell>
        </row>
        <row r="4">
          <cell r="A4">
            <v>1.1955491304397583</v>
          </cell>
          <cell r="B4">
            <v>0.68179714679718018</v>
          </cell>
        </row>
        <row r="5">
          <cell r="A5">
            <v>0.51753389835357666</v>
          </cell>
          <cell r="B5">
            <v>0.28508734703063965</v>
          </cell>
        </row>
        <row r="6">
          <cell r="A6">
            <v>0.22659552097320557</v>
          </cell>
          <cell r="B6">
            <v>0.1405411958694458</v>
          </cell>
        </row>
        <row r="7">
          <cell r="A7">
            <v>101</v>
          </cell>
          <cell r="B7">
            <v>363</v>
          </cell>
        </row>
        <row r="8">
          <cell r="A8">
            <v>174</v>
          </cell>
          <cell r="B8">
            <v>633</v>
          </cell>
        </row>
      </sheetData>
      <sheetData sheetId="21">
        <row r="1">
          <cell r="A1">
            <v>0.10312683880329132</v>
          </cell>
          <cell r="B1">
            <v>0.16988231241703033</v>
          </cell>
        </row>
        <row r="2">
          <cell r="A2">
            <v>5.4048240184783936E-2</v>
          </cell>
          <cell r="B2">
            <v>2.009814977645874E-2</v>
          </cell>
        </row>
        <row r="3">
          <cell r="A3">
            <v>1.0006191730499268</v>
          </cell>
          <cell r="B3">
            <v>1.1334915161132812</v>
          </cell>
        </row>
        <row r="4">
          <cell r="A4">
            <v>1.281955361366272</v>
          </cell>
          <cell r="B4">
            <v>0.31997165083885193</v>
          </cell>
        </row>
        <row r="5">
          <cell r="A5">
            <v>0.24780789017677307</v>
          </cell>
          <cell r="B5">
            <v>0.2425103485584259</v>
          </cell>
        </row>
        <row r="6">
          <cell r="A6">
            <v>0.1576620489358902</v>
          </cell>
          <cell r="B6">
            <v>9.8288893699645996E-2</v>
          </cell>
        </row>
        <row r="7">
          <cell r="A7">
            <v>158</v>
          </cell>
          <cell r="B7">
            <v>571</v>
          </cell>
        </row>
        <row r="8">
          <cell r="A8">
            <v>328</v>
          </cell>
          <cell r="B8">
            <v>1181</v>
          </cell>
        </row>
      </sheetData>
      <sheetData sheetId="22">
        <row r="1">
          <cell r="A1">
            <v>0.23065011203289032</v>
          </cell>
        </row>
        <row r="2">
          <cell r="A2">
            <v>2.921416237950325E-2</v>
          </cell>
        </row>
        <row r="3">
          <cell r="A3">
            <v>1.3214044570922852</v>
          </cell>
        </row>
        <row r="4">
          <cell r="A4">
            <v>0.36681655049324036</v>
          </cell>
        </row>
        <row r="5">
          <cell r="A5">
            <v>6.0558337718248367E-2</v>
          </cell>
        </row>
        <row r="6">
          <cell r="A6">
            <v>8.9395903050899506E-2</v>
          </cell>
        </row>
        <row r="7">
          <cell r="A7">
            <v>839</v>
          </cell>
        </row>
        <row r="8">
          <cell r="A8">
            <v>1538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pageSetUpPr fitToPage="1"/>
  </sheetPr>
  <dimension ref="A1:E26"/>
  <sheetViews>
    <sheetView tabSelected="1" zoomScale="132" zoomScaleNormal="132" workbookViewId="0">
      <selection activeCell="A15" sqref="A15"/>
    </sheetView>
  </sheetViews>
  <sheetFormatPr baseColWidth="10" defaultRowHeight="16" x14ac:dyDescent="0.2"/>
  <cols>
    <col min="1" max="1" width="41.6640625" style="1" bestFit="1" customWidth="1"/>
    <col min="2" max="4" width="12.33203125" style="1" customWidth="1"/>
    <col min="5" max="5" width="13.33203125" style="1" customWidth="1"/>
    <col min="6" max="6" width="33.33203125" style="1" bestFit="1" customWidth="1"/>
    <col min="7" max="16384" width="10.83203125" style="1"/>
  </cols>
  <sheetData>
    <row r="1" spans="1:5" x14ac:dyDescent="0.2">
      <c r="A1" s="77"/>
      <c r="B1" s="89" t="s">
        <v>35</v>
      </c>
      <c r="C1" s="89" t="s">
        <v>0</v>
      </c>
      <c r="D1" s="89" t="s">
        <v>37</v>
      </c>
      <c r="E1" s="147" t="s">
        <v>39</v>
      </c>
    </row>
    <row r="2" spans="1:5" x14ac:dyDescent="0.2">
      <c r="B2" s="73" t="s">
        <v>36</v>
      </c>
      <c r="C2" s="73" t="s">
        <v>36</v>
      </c>
      <c r="D2" s="73" t="s">
        <v>36</v>
      </c>
      <c r="E2" s="148" t="s">
        <v>29</v>
      </c>
    </row>
    <row r="3" spans="1:5" x14ac:dyDescent="0.2">
      <c r="A3" s="14"/>
      <c r="B3" s="17">
        <v>1</v>
      </c>
      <c r="C3" s="17">
        <v>2</v>
      </c>
      <c r="D3" s="17">
        <v>3</v>
      </c>
      <c r="E3" s="149">
        <v>4</v>
      </c>
    </row>
    <row r="4" spans="1:5" x14ac:dyDescent="0.2">
      <c r="A4" s="1" t="s">
        <v>19</v>
      </c>
      <c r="B4" s="156">
        <f>[4]Table1!A1</f>
        <v>0.13957341015338898</v>
      </c>
      <c r="C4" s="156">
        <f>[4]Table1!B1</f>
        <v>0.13609671592712402</v>
      </c>
      <c r="D4" s="156">
        <f>[4]Table1!C1</f>
        <v>0.14499999582767487</v>
      </c>
      <c r="E4" s="156" t="str">
        <f>IF([4]Table1!D1&lt;&gt;0,IF(ABS([4]Table1!D1/[4]Table1!D2)&gt;=2.57,FIXED([4]Table1!D1,2)&amp;"***",IF(ABS([4]Table1!D1/[4]Table1!D2)&gt;=1.96,FIXED([4]Table1!D1,2)&amp;"**",IF(ABS([4]Table1!D1/[4]Table1!D2)&gt;=1.65,FIXED([4]Table1!D1,2)&amp;"*",FIXED([4]Table1!D1,2)))),FIXED([4]Table1!D1,2))</f>
        <v>0.00</v>
      </c>
    </row>
    <row r="5" spans="1:5" x14ac:dyDescent="0.2">
      <c r="B5" s="9">
        <f>[4]Table1!A2</f>
        <v>0.34655287861824036</v>
      </c>
      <c r="C5" s="9">
        <f>[4]Table1!B2</f>
        <v>0.34291097521781921</v>
      </c>
      <c r="D5" s="9">
        <f>[4]Table1!C2</f>
        <v>0.35221090912818909</v>
      </c>
      <c r="E5" s="9">
        <f>[4]Table1!D2</f>
        <v>1.0334390215575695E-2</v>
      </c>
    </row>
    <row r="6" spans="1:5" x14ac:dyDescent="0.2">
      <c r="A6" s="1" t="s">
        <v>115</v>
      </c>
      <c r="B6" s="156">
        <f>[4]Table1!A3</f>
        <v>40.899932861328125</v>
      </c>
      <c r="C6" s="156">
        <f>[4]Table1!B3</f>
        <v>41.584667205810547</v>
      </c>
      <c r="D6" s="156">
        <f>[4]Table1!C3</f>
        <v>41.804908752441406</v>
      </c>
      <c r="E6" s="156" t="str">
        <f>IF([4]Table1!D3&lt;&gt;0,IF(ABS([4]Table1!D3/[4]Table1!D4)&gt;=2.57,FIXED([4]Table1!D3,2)&amp;"***",IF(ABS([4]Table1!D3/[4]Table1!D4)&gt;=1.96,FIXED([4]Table1!D3,2)&amp;"**",IF(ABS([4]Table1!D3/[4]Table1!D4)&gt;=1.65,FIXED([4]Table1!D3,2)&amp;"*",FIXED([4]Table1!D3,2)))),FIXED([4]Table1!D3,2))</f>
        <v>0.15</v>
      </c>
    </row>
    <row r="7" spans="1:5" x14ac:dyDescent="0.2">
      <c r="B7" s="9">
        <f>[4]Table1!A4</f>
        <v>12.129066467285156</v>
      </c>
      <c r="C7" s="9">
        <f>[4]Table1!B4</f>
        <v>12.203470230102539</v>
      </c>
      <c r="D7" s="9">
        <f>[4]Table1!C4</f>
        <v>12.288347244262695</v>
      </c>
      <c r="E7" s="9">
        <f>[4]Table1!D4</f>
        <v>0.36061462759971619</v>
      </c>
    </row>
    <row r="8" spans="1:5" x14ac:dyDescent="0.2">
      <c r="A8" s="1" t="s">
        <v>148</v>
      </c>
      <c r="B8" s="156">
        <f>[4]Table1!A5</f>
        <v>19.581943511962891</v>
      </c>
      <c r="C8" s="156">
        <f>[4]Table1!B5</f>
        <v>15.13840389251709</v>
      </c>
      <c r="D8" s="156">
        <f>[4]Table1!C5</f>
        <v>16.242156982421875</v>
      </c>
      <c r="E8" s="156" t="str">
        <f>IF([4]Table1!D5&lt;&gt;0,IF(ABS([4]Table1!D5/[4]Table1!D6)&gt;=2.57,FIXED([4]Table1!D5,2)&amp;"***",IF(ABS([4]Table1!D5/[4]Table1!D6)&gt;=1.96,FIXED([4]Table1!D5,2)&amp;"**",IF(ABS([4]Table1!D5/[4]Table1!D6)&gt;=1.65,FIXED([4]Table1!D5,2)&amp;"*",FIXED([4]Table1!D5,2)))),FIXED([4]Table1!D5,2))</f>
        <v>-0.05</v>
      </c>
    </row>
    <row r="9" spans="1:5" x14ac:dyDescent="0.2">
      <c r="B9" s="9">
        <f>[4]Table1!A6</f>
        <v>15.910568237304688</v>
      </c>
      <c r="C9" s="9">
        <f>[4]Table1!B6</f>
        <v>9.1702213287353516</v>
      </c>
      <c r="D9" s="9">
        <f>[4]Table1!C6</f>
        <v>9.2276096343994141</v>
      </c>
      <c r="E9" s="9">
        <f>[4]Table1!D6</f>
        <v>0.26417356729507446</v>
      </c>
    </row>
    <row r="10" spans="1:5" x14ac:dyDescent="0.2">
      <c r="A10" s="1" t="s">
        <v>153</v>
      </c>
      <c r="B10" s="156">
        <f>[4]Table1!A7</f>
        <v>14.419380187988281</v>
      </c>
      <c r="C10" s="156">
        <f>[4]Table1!B7</f>
        <v>13.133462905883789</v>
      </c>
      <c r="D10" s="156">
        <f>[4]Table1!C7</f>
        <v>14.505552291870117</v>
      </c>
      <c r="E10" s="156" t="str">
        <f>IF([4]Table1!D7&lt;&gt;0,IF(ABS([4]Table1!D7/[4]Table1!D8)&gt;=2.57,FIXED([4]Table1!D7,2)&amp;"***",IF(ABS([4]Table1!D7/[4]Table1!D8)&gt;=1.96,FIXED([4]Table1!D7,2)&amp;"**",IF(ABS([4]Table1!D7/[4]Table1!D8)&gt;=1.65,FIXED([4]Table1!D7,2)&amp;"*",FIXED([4]Table1!D7,2)))),FIXED([4]Table1!D7,2))</f>
        <v>0.06</v>
      </c>
    </row>
    <row r="11" spans="1:5" x14ac:dyDescent="0.2">
      <c r="B11" s="9">
        <f>[4]Table1!A8</f>
        <v>14.391260147094727</v>
      </c>
      <c r="C11" s="9">
        <f>[4]Table1!B8</f>
        <v>5.6912469863891602</v>
      </c>
      <c r="D11" s="9">
        <f>[4]Table1!C8</f>
        <v>5.8066849708557129</v>
      </c>
      <c r="E11" s="9">
        <f>[4]Table1!D8</f>
        <v>8.4217801690101624E-2</v>
      </c>
    </row>
    <row r="12" spans="1:5" x14ac:dyDescent="0.2">
      <c r="A12" s="1" t="s">
        <v>154</v>
      </c>
      <c r="B12" s="156">
        <f>[4]Table1!A9</f>
        <v>15.390130043029785</v>
      </c>
      <c r="C12" s="156">
        <f>[4]Table1!B9</f>
        <v>17.591403961181641</v>
      </c>
      <c r="D12" s="156">
        <f>[4]Table1!C9</f>
        <v>17.399152755737305</v>
      </c>
      <c r="E12" s="156" t="str">
        <f>IF([4]Table1!D9&lt;&gt;0,IF(ABS([4]Table1!D9/[4]Table1!D10)&gt;=2.57,FIXED([4]Table1!D9,2)&amp;"***",IF(ABS([4]Table1!D9/[4]Table1!D10)&gt;=1.96,FIXED([4]Table1!D9,2)&amp;"**",IF(ABS([4]Table1!D9/[4]Table1!D10)&gt;=1.65,FIXED([4]Table1!D9,2)&amp;"*",FIXED([4]Table1!D9,2)))),FIXED([4]Table1!D9,2))</f>
        <v>-0.10</v>
      </c>
    </row>
    <row r="13" spans="1:5" x14ac:dyDescent="0.2">
      <c r="B13" s="9">
        <f>[4]Table1!A10</f>
        <v>8.639653205871582</v>
      </c>
      <c r="C13" s="9">
        <f>[4]Table1!B10</f>
        <v>6.1918525695800781</v>
      </c>
      <c r="D13" s="9">
        <f>[4]Table1!C10</f>
        <v>6.0547804832458496</v>
      </c>
      <c r="E13" s="9">
        <f>[4]Table1!D10</f>
        <v>0.16982604563236237</v>
      </c>
    </row>
    <row r="14" spans="1:5" x14ac:dyDescent="0.2">
      <c r="A14" s="1" t="s">
        <v>155</v>
      </c>
      <c r="B14" s="156">
        <f>[4]Table1!A11</f>
        <v>372.05929565429688</v>
      </c>
      <c r="C14" s="156">
        <f>[4]Table1!B11</f>
        <v>310.90765380859375</v>
      </c>
      <c r="D14" s="156">
        <f>[4]Table1!C11</f>
        <v>342.8231201171875</v>
      </c>
      <c r="E14" s="156" t="str">
        <f>IF([4]Table1!D11&lt;&gt;0,IF(ABS([4]Table1!D11/[4]Table1!D12)&gt;=2.57,FIXED([4]Table1!D11,2)&amp;"***",IF(ABS([4]Table1!D11/[4]Table1!D12)&gt;=1.96,FIXED([4]Table1!D11,2)&amp;"**",IF(ABS([4]Table1!D11/[4]Table1!D12)&gt;=1.65,FIXED([4]Table1!D11,2)&amp;"*",FIXED([4]Table1!D11,2)))),FIXED([4]Table1!D11,2))</f>
        <v>-0.80</v>
      </c>
    </row>
    <row r="15" spans="1:5" x14ac:dyDescent="0.2">
      <c r="B15" s="9">
        <f>[4]Table1!A12</f>
        <v>447.51333618164062</v>
      </c>
      <c r="C15" s="9">
        <f>[4]Table1!B12</f>
        <v>192.03811645507812</v>
      </c>
      <c r="D15" s="9">
        <f>[4]Table1!C12</f>
        <v>198.119384765625</v>
      </c>
      <c r="E15" s="9">
        <f>[4]Table1!D12</f>
        <v>3.9314370155334473</v>
      </c>
    </row>
    <row r="16" spans="1:5" x14ac:dyDescent="0.2">
      <c r="A16" s="1" t="s">
        <v>20</v>
      </c>
      <c r="B16" s="156">
        <f>[4]Table1!A13</f>
        <v>13.894763946533203</v>
      </c>
      <c r="C16" s="156">
        <f>[4]Table1!B13</f>
        <v>14.260049819946289</v>
      </c>
      <c r="D16" s="156">
        <f>[4]Table1!C13</f>
        <v>11.137207984924316</v>
      </c>
      <c r="E16" s="156" t="str">
        <f>IF([4]Table1!D13&lt;&gt;0,IF(ABS([4]Table1!D13/[4]Table1!D14)&gt;=2.57,FIXED([4]Table1!D13,2)&amp;"***",IF(ABS([4]Table1!D13/[4]Table1!D14)&gt;=1.96,FIXED([4]Table1!D13,2)&amp;"**",IF(ABS([4]Table1!D13/[4]Table1!D14)&gt;=1.65,FIXED([4]Table1!D13,2)&amp;"*",FIXED([4]Table1!D13,2)))),FIXED([4]Table1!D13,2))</f>
        <v>-0.08</v>
      </c>
    </row>
    <row r="17" spans="1:5" x14ac:dyDescent="0.2">
      <c r="B17" s="9">
        <f>[4]Table1!A14</f>
        <v>9.4256601333618164</v>
      </c>
      <c r="C17" s="9">
        <f>[4]Table1!B14</f>
        <v>9.2461967468261719</v>
      </c>
      <c r="D17" s="9">
        <f>[4]Table1!C14</f>
        <v>8.6656608581542969</v>
      </c>
      <c r="E17" s="9">
        <f>[4]Table1!D14</f>
        <v>0.1459270566701889</v>
      </c>
    </row>
    <row r="18" spans="1:5" x14ac:dyDescent="0.2">
      <c r="A18" s="10" t="s">
        <v>21</v>
      </c>
      <c r="B18" s="156">
        <f>[4]Table1!A15</f>
        <v>7.5481466948986053E-2</v>
      </c>
      <c r="C18" s="156">
        <f>[4]Table1!B15</f>
        <v>7.8411050140857697E-2</v>
      </c>
      <c r="D18" s="156">
        <f>[4]Table1!C15</f>
        <v>8.2500003278255463E-2</v>
      </c>
      <c r="E18" s="156" t="str">
        <f>IF([4]Table1!D15&lt;&gt;0,IF(ABS([4]Table1!D15/[4]Table1!D16)&gt;=2.57,FIXED([4]Table1!D15,2)&amp;"***",IF(ABS([4]Table1!D15/[4]Table1!D16)&gt;=1.96,FIXED([4]Table1!D15,2)&amp;"**",IF(ABS([4]Table1!D15/[4]Table1!D16)&gt;=1.65,FIXED([4]Table1!D15,2)&amp;"*",FIXED([4]Table1!D15,2)))),FIXED([4]Table1!D15,2))</f>
        <v>0.01</v>
      </c>
    </row>
    <row r="19" spans="1:5" x14ac:dyDescent="0.2">
      <c r="A19" s="10"/>
      <c r="B19" s="33">
        <f>[4]Table1!A16</f>
        <v>0.2641734778881073</v>
      </c>
      <c r="C19" s="33">
        <f>[4]Table1!B16</f>
        <v>0.26883280277252197</v>
      </c>
      <c r="D19" s="33">
        <f>[4]Table1!C16</f>
        <v>0.27521097660064697</v>
      </c>
      <c r="E19" s="33">
        <f>[4]Table1!D16</f>
        <v>8.214426226913929E-3</v>
      </c>
    </row>
    <row r="20" spans="1:5" x14ac:dyDescent="0.2">
      <c r="A20" s="1" t="s">
        <v>30</v>
      </c>
      <c r="B20" s="156">
        <f>[4]Table1!A17</f>
        <v>3.0182233080267906E-2</v>
      </c>
      <c r="C20" s="156">
        <f>[4]Table1!B17</f>
        <v>3.0972942709922791E-2</v>
      </c>
      <c r="D20" s="156">
        <f>[4]Table1!C17</f>
        <v>0.12187500298023224</v>
      </c>
      <c r="E20" s="56" t="s">
        <v>147</v>
      </c>
    </row>
    <row r="21" spans="1:5" x14ac:dyDescent="0.2">
      <c r="B21" s="33">
        <f>[4]Table1!A18</f>
        <v>0.17109289765357971</v>
      </c>
      <c r="C21" s="33">
        <f>[4]Table1!B18</f>
        <v>0.17325437068939209</v>
      </c>
      <c r="D21" s="33">
        <f>[4]Table1!C18</f>
        <v>0.32724365592002869</v>
      </c>
      <c r="E21" s="56" t="s">
        <v>147</v>
      </c>
    </row>
    <row r="22" spans="1:5" x14ac:dyDescent="0.2">
      <c r="A22" s="1" t="s">
        <v>31</v>
      </c>
      <c r="B22" s="156">
        <f>[4]Table1!A19</f>
        <v>0.63931453227996826</v>
      </c>
      <c r="C22" s="156">
        <f>[4]Table1!B19</f>
        <v>0.63534832000732422</v>
      </c>
      <c r="D22" s="156">
        <f>[4]Table1!C19</f>
        <v>0.56312501430511475</v>
      </c>
      <c r="E22" s="156" t="str">
        <f>IF([4]Table1!D19&lt;&gt;0,IF(ABS([4]Table1!D19/[4]Table1!D20)&gt;=2.57,FIXED([4]Table1!D19,2)&amp;"***",IF(ABS([4]Table1!D19/[4]Table1!D20)&gt;=1.96,FIXED([4]Table1!D19,2)&amp;"**",IF(ABS([4]Table1!D19/[4]Table1!D20)&gt;=1.65,FIXED([4]Table1!D19,2)&amp;"*",FIXED([4]Table1!D19,2)))),FIXED([4]Table1!D19,2))</f>
        <v>-0.01</v>
      </c>
    </row>
    <row r="23" spans="1:5" x14ac:dyDescent="0.2">
      <c r="B23" s="33">
        <f>[4]Table1!A20</f>
        <v>0.48021182417869568</v>
      </c>
      <c r="C23" s="33">
        <f>[4]Table1!B20</f>
        <v>0.48136007785797119</v>
      </c>
      <c r="D23" s="33">
        <f>[4]Table1!C20</f>
        <v>0.4961543083190918</v>
      </c>
      <c r="E23" s="33">
        <f>[4]Table1!D20</f>
        <v>1.3916687108576298E-2</v>
      </c>
    </row>
    <row r="24" spans="1:5" x14ac:dyDescent="0.2">
      <c r="A24" s="1" t="s">
        <v>100</v>
      </c>
      <c r="B24" s="156">
        <f>[4]Table1!A21</f>
        <v>22.341064453125</v>
      </c>
      <c r="C24" s="156">
        <f>[4]Table1!B21</f>
        <v>22.241220474243164</v>
      </c>
      <c r="D24" s="156">
        <f>[4]Table1!C21</f>
        <v>23.212499618530273</v>
      </c>
      <c r="E24" s="105">
        <v>0</v>
      </c>
    </row>
    <row r="25" spans="1:5" x14ac:dyDescent="0.2">
      <c r="B25" s="33">
        <f>[4]Table1!A22</f>
        <v>2.4950072765350342</v>
      </c>
      <c r="C25" s="33">
        <f>[4]Table1!B22</f>
        <v>2.4867136478424072</v>
      </c>
      <c r="D25" s="33">
        <f>[4]Table1!C22</f>
        <v>2.3970680236816406</v>
      </c>
      <c r="E25" s="33">
        <f>[4]Table1!D22</f>
        <v>1.3434605672955513E-2</v>
      </c>
    </row>
    <row r="26" spans="1:5" x14ac:dyDescent="0.2">
      <c r="A26" s="14" t="s">
        <v>43</v>
      </c>
      <c r="B26" s="24">
        <f>[4]Table1!A23</f>
        <v>19316</v>
      </c>
      <c r="C26" s="24">
        <f>[4]Table1!B23</f>
        <v>8685</v>
      </c>
      <c r="D26" s="24">
        <f>[4]Table1!C23</f>
        <v>1600</v>
      </c>
      <c r="E26" s="24">
        <f>[4]Table1!D23</f>
        <v>8685</v>
      </c>
    </row>
  </sheetData>
  <phoneticPr fontId="8" type="noConversion"/>
  <printOptions horizontalCentered="1"/>
  <pageMargins left="0.7" right="0.7" top="0.75" bottom="0.75" header="0.3" footer="0.3"/>
  <pageSetup scale="92"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sheetPr>
  <dimension ref="A1:C21"/>
  <sheetViews>
    <sheetView workbookViewId="0">
      <selection activeCell="D27" sqref="D27"/>
    </sheetView>
  </sheetViews>
  <sheetFormatPr baseColWidth="10" defaultRowHeight="16" x14ac:dyDescent="0.2"/>
  <cols>
    <col min="1" max="1" width="48.5" style="1" customWidth="1"/>
    <col min="2" max="2" width="11.5" style="1" customWidth="1"/>
    <col min="3" max="3" width="14.5" style="1" customWidth="1"/>
    <col min="4" max="16384" width="10.83203125" style="1"/>
  </cols>
  <sheetData>
    <row r="1" spans="1:3" x14ac:dyDescent="0.2">
      <c r="A1" s="77"/>
      <c r="B1" s="95" t="s">
        <v>5</v>
      </c>
      <c r="C1" s="152" t="s">
        <v>39</v>
      </c>
    </row>
    <row r="2" spans="1:3" x14ac:dyDescent="0.2">
      <c r="B2" s="96" t="s">
        <v>26</v>
      </c>
      <c r="C2" s="153" t="s">
        <v>29</v>
      </c>
    </row>
    <row r="3" spans="1:3" x14ac:dyDescent="0.2">
      <c r="A3" s="14"/>
      <c r="B3" s="97">
        <v>1</v>
      </c>
      <c r="C3" s="154">
        <v>2</v>
      </c>
    </row>
    <row r="4" spans="1:3" x14ac:dyDescent="0.2">
      <c r="A4" s="1" t="s">
        <v>19</v>
      </c>
      <c r="B4" s="98">
        <f>[4]TableA2!A1</f>
        <v>0.13625000417232513</v>
      </c>
      <c r="C4" s="156" t="str">
        <f>IF([4]TableA2!B1&lt;&gt;0,IF(ABS([4]TableA2!B1/[4]TableA2!B2)&gt;=2.57,FIXED([4]TableA2!B1,2)&amp;"***",IF(ABS([4]TableA2!B1/[4]TableA2!B2)&gt;=1.96,FIXED([4]TableA2!B1,2)&amp;"**",IF(ABS([4]TableA2!B1/[4]TableA2!B2)&gt;=1.65,FIXED([4]TableA2!B1,2)&amp;"*",FIXED([4]TableA2!B1,2)))),FIXED([4]TableA2!B1,2))</f>
        <v>0.02</v>
      </c>
    </row>
    <row r="5" spans="1:3" x14ac:dyDescent="0.2">
      <c r="B5" s="21"/>
      <c r="C5" s="9">
        <f>[4]TableA2!B2</f>
        <v>1.8851060420274734E-2</v>
      </c>
    </row>
    <row r="6" spans="1:3" x14ac:dyDescent="0.2">
      <c r="A6" s="1" t="s">
        <v>148</v>
      </c>
      <c r="B6" s="98">
        <f>[4]TableA2!A3</f>
        <v>16.229854583740234</v>
      </c>
      <c r="C6" s="156" t="str">
        <f>IF([4]TableA2!B3&lt;&gt;0,IF(ABS([4]TableA2!B3/[4]TableA2!B4)&gt;=2.57,FIXED([4]TableA2!B3,2)&amp;"***",IF(ABS([4]TableA2!B3/[4]TableA2!B4)&gt;=1.96,FIXED([4]TableA2!B3,2)&amp;"**",IF(ABS([4]TableA2!B3/[4]TableA2!B4)&gt;=1.65,FIXED([4]TableA2!B3,2)&amp;"*",FIXED([4]TableA2!B3,2)))),FIXED([4]TableA2!B3,2))</f>
        <v>-0.62</v>
      </c>
    </row>
    <row r="7" spans="1:3" x14ac:dyDescent="0.2">
      <c r="B7" s="21"/>
      <c r="C7" s="9">
        <f>[4]TableA2!B4</f>
        <v>0.53831243515014648</v>
      </c>
    </row>
    <row r="8" spans="1:3" x14ac:dyDescent="0.2">
      <c r="A8" s="1" t="s">
        <v>123</v>
      </c>
      <c r="B8" s="98">
        <f>[4]TableA2!A5</f>
        <v>14.559078216552734</v>
      </c>
      <c r="C8" s="156" t="str">
        <f>IF([4]TableA2!B5&lt;&gt;0,IF(ABS([4]TableA2!B5/[4]TableA2!B6)&gt;=2.57,FIXED([4]TableA2!B5,2)&amp;"***",IF(ABS([4]TableA2!B5/[4]TableA2!B6)&gt;=1.96,FIXED([4]TableA2!B5,2)&amp;"**",IF(ABS([4]TableA2!B5/[4]TableA2!B6)&gt;=1.65,FIXED([4]TableA2!B5,2)&amp;"*",FIXED([4]TableA2!B5,2)))),FIXED([4]TableA2!B5,2))</f>
        <v>-0.03</v>
      </c>
    </row>
    <row r="9" spans="1:3" x14ac:dyDescent="0.2">
      <c r="B9" s="21"/>
      <c r="C9" s="9">
        <f>[4]TableA2!B6</f>
        <v>0.15418033301830292</v>
      </c>
    </row>
    <row r="10" spans="1:3" x14ac:dyDescent="0.2">
      <c r="A10" s="1" t="s">
        <v>152</v>
      </c>
      <c r="B10" s="156">
        <f>[4]TableA2!A7</f>
        <v>17.638736724853516</v>
      </c>
      <c r="C10" s="156" t="str">
        <f>IF([4]TableA2!B7&lt;&gt;0,IF(ABS([4]TableA2!B7/[4]TableA2!B8)&gt;=2.57,FIXED([4]TableA2!B7,2)&amp;"***",IF(ABS([4]TableA2!B7/[4]TableA2!B8)&gt;=1.96,FIXED([4]TableA2!B7,2)&amp;"**",IF(ABS([4]TableA2!B7/[4]TableA2!B8)&gt;=1.65,FIXED([4]TableA2!B7,2)&amp;"*",FIXED([4]TableA2!B7,2)))),FIXED([4]TableA2!B7,2))</f>
        <v>-0.37</v>
      </c>
    </row>
    <row r="11" spans="1:3" x14ac:dyDescent="0.2">
      <c r="B11" s="21"/>
      <c r="C11" s="9">
        <f>[4]TableA2!B8</f>
        <v>0.42726290225982666</v>
      </c>
    </row>
    <row r="12" spans="1:3" x14ac:dyDescent="0.2">
      <c r="A12" s="1" t="s">
        <v>124</v>
      </c>
      <c r="B12" s="156">
        <f>[4]TableA2!A9</f>
        <v>17.135019302368164</v>
      </c>
      <c r="C12" s="156" t="str">
        <f>IF([4]TableA2!B9&lt;&gt;0,IF(ABS([4]TableA2!B9/[4]TableA2!B10)&gt;=2.57,FIXED([4]TableA2!B9,2)&amp;"***",IF(ABS([4]TableA2!B9/[4]TableA2!B10)&gt;=1.96,FIXED([4]TableA2!B9,2)&amp;"**",IF(ABS([4]TableA2!B9/[4]TableA2!B10)&gt;=1.65,FIXED([4]TableA2!B9,2)&amp;"*",FIXED([4]TableA2!B9,2)))),FIXED([4]TableA2!B9,2))</f>
        <v>0.28</v>
      </c>
    </row>
    <row r="13" spans="1:3" x14ac:dyDescent="0.2">
      <c r="B13" s="21"/>
      <c r="C13" s="9">
        <f>[4]TableA2!B10</f>
        <v>0.31244954466819763</v>
      </c>
    </row>
    <row r="14" spans="1:3" x14ac:dyDescent="0.2">
      <c r="A14" s="1" t="s">
        <v>22</v>
      </c>
      <c r="B14" s="156">
        <f>[4]TableA2!A11</f>
        <v>10.70008373260498</v>
      </c>
      <c r="C14" s="156" t="str">
        <f>IF([4]TableA2!B11&lt;&gt;0,IF(ABS([4]TableA2!B11/[4]TableA2!B12)&gt;=2.57,FIXED([4]TableA2!B11,2)&amp;"***",IF(ABS([4]TableA2!B11/[4]TableA2!B12)&gt;=1.96,FIXED([4]TableA2!B11,2)&amp;"**",IF(ABS([4]TableA2!B11/[4]TableA2!B12)&gt;=1.65,FIXED([4]TableA2!B11,2)&amp;"*",FIXED([4]TableA2!B11,2)))),FIXED([4]TableA2!B11,2))</f>
        <v>0.01</v>
      </c>
    </row>
    <row r="15" spans="1:3" x14ac:dyDescent="0.2">
      <c r="B15" s="21"/>
      <c r="C15" s="9">
        <f>[4]TableA2!B12</f>
        <v>0.25014901161193848</v>
      </c>
    </row>
    <row r="16" spans="1:3" x14ac:dyDescent="0.2">
      <c r="A16" s="1" t="s">
        <v>21</v>
      </c>
      <c r="B16" s="156">
        <f>[4]TableA2!A13</f>
        <v>7.1249999105930328E-2</v>
      </c>
      <c r="C16" s="156" t="str">
        <f>IF([4]TableA2!B13&lt;&gt;0,IF(ABS([4]TableA2!B13/[4]TableA2!B14)&gt;=2.57,FIXED([4]TableA2!B13,2)&amp;"***",IF(ABS([4]TableA2!B13/[4]TableA2!B14)&gt;=1.96,FIXED([4]TableA2!B13,2)&amp;"**",IF(ABS([4]TableA2!B13/[4]TableA2!B14)&gt;=1.65,FIXED([4]TableA2!B13,2)&amp;"*",FIXED([4]TableA2!B13,2)))),FIXED([4]TableA2!B13,2))</f>
        <v>0.00</v>
      </c>
    </row>
    <row r="17" spans="1:3" x14ac:dyDescent="0.2">
      <c r="B17" s="21"/>
      <c r="C17" s="9">
        <f>[4]TableA2!B14</f>
        <v>1.5772059559822083E-2</v>
      </c>
    </row>
    <row r="18" spans="1:3" x14ac:dyDescent="0.2">
      <c r="A18" s="1" t="s">
        <v>23</v>
      </c>
      <c r="B18" s="98"/>
      <c r="C18" s="98">
        <f>[4]TableA2!B15</f>
        <v>0.79216182231903076</v>
      </c>
    </row>
    <row r="19" spans="1:3" x14ac:dyDescent="0.2">
      <c r="A19" s="1" t="s">
        <v>24</v>
      </c>
      <c r="B19" s="21"/>
      <c r="C19" s="98">
        <f>[4]TableA2!B16</f>
        <v>0.5938599705696106</v>
      </c>
    </row>
    <row r="20" spans="1:3" x14ac:dyDescent="0.2">
      <c r="B20" s="21"/>
      <c r="C20" s="98"/>
    </row>
    <row r="21" spans="1:3" x14ac:dyDescent="0.2">
      <c r="A21" s="14" t="s">
        <v>43</v>
      </c>
      <c r="B21" s="24">
        <f>[4]TableA2!A17</f>
        <v>800</v>
      </c>
      <c r="C21" s="24">
        <f>[4]TableA2!B17</f>
        <v>1600</v>
      </c>
    </row>
  </sheetData>
  <phoneticPr fontId="8" type="noConversion"/>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pageSetUpPr fitToPage="1"/>
  </sheetPr>
  <dimension ref="A1:G29"/>
  <sheetViews>
    <sheetView workbookViewId="0">
      <selection activeCell="D24" sqref="D24"/>
    </sheetView>
  </sheetViews>
  <sheetFormatPr baseColWidth="10" defaultRowHeight="16" x14ac:dyDescent="0.2"/>
  <cols>
    <col min="1" max="1" width="48.83203125" style="1" bestFit="1" customWidth="1"/>
    <col min="2" max="2" width="9.33203125" style="1" customWidth="1"/>
    <col min="3" max="4" width="12.33203125" style="1" customWidth="1"/>
    <col min="5" max="5" width="1.5" style="1" customWidth="1"/>
    <col min="6" max="6" width="14.33203125" style="1" customWidth="1"/>
    <col min="7" max="7" width="13.6640625" style="1" customWidth="1"/>
    <col min="8" max="16384" width="10.83203125" style="1"/>
  </cols>
  <sheetData>
    <row r="1" spans="1:7" x14ac:dyDescent="0.2">
      <c r="A1" s="77"/>
      <c r="B1" s="89" t="s">
        <v>25</v>
      </c>
      <c r="C1" s="89" t="s">
        <v>32</v>
      </c>
      <c r="D1" s="89" t="s">
        <v>34</v>
      </c>
      <c r="E1" s="89"/>
      <c r="F1" s="102" t="s">
        <v>27</v>
      </c>
      <c r="G1" s="102" t="s">
        <v>28</v>
      </c>
    </row>
    <row r="2" spans="1:7" x14ac:dyDescent="0.2">
      <c r="B2" s="7" t="s">
        <v>26</v>
      </c>
      <c r="C2" s="7" t="s">
        <v>33</v>
      </c>
      <c r="D2" s="7" t="s">
        <v>33</v>
      </c>
      <c r="E2" s="7"/>
      <c r="F2" s="103" t="s">
        <v>29</v>
      </c>
      <c r="G2" s="103" t="s">
        <v>29</v>
      </c>
    </row>
    <row r="3" spans="1:7" x14ac:dyDescent="0.2">
      <c r="A3" s="14"/>
      <c r="B3" s="17">
        <v>1</v>
      </c>
      <c r="C3" s="17">
        <v>2</v>
      </c>
      <c r="D3" s="17">
        <v>3</v>
      </c>
      <c r="E3" s="17"/>
      <c r="F3" s="104">
        <v>4</v>
      </c>
      <c r="G3" s="104">
        <v>5</v>
      </c>
    </row>
    <row r="4" spans="1:7" x14ac:dyDescent="0.2">
      <c r="A4" s="1" t="s">
        <v>19</v>
      </c>
      <c r="B4" s="8">
        <f>[4]TableA3!A1</f>
        <v>0.16019417345523834</v>
      </c>
      <c r="C4" s="8">
        <f>[4]TableA3!B1</f>
        <v>0.15738499164581299</v>
      </c>
      <c r="D4" s="8">
        <f>[4]TableA3!C1</f>
        <v>0.13592232763767242</v>
      </c>
      <c r="E4" s="8"/>
      <c r="F4" s="105" t="str">
        <f>IF([4]TableA3!D1&lt;&gt;0,IF(ABS([4]TableA3!D1/[4]TableA3!D2)&gt;=2.57,FIXED([4]TableA3!D1,2)&amp;"***",IF(ABS([4]TableA3!D1/[4]TableA3!D2)&gt;=1.96,FIXED([4]TableA3!D1,2)&amp;"**",IF(ABS([4]TableA3!D1/[4]TableA3!D2)&gt;=1.65,FIXED([4]TableA3!D1,2)&amp;"*",FIXED([4]TableA3!D1,2)))),FIXED([4]TableA3!D1,2))</f>
        <v>0.00</v>
      </c>
      <c r="G4" s="105" t="str">
        <f>IF([4]TableA3!E1&lt;&gt;0,IF(ABS([4]TableA3!E1/[4]TableA3!E2)&gt;=2.57,FIXED([4]TableA3!E1,2)&amp;"***",IF(ABS([4]TableA3!E1/[4]TableA3!E2)&gt;=1.96,FIXED([4]TableA3!E1,2)&amp;"**",IF(ABS([4]TableA3!E1/[4]TableA3!E2)&gt;=1.65,FIXED([4]TableA3!E1,2)&amp;"*",FIXED([4]TableA3!E1,2)))),FIXED([4]TableA3!E1,2))</f>
        <v>-0.02</v>
      </c>
    </row>
    <row r="5" spans="1:7" x14ac:dyDescent="0.2">
      <c r="B5" s="21">
        <f>[4]TableA3!A2</f>
        <v>0.36723199486732483</v>
      </c>
      <c r="C5" s="21">
        <f>[4]TableA3!B2</f>
        <v>0.36460503935813904</v>
      </c>
      <c r="D5" s="21">
        <f>[4]TableA3!C2</f>
        <v>0.34354090690612793</v>
      </c>
      <c r="E5" s="13"/>
      <c r="F5" s="9">
        <f>[4]TableA3!D2</f>
        <v>2.5281740352511406E-2</v>
      </c>
      <c r="G5" s="9">
        <f>[4]TableA3!E2</f>
        <v>2.9498165473341942E-2</v>
      </c>
    </row>
    <row r="6" spans="1:7" x14ac:dyDescent="0.2">
      <c r="A6" s="1" t="s">
        <v>148</v>
      </c>
      <c r="B6" s="156">
        <f>[4]TableA3!A3</f>
        <v>12.077831268310547</v>
      </c>
      <c r="C6" s="156">
        <f>[4]TableA3!B3</f>
        <v>13.640436172485352</v>
      </c>
      <c r="D6" s="156">
        <f>[4]TableA3!C3</f>
        <v>13.978074073791504</v>
      </c>
      <c r="E6" s="156"/>
      <c r="F6" s="156" t="str">
        <f>IF([4]TableA3!D3&lt;&gt;0,IF(ABS([4]TableA3!D3/[4]TableA3!D4)&gt;=2.57,FIXED([4]TableA3!D3,2)&amp;"***",IF(ABS([4]TableA3!D3/[4]TableA3!D4)&gt;=1.96,FIXED([4]TableA3!D3,2)&amp;"**",IF(ABS([4]TableA3!D3/[4]TableA3!D4)&gt;=1.65,FIXED([4]TableA3!D3,2)&amp;"*",FIXED([4]TableA3!D3,2)))),FIXED([4]TableA3!D3,2))</f>
        <v>1.55**</v>
      </c>
      <c r="G6" s="156" t="str">
        <f>IF([4]TableA3!E3&lt;&gt;0,IF(ABS([4]TableA3!E3/[4]TableA3!E4)&gt;=2.57,FIXED([4]TableA3!E3,2)&amp;"***",IF(ABS([4]TableA3!E3/[4]TableA3!E4)&gt;=1.96,FIXED([4]TableA3!E3,2)&amp;"**",IF(ABS([4]TableA3!E3/[4]TableA3!E4)&gt;=1.65,FIXED([4]TableA3!E3,2)&amp;"*",FIXED([4]TableA3!E3,2)))),FIXED([4]TableA3!E3,2))</f>
        <v>1.88**</v>
      </c>
    </row>
    <row r="7" spans="1:7" x14ac:dyDescent="0.2">
      <c r="B7" s="21">
        <f>[4]TableA3!A4</f>
        <v>9.9125909805297852</v>
      </c>
      <c r="C7" s="21">
        <f>[4]TableA3!B4</f>
        <v>9.6001577377319336</v>
      </c>
      <c r="D7" s="21">
        <f>[4]TableA3!C4</f>
        <v>11.220738410949707</v>
      </c>
      <c r="E7" s="13"/>
      <c r="F7" s="9">
        <f>[4]TableA3!D4</f>
        <v>0.61144393682479858</v>
      </c>
      <c r="G7" s="9">
        <f>[4]TableA3!E4</f>
        <v>0.8395952582359314</v>
      </c>
    </row>
    <row r="8" spans="1:7" x14ac:dyDescent="0.2">
      <c r="A8" s="1" t="s">
        <v>150</v>
      </c>
      <c r="B8" s="156">
        <f>[4]TableA3!A5</f>
        <v>14.526527404785156</v>
      </c>
      <c r="C8" s="156">
        <f>[4]TableA3!B5</f>
        <v>14.812621116638184</v>
      </c>
      <c r="D8" s="156">
        <f>[4]TableA3!C5</f>
        <v>14.799312591552734</v>
      </c>
      <c r="E8" s="156"/>
      <c r="F8" s="156" t="str">
        <f>IF([4]TableA3!D5&lt;&gt;0,IF(ABS([4]TableA3!D5/[4]TableA3!D6)&gt;=2.57,FIXED([4]TableA3!D5,2)&amp;"***",IF(ABS([4]TableA3!D5/[4]TableA3!D6)&gt;=1.96,FIXED([4]TableA3!D5,2)&amp;"**",IF(ABS([4]TableA3!D5/[4]TableA3!D6)&gt;=1.65,FIXED([4]TableA3!D5,2)&amp;"*",FIXED([4]TableA3!D5,2)))),FIXED([4]TableA3!D5,2))</f>
        <v>0.27</v>
      </c>
      <c r="G8" s="156" t="str">
        <f>IF([4]TableA3!E5&lt;&gt;0,IF(ABS([4]TableA3!E5/[4]TableA3!E6)&gt;=2.57,FIXED([4]TableA3!E5,2)&amp;"***",IF(ABS([4]TableA3!E5/[4]TableA3!E6)&gt;=1.96,FIXED([4]TableA3!E5,2)&amp;"**",IF(ABS([4]TableA3!E5/[4]TableA3!E6)&gt;=1.65,FIXED([4]TableA3!E5,2)&amp;"*",FIXED([4]TableA3!E5,2)))),FIXED([4]TableA3!E5,2))</f>
        <v>0.25</v>
      </c>
    </row>
    <row r="9" spans="1:7" x14ac:dyDescent="0.2">
      <c r="B9" s="21">
        <f>[4]TableA3!A6</f>
        <v>5.6600337028503418</v>
      </c>
      <c r="C9" s="21">
        <f>[4]TableA3!B6</f>
        <v>5.714240550994873</v>
      </c>
      <c r="D9" s="21">
        <f>[4]TableA3!C6</f>
        <v>5.6932468414306641</v>
      </c>
      <c r="E9" s="13"/>
      <c r="F9" s="9">
        <f>[4]TableA3!D6</f>
        <v>0.19972012937068939</v>
      </c>
      <c r="G9" s="9">
        <f>[4]TableA3!E6</f>
        <v>0.23901975154876709</v>
      </c>
    </row>
    <row r="10" spans="1:7" x14ac:dyDescent="0.2">
      <c r="A10" s="41" t="s">
        <v>149</v>
      </c>
      <c r="B10" s="156">
        <f>[4]TableA3!A7</f>
        <v>16.59467887878418</v>
      </c>
      <c r="C10" s="156">
        <f>[4]TableA3!B7</f>
        <v>17.226572036743164</v>
      </c>
      <c r="D10" s="156">
        <f>[4]TableA3!C7</f>
        <v>16.603874206542969</v>
      </c>
      <c r="E10" s="156"/>
      <c r="F10" s="156" t="str">
        <f>IF([4]TableA3!D7&lt;&gt;0,IF(ABS([4]TableA3!D7/[4]TableA3!D8)&gt;=2.57,FIXED([4]TableA3!D7,2)&amp;"***",IF(ABS([4]TableA3!D7/[4]TableA3!D8)&gt;=1.96,FIXED([4]TableA3!D7,2)&amp;"**",IF(ABS([4]TableA3!D7/[4]TableA3!D8)&gt;=1.65,FIXED([4]TableA3!D7,2)&amp;"*",FIXED([4]TableA3!D7,2)))),FIXED([4]TableA3!D7,2))</f>
        <v>0.63</v>
      </c>
      <c r="G10" s="156" t="str">
        <f>IF([4]TableA3!E7&lt;&gt;0,IF(ABS([4]TableA3!E7/[4]TableA3!E8)&gt;=2.57,FIXED([4]TableA3!E7,2)&amp;"***",IF(ABS([4]TableA3!E7/[4]TableA3!E8)&gt;=1.96,FIXED([4]TableA3!E7,2)&amp;"**",IF(ABS([4]TableA3!E7/[4]TableA3!E8)&gt;=1.65,FIXED([4]TableA3!E7,2)&amp;"*",FIXED([4]TableA3!E7,2)))),FIXED([4]TableA3!E7,2))</f>
        <v>0.01</v>
      </c>
    </row>
    <row r="11" spans="1:7" x14ac:dyDescent="0.2">
      <c r="B11" s="21">
        <f>[4]TableA3!A8</f>
        <v>10.251766204833984</v>
      </c>
      <c r="C11" s="21">
        <f>[4]TableA3!B8</f>
        <v>9.0555830001831055</v>
      </c>
      <c r="D11" s="21">
        <f>[4]TableA3!C8</f>
        <v>9.9143104553222656</v>
      </c>
      <c r="E11" s="13"/>
      <c r="F11" s="9">
        <f>[4]TableA3!D8</f>
        <v>0.65436697006225586</v>
      </c>
      <c r="G11" s="9">
        <f>[4]TableA3!E8</f>
        <v>0.84302288293838501</v>
      </c>
    </row>
    <row r="12" spans="1:7" x14ac:dyDescent="0.2">
      <c r="A12" s="1" t="s">
        <v>151</v>
      </c>
      <c r="B12" s="156">
        <f>[4]TableA3!A9</f>
        <v>17.861602783203125</v>
      </c>
      <c r="C12" s="156">
        <f>[4]TableA3!B9</f>
        <v>18.400081634521484</v>
      </c>
      <c r="D12" s="156">
        <f>[4]TableA3!C9</f>
        <v>17.816446304321289</v>
      </c>
      <c r="E12" s="156"/>
      <c r="F12" s="156" t="str">
        <f>IF([4]TableA3!D9&lt;&gt;0,IF(ABS([4]TableA3!D9/[4]TableA3!D10)&gt;=2.57,FIXED([4]TableA3!D9,2)&amp;"***",IF(ABS([4]TableA3!D9/[4]TableA3!D10)&gt;=1.96,FIXED([4]TableA3!D9,2)&amp;"**",IF(ABS([4]TableA3!D9/[4]TableA3!D10)&gt;=1.65,FIXED([4]TableA3!D9,2)&amp;"*",FIXED([4]TableA3!D9,2)))),FIXED([4]TableA3!D9,2))</f>
        <v>0.54</v>
      </c>
      <c r="G12" s="156" t="str">
        <f>IF([4]TableA3!E9&lt;&gt;0,IF(ABS([4]TableA3!E9/[4]TableA3!E10)&gt;=2.57,FIXED([4]TableA3!E9,2)&amp;"***",IF(ABS([4]TableA3!E9/[4]TableA3!E10)&gt;=1.96,FIXED([4]TableA3!E9,2)&amp;"**",IF(ABS([4]TableA3!E9/[4]TableA3!E10)&gt;=1.65,FIXED([4]TableA3!E9,2)&amp;"*",FIXED([4]TableA3!E9,2)))),FIXED([4]TableA3!E9,2))</f>
        <v>-0.05</v>
      </c>
    </row>
    <row r="13" spans="1:7" x14ac:dyDescent="0.2">
      <c r="B13" s="21">
        <f>[4]TableA3!A10</f>
        <v>6.1626591682434082</v>
      </c>
      <c r="C13" s="21">
        <f>[4]TableA3!B10</f>
        <v>6.0083680152893066</v>
      </c>
      <c r="D13" s="21">
        <f>[4]TableA3!C10</f>
        <v>6.6902241706848145</v>
      </c>
      <c r="E13" s="13"/>
      <c r="F13" s="9">
        <f>[4]TableA3!D10</f>
        <v>0.39629727602005005</v>
      </c>
      <c r="G13" s="9">
        <f>[4]TableA3!E10</f>
        <v>0.53499776124954224</v>
      </c>
    </row>
    <row r="14" spans="1:7" x14ac:dyDescent="0.2">
      <c r="A14" s="1" t="s">
        <v>22</v>
      </c>
      <c r="B14" s="156">
        <f>[4]TableA3!A11</f>
        <v>11.049029350280762</v>
      </c>
      <c r="C14" s="156">
        <f>[4]TableA3!B11</f>
        <v>10.823890686035156</v>
      </c>
      <c r="D14" s="156">
        <f>[4]TableA3!C11</f>
        <v>10.670388221740723</v>
      </c>
      <c r="E14" s="156"/>
      <c r="F14" s="156" t="str">
        <f>IF([4]TableA3!D11&lt;&gt;0,IF(ABS([4]TableA3!D11/[4]TableA3!D12)&gt;=2.57,FIXED([4]TableA3!D11,2)&amp;"***",IF(ABS([4]TableA3!D11/[4]TableA3!D12)&gt;=1.96,FIXED([4]TableA3!D11,2)&amp;"**",IF(ABS([4]TableA3!D11/[4]TableA3!D12)&gt;=1.65,FIXED([4]TableA3!D11,2)&amp;"*",FIXED([4]TableA3!D11,2)))),FIXED([4]TableA3!D11,2))</f>
        <v>-0.21</v>
      </c>
      <c r="G14" s="156" t="str">
        <f>IF([4]TableA3!E11&lt;&gt;0,IF(ABS([4]TableA3!E11/[4]TableA3!E12)&gt;=2.57,FIXED([4]TableA3!E11,2)&amp;"***",IF(ABS([4]TableA3!E11/[4]TableA3!E12)&gt;=1.96,FIXED([4]TableA3!E11,2)&amp;"**",IF(ABS([4]TableA3!E11/[4]TableA3!E12)&gt;=1.65,FIXED([4]TableA3!E11,2)&amp;"*",FIXED([4]TableA3!E11,2)))),FIXED([4]TableA3!E11,2))</f>
        <v>-0.34</v>
      </c>
    </row>
    <row r="15" spans="1:7" x14ac:dyDescent="0.2">
      <c r="B15" s="21">
        <f>[4]TableA3!A12</f>
        <v>8.6132068634033203</v>
      </c>
      <c r="C15" s="21">
        <f>[4]TableA3!B12</f>
        <v>8.2398242950439453</v>
      </c>
      <c r="D15" s="21">
        <f>[4]TableA3!C12</f>
        <v>8.576899528503418</v>
      </c>
      <c r="E15" s="13"/>
      <c r="F15" s="9">
        <f>[4]TableA3!D12</f>
        <v>0.31783655285835266</v>
      </c>
      <c r="G15" s="9">
        <f>[4]TableA3!E12</f>
        <v>0.41105470061302185</v>
      </c>
    </row>
    <row r="16" spans="1:7" x14ac:dyDescent="0.2">
      <c r="A16" s="1" t="s">
        <v>21</v>
      </c>
      <c r="B16" s="156">
        <f>[4]TableA3!A13</f>
        <v>7.7669903635978699E-2</v>
      </c>
      <c r="C16" s="156">
        <f>[4]TableA3!B13</f>
        <v>0.10411622375249863</v>
      </c>
      <c r="D16" s="156">
        <f>[4]TableA3!C13</f>
        <v>0.10194174945354462</v>
      </c>
      <c r="E16" s="156"/>
      <c r="F16" s="156" t="str">
        <f>IF([4]TableA3!D13&lt;&gt;0,IF(ABS([4]TableA3!D13/[4]TableA3!D14)&gt;=2.57,FIXED([4]TableA3!D13,2)&amp;"***",IF(ABS([4]TableA3!D13/[4]TableA3!D14)&gt;=1.96,FIXED([4]TableA3!D13,2)&amp;"**",IF(ABS([4]TableA3!D13/[4]TableA3!D14)&gt;=1.65,FIXED([4]TableA3!D13,2)&amp;"*",FIXED([4]TableA3!D13,2)))),FIXED([4]TableA3!D13,2))</f>
        <v>0.03</v>
      </c>
      <c r="G16" s="156" t="str">
        <f>IF([4]TableA3!E13&lt;&gt;0,IF(ABS([4]TableA3!E13/[4]TableA3!E14)&gt;=2.57,FIXED([4]TableA3!E13,2)&amp;"***",IF(ABS([4]TableA3!E13/[4]TableA3!E14)&gt;=1.96,FIXED([4]TableA3!E13,2)&amp;"**",IF(ABS([4]TableA3!E13/[4]TableA3!E14)&gt;=1.65,FIXED([4]TableA3!E13,2)&amp;"*",FIXED([4]TableA3!E13,2)))),FIXED([4]TableA3!E13,2))</f>
        <v>0.02</v>
      </c>
    </row>
    <row r="17" spans="1:7" x14ac:dyDescent="0.2">
      <c r="B17" s="21">
        <f>[4]TableA3!A14</f>
        <v>0.26797685027122498</v>
      </c>
      <c r="C17" s="21">
        <f>[4]TableA3!B14</f>
        <v>0.30578166246414185</v>
      </c>
      <c r="D17" s="21">
        <f>[4]TableA3!C14</f>
        <v>0.30330878496170044</v>
      </c>
      <c r="E17" s="13"/>
      <c r="F17" s="9">
        <f>[4]TableA3!D14</f>
        <v>1.9950905814766884E-2</v>
      </c>
      <c r="G17" s="9">
        <f>[4]TableA3!E14</f>
        <v>2.4643849581480026E-2</v>
      </c>
    </row>
    <row r="18" spans="1:7" x14ac:dyDescent="0.2">
      <c r="A18" s="1" t="s">
        <v>111</v>
      </c>
      <c r="B18" s="156">
        <f>[4]TableA3!A15</f>
        <v>348.28427124023438</v>
      </c>
      <c r="C18" s="156">
        <f>[4]TableA3!B15</f>
        <v>356.49981689453125</v>
      </c>
      <c r="D18" s="156">
        <f>[4]TableA3!C15</f>
        <v>347.5643310546875</v>
      </c>
      <c r="E18" s="156"/>
      <c r="F18" s="156" t="str">
        <f>IF([4]TableA3!D15&lt;&gt;0,IF(ABS([4]TableA3!D15/[4]TableA3!D16)&gt;=2.57,FIXED([4]TableA3!D15,2)&amp;"***",IF(ABS([4]TableA3!D15/[4]TableA3!D16)&gt;=1.96,FIXED([4]TableA3!D15,2)&amp;"**",IF(ABS([4]TableA3!D15/[4]TableA3!D16)&gt;=1.65,FIXED([4]TableA3!D15,2)&amp;"*",FIXED([4]TableA3!D15,2)))),FIXED([4]TableA3!D15,2))</f>
        <v>8.08</v>
      </c>
      <c r="G18" s="156" t="str">
        <f>IF([4]TableA3!E15&lt;&gt;0,IF(ABS([4]TableA3!E15/[4]TableA3!E16)&gt;=2.57,FIXED([4]TableA3!E15,2)&amp;"***",IF(ABS([4]TableA3!E15/[4]TableA3!E16)&gt;=1.96,FIXED([4]TableA3!E15,2)&amp;"**",IF(ABS([4]TableA3!E15/[4]TableA3!E16)&gt;=1.65,FIXED([4]TableA3!E15,2)&amp;"*",FIXED([4]TableA3!E15,2)))),FIXED([4]TableA3!E15,2))</f>
        <v>-1.20</v>
      </c>
    </row>
    <row r="19" spans="1:7" x14ac:dyDescent="0.2">
      <c r="B19" s="21">
        <f>[4]TableA3!A16</f>
        <v>309.288330078125</v>
      </c>
      <c r="C19" s="21">
        <f>[4]TableA3!B16</f>
        <v>312.32522583007812</v>
      </c>
      <c r="D19" s="21">
        <f>[4]TableA3!C16</f>
        <v>308.87615966796875</v>
      </c>
      <c r="E19" s="13"/>
      <c r="F19" s="9">
        <f>[4]TableA3!D16</f>
        <v>21.036727905273438</v>
      </c>
      <c r="G19" s="9">
        <f>[4]TableA3!E16</f>
        <v>25.045877456665039</v>
      </c>
    </row>
    <row r="20" spans="1:7" x14ac:dyDescent="0.2">
      <c r="A20" s="1" t="s">
        <v>103</v>
      </c>
      <c r="B20" s="156">
        <f>[4]TableA3!A17</f>
        <v>15.31314754486084</v>
      </c>
      <c r="C20" s="156">
        <f>[4]TableA3!B17</f>
        <v>15.154035568237305</v>
      </c>
      <c r="D20" s="156">
        <f>[4]TableA3!C17</f>
        <v>15.543608665466309</v>
      </c>
      <c r="E20" s="156"/>
      <c r="F20" s="156" t="str">
        <f>IF([4]TableA3!D17&lt;&gt;0,IF(ABS([4]TableA3!D17/[4]TableA3!D18)&gt;=2.57,FIXED([4]TableA3!D17,2)&amp;"***",IF(ABS([4]TableA3!D17/[4]TableA3!D18)&gt;=1.96,FIXED([4]TableA3!D17,2)&amp;"**",IF(ABS([4]TableA3!D17/[4]TableA3!D18)&gt;=1.65,FIXED([4]TableA3!D17,2)&amp;"*",FIXED([4]TableA3!D17,2)))),FIXED([4]TableA3!D17,2))</f>
        <v>-0.17</v>
      </c>
      <c r="G20" s="156" t="str">
        <f>IF([4]TableA3!E17&lt;&gt;0,IF(ABS([4]TableA3!E17/[4]TableA3!E18)&gt;=2.57,FIXED([4]TableA3!E17,2)&amp;"***",IF(ABS([4]TableA3!E17/[4]TableA3!E18)&gt;=1.96,FIXED([4]TableA3!E17,2)&amp;"**",IF(ABS([4]TableA3!E17/[4]TableA3!E18)&gt;=1.65,FIXED([4]TableA3!E17,2)&amp;"*",FIXED([4]TableA3!E17,2)))),FIXED([4]TableA3!E17,2))</f>
        <v>0.21</v>
      </c>
    </row>
    <row r="21" spans="1:7" x14ac:dyDescent="0.2">
      <c r="B21" s="21">
        <f>[4]TableA3!A18</f>
        <v>13.125375747680664</v>
      </c>
      <c r="C21" s="21">
        <f>[4]TableA3!B18</f>
        <v>12.691013336181641</v>
      </c>
      <c r="D21" s="21">
        <f>[4]TableA3!C18</f>
        <v>13.695846557617188</v>
      </c>
      <c r="E21" s="13"/>
      <c r="F21" s="9">
        <f>[4]TableA3!D18</f>
        <v>0.87314635515213013</v>
      </c>
      <c r="G21" s="9">
        <f>[4]TableA3!E18</f>
        <v>1.0978587865829468</v>
      </c>
    </row>
    <row r="22" spans="1:7" x14ac:dyDescent="0.2">
      <c r="A22" s="1" t="s">
        <v>30</v>
      </c>
      <c r="B22" s="156">
        <f>[4]TableA3!A19</f>
        <v>0.11165048182010651</v>
      </c>
      <c r="C22" s="156">
        <f>[4]TableA3!B19</f>
        <v>0.13075061142444611</v>
      </c>
      <c r="D22" s="156">
        <f>[4]TableA3!C19</f>
        <v>0.12135922163724899</v>
      </c>
      <c r="E22" s="156"/>
      <c r="F22" s="156" t="str">
        <f>IF([4]TableA3!D19&lt;&gt;0,IF(ABS([4]TableA3!D19/[4]TableA3!D20)&gt;=2.57,FIXED([4]TableA3!D19,2)&amp;"***",IF(ABS([4]TableA3!D19/[4]TableA3!D20)&gt;=1.96,FIXED([4]TableA3!D19,2)&amp;"**",IF(ABS([4]TableA3!D19/[4]TableA3!D20)&gt;=1.65,FIXED([4]TableA3!D19,2)&amp;"*",FIXED([4]TableA3!D19,2)))),FIXED([4]TableA3!D19,2))</f>
        <v>0.02</v>
      </c>
      <c r="G22" s="156" t="str">
        <f>IF([4]TableA3!E19&lt;&gt;0,IF(ABS([4]TableA3!E19/[4]TableA3!E20)&gt;=2.57,FIXED([4]TableA3!E19,2)&amp;"***",IF(ABS([4]TableA3!E19/[4]TableA3!E20)&gt;=1.96,FIXED([4]TableA3!E19,2)&amp;"**",IF(ABS([4]TableA3!E19/[4]TableA3!E20)&gt;=1.65,FIXED([4]TableA3!E19,2)&amp;"*",FIXED([4]TableA3!E19,2)))),FIXED([4]TableA3!E19,2))</f>
        <v>0.01</v>
      </c>
    </row>
    <row r="23" spans="1:7" x14ac:dyDescent="0.2">
      <c r="B23" s="21">
        <f>[4]TableA3!A20</f>
        <v>0.31531885266304016</v>
      </c>
      <c r="C23" s="21">
        <f>[4]TableA3!B20</f>
        <v>0.3375362753868103</v>
      </c>
      <c r="D23" s="21">
        <f>[4]TableA3!C20</f>
        <v>0.327339768409729</v>
      </c>
      <c r="E23" s="13"/>
      <c r="F23" s="9">
        <f>[4]TableA3!D20</f>
        <v>2.2748425602912903E-2</v>
      </c>
      <c r="G23" s="9">
        <f>[4]TableA3!E20</f>
        <v>2.7699679136276245E-2</v>
      </c>
    </row>
    <row r="24" spans="1:7" x14ac:dyDescent="0.2">
      <c r="A24" s="1" t="s">
        <v>31</v>
      </c>
      <c r="B24" s="156">
        <f>[4]TableA3!A21</f>
        <v>0.57766991853713989</v>
      </c>
      <c r="C24" s="156">
        <f>[4]TableA3!B21</f>
        <v>0.5665859580039978</v>
      </c>
      <c r="D24" s="156">
        <f>[4]TableA3!C21</f>
        <v>0.54854369163513184</v>
      </c>
      <c r="E24" s="156"/>
      <c r="F24" s="156" t="str">
        <f>IF([4]TableA3!D21&lt;&gt;0,IF(ABS([4]TableA3!D21/[4]TableA3!D22)&gt;=2.57,FIXED([4]TableA3!D21,2)&amp;"***",IF(ABS([4]TableA3!D21/[4]TableA3!D22)&gt;=1.96,FIXED([4]TableA3!D21,2)&amp;"**",IF(ABS([4]TableA3!D21/[4]TableA3!D22)&gt;=1.65,FIXED([4]TableA3!D21,2)&amp;"*",FIXED([4]TableA3!D21,2)))),FIXED([4]TableA3!D21,2))</f>
        <v>-0.01</v>
      </c>
      <c r="G24" s="156" t="str">
        <f>IF([4]TableA3!E21&lt;&gt;0,IF(ABS([4]TableA3!E21/[4]TableA3!E22)&gt;=2.57,FIXED([4]TableA3!E21,2)&amp;"***",IF(ABS([4]TableA3!E21/[4]TableA3!E22)&gt;=1.96,FIXED([4]TableA3!E21,2)&amp;"**",IF(ABS([4]TableA3!E21/[4]TableA3!E22)&gt;=1.65,FIXED([4]TableA3!E21,2)&amp;"*",FIXED([4]TableA3!E21,2)))),FIXED([4]TableA3!E21,2))</f>
        <v>-0.03</v>
      </c>
    </row>
    <row r="25" spans="1:7" x14ac:dyDescent="0.2">
      <c r="B25" s="21">
        <f>[4]TableA3!A22</f>
        <v>0.4945310652256012</v>
      </c>
      <c r="C25" s="21">
        <f>[4]TableA3!B22</f>
        <v>0.4961475133895874</v>
      </c>
      <c r="D25" s="21">
        <f>[4]TableA3!C22</f>
        <v>0.49885019659996033</v>
      </c>
      <c r="E25" s="13"/>
      <c r="F25" s="9">
        <f>[4]TableA3!D22</f>
        <v>3.4328170120716095E-2</v>
      </c>
      <c r="G25" s="9">
        <f>[4]TableA3!E22</f>
        <v>4.253673180937767E-2</v>
      </c>
    </row>
    <row r="26" spans="1:7" x14ac:dyDescent="0.2">
      <c r="A26" s="1" t="s">
        <v>23</v>
      </c>
      <c r="F26" s="156">
        <f>[4]TableA3!D23</f>
        <v>1.3369472026824951</v>
      </c>
      <c r="G26" s="156">
        <f>[4]TableA3!E23</f>
        <v>1.0894638299942017</v>
      </c>
    </row>
    <row r="27" spans="1:7" x14ac:dyDescent="0.2">
      <c r="A27" s="1" t="s">
        <v>24</v>
      </c>
      <c r="F27" s="8">
        <f>[4]TableA3!D24</f>
        <v>0.19879978895187378</v>
      </c>
      <c r="G27" s="105">
        <f>[4]TableA3!E24</f>
        <v>0.36701294779777527</v>
      </c>
    </row>
    <row r="28" spans="1:7" x14ac:dyDescent="0.2">
      <c r="A28" s="10"/>
      <c r="B28" s="10"/>
      <c r="C28" s="10"/>
      <c r="D28" s="10"/>
      <c r="E28" s="10"/>
      <c r="F28" s="32"/>
      <c r="G28" s="32"/>
    </row>
    <row r="29" spans="1:7" x14ac:dyDescent="0.2">
      <c r="A29" s="14" t="s">
        <v>43</v>
      </c>
      <c r="B29" s="24">
        <f>[4]TableA3!A25</f>
        <v>412</v>
      </c>
      <c r="C29" s="24">
        <f>[4]TableA3!B25</f>
        <v>413</v>
      </c>
      <c r="D29" s="24">
        <f>[4]TableA3!C25</f>
        <v>206</v>
      </c>
      <c r="E29" s="14"/>
      <c r="F29" s="24">
        <f>[4]TableA3!D25</f>
        <v>825</v>
      </c>
      <c r="G29" s="24">
        <f>[4]TableA3!E25</f>
        <v>618</v>
      </c>
    </row>
  </sheetData>
  <phoneticPr fontId="8" type="noConversion"/>
  <printOptions horizontalCentered="1"/>
  <pageMargins left="0.7" right="0.7" top="0.75" bottom="0.75" header="0.3" footer="0.3"/>
  <pageSetup scale="75"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pageSetUpPr fitToPage="1"/>
  </sheetPr>
  <dimension ref="A1:G31"/>
  <sheetViews>
    <sheetView workbookViewId="0">
      <selection activeCell="B15" sqref="B15"/>
    </sheetView>
  </sheetViews>
  <sheetFormatPr baseColWidth="10" defaultRowHeight="16" x14ac:dyDescent="0.2"/>
  <cols>
    <col min="1" max="1" width="48.83203125" style="1" bestFit="1" customWidth="1"/>
    <col min="2" max="2" width="9.33203125" style="1" customWidth="1"/>
    <col min="3" max="4" width="12.33203125" style="1" customWidth="1"/>
    <col min="5" max="5" width="1.5" style="1" customWidth="1"/>
    <col min="6" max="7" width="14.33203125" style="1" customWidth="1"/>
    <col min="8" max="16384" width="10.83203125" style="1"/>
  </cols>
  <sheetData>
    <row r="1" spans="1:7" x14ac:dyDescent="0.2">
      <c r="A1" s="77"/>
      <c r="B1" s="89" t="s">
        <v>25</v>
      </c>
      <c r="C1" s="89" t="s">
        <v>32</v>
      </c>
      <c r="D1" s="89" t="s">
        <v>56</v>
      </c>
      <c r="E1" s="89"/>
      <c r="F1" s="102" t="s">
        <v>27</v>
      </c>
      <c r="G1" s="102" t="s">
        <v>57</v>
      </c>
    </row>
    <row r="2" spans="1:7" x14ac:dyDescent="0.2">
      <c r="B2" s="7" t="s">
        <v>26</v>
      </c>
      <c r="C2" s="7" t="s">
        <v>33</v>
      </c>
      <c r="D2" s="7" t="s">
        <v>33</v>
      </c>
      <c r="E2" s="7"/>
      <c r="F2" s="103" t="s">
        <v>29</v>
      </c>
      <c r="G2" s="103" t="s">
        <v>29</v>
      </c>
    </row>
    <row r="3" spans="1:7" x14ac:dyDescent="0.2">
      <c r="A3" s="14"/>
      <c r="B3" s="17">
        <v>1</v>
      </c>
      <c r="C3" s="17">
        <v>2</v>
      </c>
      <c r="D3" s="17">
        <v>3</v>
      </c>
      <c r="E3" s="29"/>
      <c r="F3" s="104">
        <v>4</v>
      </c>
      <c r="G3" s="104">
        <v>5</v>
      </c>
    </row>
    <row r="4" spans="1:7" x14ac:dyDescent="0.2">
      <c r="A4" s="1" t="s">
        <v>19</v>
      </c>
      <c r="B4" s="8">
        <f>[4]TableA4!A1</f>
        <v>0.14634145796298981</v>
      </c>
      <c r="C4" s="8">
        <f>[4]TableA4!B1</f>
        <v>0.14838708937168121</v>
      </c>
      <c r="D4" s="8">
        <f>[4]TableA4!C1</f>
        <v>0.17096774280071259</v>
      </c>
      <c r="E4" s="8"/>
      <c r="F4" s="105" t="str">
        <f>IF([4]TableA4!D1&lt;&gt;0,IF(ABS([4]TableA4!D1/[4]TableA4!D2)&gt;=2.57,FIXED([4]TableA4!D1,2)&amp;"***",IF(ABS([4]TableA4!D1/[4]TableA4!D2)&gt;=1.96,FIXED([4]TableA4!D1,2)&amp;"**",IF(ABS([4]TableA4!D1/[4]TableA4!D2)&gt;=1.65,FIXED([4]TableA4!D1,2)&amp;"*",FIXED([4]TableA4!D1,2)))),FIXED([4]TableA4!D1,2))</f>
        <v>0.00</v>
      </c>
      <c r="G4" s="105" t="str">
        <f>IF([4]TableA4!E1&lt;&gt;0,IF(ABS([4]TableA4!E1/[4]TableA4!E2)&gt;=2.57,FIXED([4]TableA4!E1,2)&amp;"***",IF(ABS([4]TableA4!E1/[4]TableA4!E2)&gt;=1.96,FIXED([4]TableA4!E1,2)&amp;"**",IF(ABS([4]TableA4!E1/[4]TableA4!E2)&gt;=1.65,FIXED([4]TableA4!E1,2)&amp;"*",FIXED([4]TableA4!E1,2)))),FIXED([4]TableA4!E1,2))</f>
        <v>0.02</v>
      </c>
    </row>
    <row r="5" spans="1:7" x14ac:dyDescent="0.2">
      <c r="B5" s="21">
        <f>[4]TableA4!A2</f>
        <v>0.35388004779815674</v>
      </c>
      <c r="C5" s="21">
        <f>[4]TableA4!B2</f>
        <v>0.3560580313205719</v>
      </c>
      <c r="D5" s="21">
        <f>[4]TableA4!C2</f>
        <v>0.37708947062492371</v>
      </c>
      <c r="E5" s="13"/>
      <c r="F5" s="9">
        <f>[4]TableA4!D2</f>
        <v>2.6621967554092407E-2</v>
      </c>
      <c r="G5" s="9">
        <f>[4]TableA4!E2</f>
        <v>2.7207227423787117E-2</v>
      </c>
    </row>
    <row r="6" spans="1:7" x14ac:dyDescent="0.2">
      <c r="A6" s="1" t="s">
        <v>148</v>
      </c>
      <c r="B6" s="8">
        <f>[4]TableA4!A3</f>
        <v>13.174511909484863</v>
      </c>
      <c r="C6" s="8">
        <f>[4]TableA4!B3</f>
        <v>12.97059154510498</v>
      </c>
      <c r="D6" s="8">
        <f>[4]TableA4!C3</f>
        <v>13.118118286132812</v>
      </c>
      <c r="E6" s="8"/>
      <c r="F6" s="105" t="str">
        <f>IF([4]TableA4!D3&lt;&gt;0,IF(ABS([4]TableA4!D3/[4]TableA4!D4)&gt;=2.57,FIXED([4]TableA4!D3,2)&amp;"***",IF(ABS([4]TableA4!D3/[4]TableA4!D4)&gt;=1.96,FIXED([4]TableA4!D3,2)&amp;"**",IF(ABS([4]TableA4!D3/[4]TableA4!D4)&gt;=1.65,FIXED([4]TableA4!D3,2)&amp;"*",FIXED([4]TableA4!D3,2)))),FIXED([4]TableA4!D3,2))</f>
        <v>-0.18</v>
      </c>
      <c r="G6" s="105" t="str">
        <f>IF([4]TableA4!E3&lt;&gt;0,IF(ABS([4]TableA4!E3/[4]TableA4!E4)&gt;=2.57,FIXED([4]TableA4!E3,2)&amp;"***",IF(ABS([4]TableA4!E3/[4]TableA4!E4)&gt;=1.96,FIXED([4]TableA4!E3,2)&amp;"**",IF(ABS([4]TableA4!E3/[4]TableA4!E4)&gt;=1.65,FIXED([4]TableA4!E3,2)&amp;"*",FIXED([4]TableA4!E3,2)))),FIXED([4]TableA4!E3,2))</f>
        <v>-0.03</v>
      </c>
    </row>
    <row r="7" spans="1:7" x14ac:dyDescent="0.2">
      <c r="B7" s="21">
        <f>[4]TableA4!A4</f>
        <v>10.23460865020752</v>
      </c>
      <c r="C7" s="21">
        <f>[4]TableA4!B4</f>
        <v>10.158039093017578</v>
      </c>
      <c r="D7" s="21">
        <f>[4]TableA4!C4</f>
        <v>9.8485403060913086</v>
      </c>
      <c r="E7" s="13"/>
      <c r="F7" s="9">
        <f>[4]TableA4!D4</f>
        <v>0.68840622901916504</v>
      </c>
      <c r="G7" s="9">
        <f>[4]TableA4!E4</f>
        <v>0.68508416414260864</v>
      </c>
    </row>
    <row r="8" spans="1:7" x14ac:dyDescent="0.2">
      <c r="A8" s="1" t="s">
        <v>150</v>
      </c>
      <c r="B8" s="8">
        <f>[4]TableA4!A5</f>
        <v>14.761981964111328</v>
      </c>
      <c r="C8" s="8">
        <f>[4]TableA4!B5</f>
        <v>14.586021423339844</v>
      </c>
      <c r="D8" s="8">
        <f>[4]TableA4!C5</f>
        <v>14.727043151855469</v>
      </c>
      <c r="E8" s="8"/>
      <c r="F8" s="105" t="str">
        <f>IF([4]TableA4!D5&lt;&gt;0,IF(ABS([4]TableA4!D5/[4]TableA4!D6)&gt;=2.57,FIXED([4]TableA4!D5,2)&amp;"***",IF(ABS([4]TableA4!D5/[4]TableA4!D6)&gt;=1.96,FIXED([4]TableA4!D5,2)&amp;"**",IF(ABS([4]TableA4!D5/[4]TableA4!D6)&gt;=1.65,FIXED([4]TableA4!D5,2)&amp;"*",FIXED([4]TableA4!D5,2)))),FIXED([4]TableA4!D5,2))</f>
        <v>-0.16</v>
      </c>
      <c r="G8" s="105" t="str">
        <f>IF([4]TableA4!E5&lt;&gt;0,IF(ABS([4]TableA4!E5/[4]TableA4!E6)&gt;=2.57,FIXED([4]TableA4!E5,2)&amp;"***",IF(ABS([4]TableA4!E5/[4]TableA4!E6)&gt;=1.96,FIXED([4]TableA4!E5,2)&amp;"**",IF(ABS([4]TableA4!E5/[4]TableA4!E6)&gt;=1.65,FIXED([4]TableA4!E5,2)&amp;"*",FIXED([4]TableA4!E5,2)))),FIXED([4]TableA4!E5,2))</f>
        <v>-0.02</v>
      </c>
    </row>
    <row r="9" spans="1:7" x14ac:dyDescent="0.2">
      <c r="B9" s="21">
        <f>[4]TableA4!A6</f>
        <v>5.6462583541870117</v>
      </c>
      <c r="C9" s="21">
        <f>[4]TableA4!B6</f>
        <v>5.7514314651489258</v>
      </c>
      <c r="D9" s="21">
        <f>[4]TableA4!C6</f>
        <v>5.6913495063781738</v>
      </c>
      <c r="E9" s="13"/>
      <c r="F9" s="9">
        <f>[4]TableA4!D6</f>
        <v>0.21231040358543396</v>
      </c>
      <c r="G9" s="9">
        <f>[4]TableA4!E6</f>
        <v>0.21619221568107605</v>
      </c>
    </row>
    <row r="10" spans="1:7" x14ac:dyDescent="0.2">
      <c r="A10" s="41" t="s">
        <v>149</v>
      </c>
      <c r="B10" s="8">
        <f>[4]TableA4!A7</f>
        <v>16.832536697387695</v>
      </c>
      <c r="C10" s="8">
        <f>[4]TableA4!B7</f>
        <v>16.596271514892578</v>
      </c>
      <c r="D10" s="8">
        <f>[4]TableA4!C7</f>
        <v>17.179986953735352</v>
      </c>
      <c r="E10" s="8"/>
      <c r="F10" s="105" t="str">
        <f>IF([4]TableA4!D7&lt;&gt;0,IF(ABS([4]TableA4!D7/[4]TableA4!D8)&gt;=2.57,FIXED([4]TableA4!D7,2)&amp;"***",IF(ABS([4]TableA4!D7/[4]TableA4!D8)&gt;=1.96,FIXED([4]TableA4!D7,2)&amp;"**",IF(ABS([4]TableA4!D7/[4]TableA4!D8)&gt;=1.65,FIXED([4]TableA4!D7,2)&amp;"*",FIXED([4]TableA4!D7,2)))),FIXED([4]TableA4!D7,2))</f>
        <v>-0.22</v>
      </c>
      <c r="G10" s="105" t="str">
        <f>IF([4]TableA4!E7&lt;&gt;0,IF(ABS([4]TableA4!E7/[4]TableA4!E8)&gt;=2.57,FIXED([4]TableA4!E7,2)&amp;"***",IF(ABS([4]TableA4!E7/[4]TableA4!E8)&gt;=1.96,FIXED([4]TableA4!E7,2)&amp;"**",IF(ABS([4]TableA4!E7/[4]TableA4!E8)&gt;=1.65,FIXED([4]TableA4!E7,2)&amp;"*",FIXED([4]TableA4!E7,2)))),FIXED([4]TableA4!E7,2))</f>
        <v>0.37</v>
      </c>
    </row>
    <row r="11" spans="1:7" x14ac:dyDescent="0.2">
      <c r="B11" s="21">
        <f>[4]TableA4!A8</f>
        <v>10.608552932739258</v>
      </c>
      <c r="C11" s="21">
        <f>[4]TableA4!B8</f>
        <v>9.23126220703125</v>
      </c>
      <c r="D11" s="21">
        <f>[4]TableA4!C8</f>
        <v>8.9098567962646484</v>
      </c>
      <c r="E11" s="13"/>
      <c r="F11" s="9">
        <f>[4]TableA4!D8</f>
        <v>0.72629451751708984</v>
      </c>
      <c r="G11" s="9">
        <f>[4]TableA4!E8</f>
        <v>0.70912569761276245</v>
      </c>
    </row>
    <row r="12" spans="1:7" x14ac:dyDescent="0.2">
      <c r="A12" s="1" t="s">
        <v>151</v>
      </c>
      <c r="B12" s="156">
        <f>[4]TableA4!A9</f>
        <v>18.215410232543945</v>
      </c>
      <c r="C12" s="156">
        <f>[4]TableA4!B9</f>
        <v>17.933341979980469</v>
      </c>
      <c r="D12" s="156">
        <f>[4]TableA4!C9</f>
        <v>18.037403106689453</v>
      </c>
      <c r="E12" s="156"/>
      <c r="F12" s="156" t="str">
        <f>IF([4]TableA4!D9&lt;&gt;0,IF(ABS([4]TableA4!D9/[4]TableA4!D10)&gt;=2.57,FIXED([4]TableA4!D9,2)&amp;"***",IF(ABS([4]TableA4!D9/[4]TableA4!D10)&gt;=1.96,FIXED([4]TableA4!D9,2)&amp;"**",IF(ABS([4]TableA4!D9/[4]TableA4!D10)&gt;=1.65,FIXED([4]TableA4!D9,2)&amp;"*",FIXED([4]TableA4!D9,2)))),FIXED([4]TableA4!D9,2))</f>
        <v>-0.27</v>
      </c>
      <c r="G12" s="156" t="str">
        <f>IF([4]TableA4!E9&lt;&gt;0,IF(ABS([4]TableA4!E9/[4]TableA4!E10)&gt;=2.57,FIXED([4]TableA4!E9,2)&amp;"***",IF(ABS([4]TableA4!E9/[4]TableA4!E10)&gt;=1.96,FIXED([4]TableA4!E9,2)&amp;"**",IF(ABS([4]TableA4!E9/[4]TableA4!E10)&gt;=1.65,FIXED([4]TableA4!E9,2)&amp;"*",FIXED([4]TableA4!E9,2)))),FIXED([4]TableA4!E9,2))</f>
        <v>-0.16</v>
      </c>
    </row>
    <row r="13" spans="1:7" x14ac:dyDescent="0.2">
      <c r="B13" s="21">
        <f>[4]TableA4!A10</f>
        <v>6.6966190338134766</v>
      </c>
      <c r="C13" s="21">
        <f>[4]TableA4!B10</f>
        <v>5.9419350624084473</v>
      </c>
      <c r="D13" s="21">
        <f>[4]TableA4!C10</f>
        <v>5.7983160018920898</v>
      </c>
      <c r="E13" s="13"/>
      <c r="F13" s="9">
        <f>[4]TableA4!D10</f>
        <v>0.44377338886260986</v>
      </c>
      <c r="G13" s="9">
        <f>[4]TableA4!E10</f>
        <v>0.4429410994052887</v>
      </c>
    </row>
    <row r="14" spans="1:7" x14ac:dyDescent="0.2">
      <c r="A14" s="1" t="s">
        <v>22</v>
      </c>
      <c r="B14" s="156">
        <f>[4]TableA4!A11</f>
        <v>11.145203590393066</v>
      </c>
      <c r="C14" s="156">
        <f>[4]TableA4!B11</f>
        <v>10.534300804138184</v>
      </c>
      <c r="D14" s="156">
        <f>[4]TableA4!C11</f>
        <v>10.881828308105469</v>
      </c>
      <c r="E14" s="156"/>
      <c r="F14" s="156" t="str">
        <f>IF([4]TableA4!D11&lt;&gt;0,IF(ABS([4]TableA4!D11/[4]TableA4!D12)&gt;=2.57,FIXED([4]TableA4!D11,2)&amp;"***",IF(ABS([4]TableA4!D11/[4]TableA4!D12)&gt;=1.96,FIXED([4]TableA4!D11,2)&amp;"**",IF(ABS([4]TableA4!D11/[4]TableA4!D12)&gt;=1.65,FIXED([4]TableA4!D11,2)&amp;"*",FIXED([4]TableA4!D11,2)))),FIXED([4]TableA4!D11,2))</f>
        <v>-0.56*</v>
      </c>
      <c r="G14" s="156" t="str">
        <f>IF([4]TableA4!E11&lt;&gt;0,IF(ABS([4]TableA4!E11/[4]TableA4!E12)&gt;=2.57,FIXED([4]TableA4!E11,2)&amp;"***",IF(ABS([4]TableA4!E11/[4]TableA4!E12)&gt;=1.96,FIXED([4]TableA4!E11,2)&amp;"**",IF(ABS([4]TableA4!E11/[4]TableA4!E12)&gt;=1.65,FIXED([4]TableA4!E11,2)&amp;"*",FIXED([4]TableA4!E11,2)))),FIXED([4]TableA4!E11,2))</f>
        <v>-0.21</v>
      </c>
    </row>
    <row r="15" spans="1:7" x14ac:dyDescent="0.2">
      <c r="B15" s="21">
        <f>[4]TableA4!A12</f>
        <v>8.5282220840454102</v>
      </c>
      <c r="C15" s="21">
        <f>[4]TableA4!B12</f>
        <v>7.9418463706970215</v>
      </c>
      <c r="D15" s="21">
        <f>[4]TableA4!C12</f>
        <v>8.8611431121826172</v>
      </c>
      <c r="E15" s="13"/>
      <c r="F15" s="9">
        <f>[4]TableA4!D12</f>
        <v>0.33710950613021851</v>
      </c>
      <c r="G15" s="9">
        <f>[4]TableA4!E12</f>
        <v>0.35620102286338806</v>
      </c>
    </row>
    <row r="16" spans="1:7" x14ac:dyDescent="0.2">
      <c r="A16" s="1" t="s">
        <v>21</v>
      </c>
      <c r="B16" s="156">
        <f>[4]TableA4!A13</f>
        <v>8.2926832139492035E-2</v>
      </c>
      <c r="C16" s="156">
        <f>[4]TableA4!B13</f>
        <v>9.6774190664291382E-2</v>
      </c>
      <c r="D16" s="156">
        <f>[4]TableA4!C13</f>
        <v>0.10322580486536026</v>
      </c>
      <c r="E16" s="156"/>
      <c r="F16" s="156" t="str">
        <f>IF([4]TableA4!D13&lt;&gt;0,IF(ABS([4]TableA4!D13/[4]TableA4!D14)&gt;=2.57,FIXED([4]TableA4!D13,2)&amp;"***",IF(ABS([4]TableA4!D13/[4]TableA4!D14)&gt;=1.96,FIXED([4]TableA4!D13,2)&amp;"**",IF(ABS([4]TableA4!D13/[4]TableA4!D14)&gt;=1.65,FIXED([4]TableA4!D13,2)&amp;"*",FIXED([4]TableA4!D13,2)))),FIXED([4]TableA4!D13,2))</f>
        <v>0.01</v>
      </c>
      <c r="G16" s="156" t="str">
        <f>IF([4]TableA4!E13&lt;&gt;0,IF(ABS([4]TableA4!E13/[4]TableA4!E14)&gt;=2.57,FIXED([4]TableA4!E13,2)&amp;"***",IF(ABS([4]TableA4!E13/[4]TableA4!E14)&gt;=1.96,FIXED([4]TableA4!E13,2)&amp;"**",IF(ABS([4]TableA4!E13/[4]TableA4!E14)&gt;=1.65,FIXED([4]TableA4!E13,2)&amp;"*",FIXED([4]TableA4!E13,2)))),FIXED([4]TableA4!E13,2))</f>
        <v>0.02</v>
      </c>
    </row>
    <row r="17" spans="1:7" x14ac:dyDescent="0.2">
      <c r="B17" s="21">
        <f>[4]TableA4!A14</f>
        <v>0.2761085033416748</v>
      </c>
      <c r="C17" s="21">
        <f>[4]TableA4!B14</f>
        <v>0.29612806439399719</v>
      </c>
      <c r="D17" s="21">
        <f>[4]TableA4!C14</f>
        <v>0.30474549531936646</v>
      </c>
      <c r="E17" s="13"/>
      <c r="F17" s="9">
        <f>[4]TableA4!D14</f>
        <v>2.1617220714688301E-2</v>
      </c>
      <c r="G17" s="9">
        <f>[4]TableA4!E14</f>
        <v>2.1879794076085091E-2</v>
      </c>
    </row>
    <row r="18" spans="1:7" x14ac:dyDescent="0.2">
      <c r="A18" s="1" t="s">
        <v>111</v>
      </c>
      <c r="B18" s="156">
        <f>[4]TableA4!A15</f>
        <v>380.55307006835938</v>
      </c>
      <c r="C18" s="156">
        <f>[4]TableA4!B15</f>
        <v>359.41262817382812</v>
      </c>
      <c r="D18" s="156">
        <f>[4]TableA4!C15</f>
        <v>394.31069946289062</v>
      </c>
      <c r="E18" s="156"/>
      <c r="F18" s="156" t="str">
        <f>IF([4]TableA4!D15&lt;&gt;0,IF(ABS([4]TableA4!D15/[4]TableA4!D16)&gt;=2.57,FIXED([4]TableA4!D15,2)&amp;"***",IF(ABS([4]TableA4!D15/[4]TableA4!D16)&gt;=1.96,FIXED([4]TableA4!D15,2)&amp;"**",IF(ABS([4]TableA4!D15/[4]TableA4!D16)&gt;=1.65,FIXED([4]TableA4!D15,2)&amp;"*",FIXED([4]TableA4!D15,2)))),FIXED([4]TableA4!D15,2))</f>
        <v>-20.39</v>
      </c>
      <c r="G18" s="156" t="str">
        <f>IF([4]TableA4!E15&lt;&gt;0,IF(ABS([4]TableA4!E15/[4]TableA4!E16)&gt;=2.57,FIXED([4]TableA4!E15,2)&amp;"***",IF(ABS([4]TableA4!E15/[4]TableA4!E16)&gt;=1.96,FIXED([4]TableA4!E15,2)&amp;"**",IF(ABS([4]TableA4!E15/[4]TableA4!E16)&gt;=1.65,FIXED([4]TableA4!E15,2)&amp;"*",FIXED([4]TableA4!E15,2)))),FIXED([4]TableA4!E15,2))</f>
        <v>14.39</v>
      </c>
    </row>
    <row r="19" spans="1:7" x14ac:dyDescent="0.2">
      <c r="B19" s="21">
        <f>[4]TableA4!A16</f>
        <v>393.81320190429688</v>
      </c>
      <c r="C19" s="21">
        <f>[4]TableA4!B16</f>
        <v>399.71511840820312</v>
      </c>
      <c r="D19" s="21">
        <f>[4]TableA4!C16</f>
        <v>387.83758544921875</v>
      </c>
      <c r="E19" s="13"/>
      <c r="F19" s="9">
        <f>[4]TableA4!D16</f>
        <v>28.670076370239258</v>
      </c>
      <c r="G19" s="9">
        <f>[4]TableA4!E16</f>
        <v>28.631717681884766</v>
      </c>
    </row>
    <row r="20" spans="1:7" x14ac:dyDescent="0.2">
      <c r="A20" s="1" t="s">
        <v>103</v>
      </c>
      <c r="B20" s="156">
        <f>[4]TableA4!A17</f>
        <v>12.938414573669434</v>
      </c>
      <c r="C20" s="156">
        <f>[4]TableA4!B17</f>
        <v>12.519731521606445</v>
      </c>
      <c r="D20" s="156">
        <f>[4]TableA4!C17</f>
        <v>14.092473030090332</v>
      </c>
      <c r="E20" s="156"/>
      <c r="F20" s="156" t="str">
        <f>IF([4]TableA4!D17&lt;&gt;0,IF(ABS([4]TableA4!D17/[4]TableA4!D18)&gt;=2.57,FIXED([4]TableA4!D17,2)&amp;"***",IF(ABS([4]TableA4!D17/[4]TableA4!D18)&gt;=1.96,FIXED([4]TableA4!D17,2)&amp;"**",IF(ABS([4]TableA4!D17/[4]TableA4!D18)&gt;=1.65,FIXED([4]TableA4!D17,2)&amp;"*",FIXED([4]TableA4!D17,2)))),FIXED([4]TableA4!D17,2))</f>
        <v>-0.40</v>
      </c>
      <c r="G20" s="156" t="str">
        <f>IF([4]TableA4!E17&lt;&gt;0,IF(ABS([4]TableA4!E17/[4]TableA4!E18)&gt;=2.57,FIXED([4]TableA4!E17,2)&amp;"***",IF(ABS([4]TableA4!E17/[4]TableA4!E18)&gt;=1.96,FIXED([4]TableA4!E17,2)&amp;"**",IF(ABS([4]TableA4!E17/[4]TableA4!E18)&gt;=1.65,FIXED([4]TableA4!E17,2)&amp;"*",FIXED([4]TableA4!E17,2)))),FIXED([4]TableA4!E17,2))</f>
        <v>1.17</v>
      </c>
    </row>
    <row r="21" spans="1:7" x14ac:dyDescent="0.2">
      <c r="B21" s="21">
        <f>[4]TableA4!A18</f>
        <v>12.949527740478516</v>
      </c>
      <c r="C21" s="21">
        <f>[4]TableA4!B18</f>
        <v>13.501262664794922</v>
      </c>
      <c r="D21" s="21">
        <f>[4]TableA4!C18</f>
        <v>13.454118728637695</v>
      </c>
      <c r="E21" s="13"/>
      <c r="F21" s="9">
        <f>[4]TableA4!D18</f>
        <v>0.96521103382110596</v>
      </c>
      <c r="G21" s="9">
        <f>[4]TableA4!E18</f>
        <v>0.97098886966705322</v>
      </c>
    </row>
    <row r="22" spans="1:7" x14ac:dyDescent="0.2">
      <c r="A22" s="1" t="s">
        <v>30</v>
      </c>
      <c r="B22" s="156">
        <f>[4]TableA4!A19</f>
        <v>0.1170731708407402</v>
      </c>
      <c r="C22" s="156">
        <f>[4]TableA4!B19</f>
        <v>0.12580645084381104</v>
      </c>
      <c r="D22" s="156">
        <f>[4]TableA4!C19</f>
        <v>0.12258064746856689</v>
      </c>
      <c r="E22" s="156"/>
      <c r="F22" s="156" t="str">
        <f>IF([4]TableA4!D19&lt;&gt;0,IF(ABS([4]TableA4!D19/[4]TableA4!D20)&gt;=2.57,FIXED([4]TableA4!D19,2)&amp;"***",IF(ABS([4]TableA4!D19/[4]TableA4!D20)&gt;=1.96,FIXED([4]TableA4!D19,2)&amp;"**",IF(ABS([4]TableA4!D19/[4]TableA4!D20)&gt;=1.65,FIXED([4]TableA4!D19,2)&amp;"*",FIXED([4]TableA4!D19,2)))),FIXED([4]TableA4!D19,2))</f>
        <v>0.01</v>
      </c>
      <c r="G22" s="156" t="str">
        <f>IF([4]TableA4!E19&lt;&gt;0,IF(ABS([4]TableA4!E19/[4]TableA4!E20)&gt;=2.57,FIXED([4]TableA4!E19,2)&amp;"***",IF(ABS([4]TableA4!E19/[4]TableA4!E20)&gt;=1.96,FIXED([4]TableA4!E19,2)&amp;"**",IF(ABS([4]TableA4!E19/[4]TableA4!E20)&gt;=1.65,FIXED([4]TableA4!E19,2)&amp;"*",FIXED([4]TableA4!E19,2)))),FIXED([4]TableA4!E19,2))</f>
        <v>0.01</v>
      </c>
    </row>
    <row r="23" spans="1:7" x14ac:dyDescent="0.2">
      <c r="B23" s="21">
        <f>[4]TableA4!A20</f>
        <v>0.32190024852752686</v>
      </c>
      <c r="C23" s="21">
        <f>[4]TableA4!B20</f>
        <v>0.33216729760169983</v>
      </c>
      <c r="D23" s="21">
        <f>[4]TableA4!C20</f>
        <v>0.32848545908927917</v>
      </c>
      <c r="E23" s="13"/>
      <c r="F23" s="9">
        <f>[4]TableA4!D20</f>
        <v>2.4724790826439857E-2</v>
      </c>
      <c r="G23" s="9">
        <f>[4]TableA4!E20</f>
        <v>2.4508841335773468E-2</v>
      </c>
    </row>
    <row r="24" spans="1:7" x14ac:dyDescent="0.2">
      <c r="A24" s="1" t="s">
        <v>31</v>
      </c>
      <c r="B24" s="156">
        <f>[4]TableA4!A21</f>
        <v>0.5902438759803772</v>
      </c>
      <c r="C24" s="156">
        <f>[4]TableA4!B21</f>
        <v>0.55806452035903931</v>
      </c>
      <c r="D24" s="156">
        <f>[4]TableA4!C21</f>
        <v>0.54838711023330688</v>
      </c>
      <c r="E24" s="156"/>
      <c r="F24" s="156" t="str">
        <f>IF([4]TableA4!D21&lt;&gt;0,IF(ABS([4]TableA4!D21/[4]TableA4!D22)&gt;=2.57,FIXED([4]TableA4!D21,2)&amp;"***",IF(ABS([4]TableA4!D21/[4]TableA4!D22)&gt;=1.96,FIXED([4]TableA4!D21,2)&amp;"**",IF(ABS([4]TableA4!D21/[4]TableA4!D22)&gt;=1.65,FIXED([4]TableA4!D21,2)&amp;"*",FIXED([4]TableA4!D21,2)))),FIXED([4]TableA4!D21,2))</f>
        <v>-0.03</v>
      </c>
      <c r="G24" s="156" t="str">
        <f>IF([4]TableA4!E21&lt;&gt;0,IF(ABS([4]TableA4!E21/[4]TableA4!E22)&gt;=2.57,FIXED([4]TableA4!E21,2)&amp;"***",IF(ABS([4]TableA4!E21/[4]TableA4!E22)&gt;=1.96,FIXED([4]TableA4!E21,2)&amp;"**",IF(ABS([4]TableA4!E21/[4]TableA4!E22)&gt;=1.65,FIXED([4]TableA4!E21,2)&amp;"*",FIXED([4]TableA4!E21,2)))),FIXED([4]TableA4!E21,2))</f>
        <v>-0.04</v>
      </c>
    </row>
    <row r="25" spans="1:7" x14ac:dyDescent="0.2">
      <c r="B25" s="21">
        <f>[4]TableA4!A22</f>
        <v>0.49238944053649902</v>
      </c>
      <c r="C25" s="21">
        <f>[4]TableA4!B22</f>
        <v>0.49742001295089722</v>
      </c>
      <c r="D25" s="21">
        <f>[4]TableA4!C22</f>
        <v>0.49845778942108154</v>
      </c>
      <c r="E25" s="13"/>
      <c r="F25" s="9">
        <f>[4]TableA4!D22</f>
        <v>3.7244617938995361E-2</v>
      </c>
      <c r="G25" s="9">
        <f>[4]TableA4!E22</f>
        <v>3.7186793982982635E-2</v>
      </c>
    </row>
    <row r="26" spans="1:7" x14ac:dyDescent="0.2">
      <c r="A26" s="1" t="s">
        <v>38</v>
      </c>
      <c r="B26" s="156">
        <f>[4]TableA4!A23</f>
        <v>0.58780485391616821</v>
      </c>
      <c r="C26" s="156">
        <f>[4]TableA4!B23</f>
        <v>0.63225805759429932</v>
      </c>
      <c r="D26" s="156">
        <f>[4]TableA4!C23</f>
        <v>0.58709675073623657</v>
      </c>
      <c r="E26" s="156"/>
      <c r="F26" s="156" t="str">
        <f>IF([4]TableA4!D23&lt;&gt;0,IF(ABS([4]TableA4!D23/[4]TableA4!D24)&gt;=2.57,FIXED([4]TableA4!D23,2)&amp;"***",IF(ABS([4]TableA4!D23/[4]TableA4!D24)&gt;=1.96,FIXED([4]TableA4!D23,2)&amp;"**",IF(ABS([4]TableA4!D23/[4]TableA4!D24)&gt;=1.65,FIXED([4]TableA4!D23,2)&amp;"*",FIXED([4]TableA4!D23,2)))),FIXED([4]TableA4!D23,2))</f>
        <v>0.04</v>
      </c>
      <c r="G26" s="156" t="str">
        <f>IF([4]TableA4!E23&lt;&gt;0,IF(ABS([4]TableA4!E23/[4]TableA4!E24)&gt;=2.57,FIXED([4]TableA4!E23,2)&amp;"***",IF(ABS([4]TableA4!E23/[4]TableA4!E24)&gt;=1.96,FIXED([4]TableA4!E23,2)&amp;"**",IF(ABS([4]TableA4!E23/[4]TableA4!E24)&gt;=1.65,FIXED([4]TableA4!E23,2)&amp;"*",FIXED([4]TableA4!E23,2)))),FIXED([4]TableA4!E23,2))</f>
        <v>0.00</v>
      </c>
    </row>
    <row r="27" spans="1:7" x14ac:dyDescent="0.2">
      <c r="B27" s="21">
        <f>[4]TableA4!A24</f>
        <v>0.49283131957054138</v>
      </c>
      <c r="C27" s="21">
        <f>[4]TableA4!B24</f>
        <v>0.48297023773193359</v>
      </c>
      <c r="D27" s="21">
        <f>[4]TableA4!C24</f>
        <v>0.49315175414085388</v>
      </c>
      <c r="E27" s="13"/>
      <c r="F27" s="9">
        <f>[4]TableA4!D24</f>
        <v>3.6739438772201538E-2</v>
      </c>
      <c r="G27" s="9">
        <f>[4]TableA4!E24</f>
        <v>3.7176549434661865E-2</v>
      </c>
    </row>
    <row r="28" spans="1:7" x14ac:dyDescent="0.2">
      <c r="A28" s="1" t="s">
        <v>23</v>
      </c>
      <c r="F28" s="8">
        <f>[4]TableA4!D25</f>
        <v>0.57688045501708984</v>
      </c>
      <c r="G28" s="8">
        <f>[4]TableA4!E25</f>
        <v>1.1498384475708008</v>
      </c>
    </row>
    <row r="29" spans="1:7" x14ac:dyDescent="0.2">
      <c r="A29" s="10" t="s">
        <v>24</v>
      </c>
      <c r="B29" s="28"/>
      <c r="C29" s="28"/>
      <c r="D29" s="28"/>
      <c r="E29" s="10"/>
      <c r="F29" s="32">
        <f>[4]TableA4!D26</f>
        <v>0.86172717809677124</v>
      </c>
      <c r="G29" s="32">
        <f>[4]TableA4!E26</f>
        <v>0.31617233157157898</v>
      </c>
    </row>
    <row r="30" spans="1:7" x14ac:dyDescent="0.2">
      <c r="A30" s="10"/>
      <c r="B30" s="10"/>
      <c r="C30" s="10"/>
      <c r="D30" s="10"/>
      <c r="E30" s="10"/>
      <c r="F30" s="10"/>
      <c r="G30" s="10"/>
    </row>
    <row r="31" spans="1:7" x14ac:dyDescent="0.2">
      <c r="A31" s="14" t="s">
        <v>43</v>
      </c>
      <c r="B31" s="24">
        <f>[4]TableA4!A27</f>
        <v>410</v>
      </c>
      <c r="C31" s="24">
        <f>[4]TableA4!B27</f>
        <v>310</v>
      </c>
      <c r="D31" s="24">
        <f>[4]TableA4!C27</f>
        <v>310</v>
      </c>
      <c r="E31" s="14"/>
      <c r="F31" s="24">
        <f>[4]TableA4!D27</f>
        <v>720</v>
      </c>
      <c r="G31" s="24">
        <f>[4]TableA4!E27</f>
        <v>720</v>
      </c>
    </row>
  </sheetData>
  <phoneticPr fontId="8" type="noConversion"/>
  <printOptions horizontalCentered="1"/>
  <pageMargins left="0.7" right="0.7" top="0.75" bottom="0.75" header="0.3" footer="0.3"/>
  <pageSetup scale="75"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76D6FF"/>
    <pageSetUpPr fitToPage="1"/>
  </sheetPr>
  <dimension ref="A1:X31"/>
  <sheetViews>
    <sheetView topLeftCell="A2" zoomScaleNormal="100" zoomScaleSheetLayoutView="139" workbookViewId="0">
      <selection activeCell="V54" sqref="V54"/>
    </sheetView>
  </sheetViews>
  <sheetFormatPr baseColWidth="10" defaultRowHeight="16" x14ac:dyDescent="0.2"/>
  <cols>
    <col min="1" max="1" width="14.1640625" style="1" customWidth="1"/>
    <col min="2" max="3" width="9.1640625" style="1" customWidth="1"/>
    <col min="4" max="4" width="1.5" style="1" customWidth="1"/>
    <col min="5" max="6" width="9.1640625" style="1" customWidth="1"/>
    <col min="7" max="7" width="1.5" style="1" customWidth="1"/>
    <col min="8" max="9" width="9.1640625" style="1" customWidth="1"/>
    <col min="10" max="10" width="1.5" style="1" customWidth="1"/>
    <col min="11" max="12" width="9.1640625" style="1" customWidth="1"/>
    <col min="13" max="13" width="1.5" style="1" customWidth="1"/>
    <col min="14" max="15" width="9.1640625" style="1" customWidth="1"/>
    <col min="16" max="16" width="1.5" style="1" customWidth="1"/>
    <col min="17" max="18" width="9.1640625" style="1" customWidth="1"/>
    <col min="19" max="16384" width="10.83203125" style="1"/>
  </cols>
  <sheetData>
    <row r="1" spans="1:23" ht="18" hidden="1" x14ac:dyDescent="0.2">
      <c r="A1" s="162" t="s">
        <v>98</v>
      </c>
      <c r="B1" s="162"/>
      <c r="C1" s="162"/>
      <c r="D1" s="162"/>
      <c r="E1" s="162"/>
      <c r="F1" s="162"/>
      <c r="G1" s="162"/>
      <c r="H1" s="162"/>
      <c r="I1" s="162"/>
      <c r="J1" s="162"/>
      <c r="K1" s="162"/>
      <c r="L1" s="162"/>
      <c r="M1" s="162"/>
      <c r="N1" s="162"/>
      <c r="O1" s="162"/>
      <c r="P1" s="162"/>
      <c r="Q1" s="162"/>
      <c r="R1" s="162"/>
    </row>
    <row r="2" spans="1:23" x14ac:dyDescent="0.2">
      <c r="A2" s="77"/>
      <c r="B2" s="163" t="s">
        <v>58</v>
      </c>
      <c r="C2" s="163"/>
      <c r="D2" s="163"/>
      <c r="E2" s="163"/>
      <c r="F2" s="163"/>
      <c r="G2" s="163"/>
      <c r="H2" s="163"/>
      <c r="I2" s="163"/>
      <c r="J2" s="89"/>
      <c r="K2" s="163" t="s">
        <v>1</v>
      </c>
      <c r="L2" s="163"/>
      <c r="M2" s="163"/>
      <c r="N2" s="163"/>
      <c r="O2" s="163"/>
      <c r="P2" s="163"/>
      <c r="Q2" s="163"/>
      <c r="R2" s="163"/>
    </row>
    <row r="3" spans="1:23" x14ac:dyDescent="0.2">
      <c r="B3" s="163" t="s">
        <v>49</v>
      </c>
      <c r="C3" s="163"/>
      <c r="D3" s="28"/>
      <c r="E3" s="163" t="s">
        <v>2</v>
      </c>
      <c r="F3" s="163"/>
      <c r="G3" s="26"/>
      <c r="H3" s="163" t="s">
        <v>3</v>
      </c>
      <c r="I3" s="163"/>
      <c r="J3" s="11"/>
      <c r="K3" s="163" t="s">
        <v>49</v>
      </c>
      <c r="L3" s="163"/>
      <c r="M3" s="27"/>
      <c r="N3" s="163" t="s">
        <v>2</v>
      </c>
      <c r="O3" s="163"/>
      <c r="P3" s="27"/>
      <c r="Q3" s="163" t="s">
        <v>3</v>
      </c>
      <c r="R3" s="163"/>
    </row>
    <row r="4" spans="1:23" x14ac:dyDescent="0.2">
      <c r="B4" s="27" t="s">
        <v>25</v>
      </c>
      <c r="C4" s="103" t="s">
        <v>45</v>
      </c>
      <c r="D4" s="19"/>
      <c r="E4" s="27" t="s">
        <v>25</v>
      </c>
      <c r="F4" s="103" t="s">
        <v>45</v>
      </c>
      <c r="G4" s="27"/>
      <c r="H4" s="84" t="s">
        <v>25</v>
      </c>
      <c r="I4" s="103" t="s">
        <v>45</v>
      </c>
      <c r="J4" s="11"/>
      <c r="K4" s="84" t="s">
        <v>25</v>
      </c>
      <c r="L4" s="103" t="s">
        <v>45</v>
      </c>
      <c r="M4" s="27"/>
      <c r="N4" s="84" t="s">
        <v>25</v>
      </c>
      <c r="O4" s="103" t="s">
        <v>45</v>
      </c>
      <c r="P4" s="27"/>
      <c r="Q4" s="84" t="s">
        <v>25</v>
      </c>
      <c r="R4" s="103" t="s">
        <v>45</v>
      </c>
    </row>
    <row r="5" spans="1:23" x14ac:dyDescent="0.2">
      <c r="B5" s="27" t="s">
        <v>26</v>
      </c>
      <c r="C5" s="103" t="s">
        <v>46</v>
      </c>
      <c r="D5" s="19"/>
      <c r="E5" s="27" t="s">
        <v>26</v>
      </c>
      <c r="F5" s="103" t="s">
        <v>46</v>
      </c>
      <c r="G5" s="27"/>
      <c r="H5" s="84" t="s">
        <v>26</v>
      </c>
      <c r="I5" s="103" t="s">
        <v>46</v>
      </c>
      <c r="J5" s="11"/>
      <c r="K5" s="84" t="s">
        <v>26</v>
      </c>
      <c r="L5" s="103" t="s">
        <v>46</v>
      </c>
      <c r="M5" s="27"/>
      <c r="N5" s="84" t="s">
        <v>26</v>
      </c>
      <c r="O5" s="103" t="s">
        <v>46</v>
      </c>
      <c r="P5" s="27"/>
      <c r="Q5" s="84" t="s">
        <v>26</v>
      </c>
      <c r="R5" s="103" t="s">
        <v>46</v>
      </c>
    </row>
    <row r="6" spans="1:23" x14ac:dyDescent="0.2">
      <c r="A6" s="14"/>
      <c r="B6" s="25">
        <v>1</v>
      </c>
      <c r="C6" s="104">
        <v>2</v>
      </c>
      <c r="D6" s="40"/>
      <c r="E6" s="25">
        <v>3</v>
      </c>
      <c r="F6" s="104">
        <v>4</v>
      </c>
      <c r="G6" s="40"/>
      <c r="H6" s="85">
        <v>5</v>
      </c>
      <c r="I6" s="104">
        <v>6</v>
      </c>
      <c r="J6" s="40"/>
      <c r="K6" s="85">
        <v>7</v>
      </c>
      <c r="L6" s="104">
        <v>8</v>
      </c>
      <c r="M6" s="40"/>
      <c r="N6" s="85">
        <v>9</v>
      </c>
      <c r="O6" s="104">
        <v>10</v>
      </c>
      <c r="P6" s="40"/>
      <c r="Q6" s="85">
        <v>11</v>
      </c>
      <c r="R6" s="104">
        <v>12</v>
      </c>
    </row>
    <row r="7" spans="1:23" x14ac:dyDescent="0.2">
      <c r="A7" s="4"/>
      <c r="B7" s="174" t="s">
        <v>122</v>
      </c>
      <c r="C7" s="174"/>
      <c r="D7" s="174"/>
      <c r="E7" s="174"/>
      <c r="F7" s="174"/>
      <c r="G7" s="174"/>
      <c r="H7" s="174"/>
      <c r="I7" s="174"/>
      <c r="J7" s="174"/>
      <c r="K7" s="174"/>
      <c r="L7" s="174"/>
      <c r="M7" s="174"/>
      <c r="N7" s="174"/>
      <c r="O7" s="174"/>
      <c r="P7" s="174"/>
      <c r="Q7" s="174"/>
      <c r="R7" s="174"/>
      <c r="U7" s="105"/>
      <c r="W7" s="105"/>
    </row>
    <row r="8" spans="1:23" x14ac:dyDescent="0.2">
      <c r="A8" s="61" t="s">
        <v>117</v>
      </c>
      <c r="B8" s="8">
        <f>[4]TableA5_FWA!A1</f>
        <v>0.765625</v>
      </c>
      <c r="C8" s="105" t="str">
        <f>IF([4]TableA5_FWA!B1&lt;&gt;0,IF(ABS([4]TableA5_FWA!B1/[4]TableA5_FWA!B2)&gt;=2.57,FIXED([4]TableA5_FWA!B1,2)&amp;"***",IF(ABS([4]TableA5_FWA!B1/[4]TableA5_FWA!B2)&gt;=1.96,FIXED([4]TableA5_FWA!B1,2)&amp;"**",IF(ABS([4]TableA5_FWA!B1/[4]TableA5_FWA!B2)&gt;=1.65,FIXED([4]TableA5_FWA!B1,2)&amp;"*",FIXED([4]TableA5_FWA!B1,2)))),FIXED([4]TableA5_FWA!B1,2))</f>
        <v>0.04***</v>
      </c>
      <c r="D8" s="23"/>
      <c r="E8" s="8">
        <f>[4]TableA5_FWA!C1</f>
        <v>0.84500002861022949</v>
      </c>
      <c r="F8" s="105" t="str">
        <f>IF([4]TableA5_FWA!D1&lt;&gt;0,IF(ABS([4]TableA5_FWA!D1/[4]TableA5_FWA!D2)&gt;=2.57,FIXED([4]TableA5_FWA!D1,2)&amp;"***",IF(ABS([4]TableA5_FWA!D1/[4]TableA5_FWA!D2)&gt;=1.96,FIXED([4]TableA5_FWA!D1,2)&amp;"**",IF(ABS([4]TableA5_FWA!D1/[4]TableA5_FWA!D2)&gt;=1.65,FIXED([4]TableA5_FWA!D1,2)&amp;"*",FIXED([4]TableA5_FWA!D1,2)))),FIXED([4]TableA5_FWA!D1,2))</f>
        <v>0.03**</v>
      </c>
      <c r="G8" s="23"/>
      <c r="H8" s="8">
        <f>[4]TableA5_FWA!E1</f>
        <v>0.68624997138977051</v>
      </c>
      <c r="I8" s="105" t="str">
        <f>IF([4]TableA5_FWA!F1&lt;&gt;0,IF(ABS([4]TableA5_FWA!F1/[4]TableA5_FWA!F2)&gt;=2.57,FIXED([4]TableA5_FWA!F1,2)&amp;"***",IF(ABS([4]TableA5_FWA!F1/[4]TableA5_FWA!F2)&gt;=1.96,FIXED([4]TableA5_FWA!F1,2)&amp;"**",IF(ABS([4]TableA5_FWA!F1/[4]TableA5_FWA!F2)&gt;=1.65,FIXED([4]TableA5_FWA!F1,2)&amp;"*",FIXED([4]TableA5_FWA!F1,2)))),FIXED([4]TableA5_FWA!F1,2))</f>
        <v>0.04*</v>
      </c>
      <c r="J8" s="23"/>
      <c r="K8" s="8">
        <f>[4]TableA5_TaxiA!A1</f>
        <v>0.73722624778747559</v>
      </c>
      <c r="L8" s="105" t="str">
        <f>IF([4]TableA5_TaxiA!B1&lt;&gt;0,IF(ABS([4]TableA5_TaxiA!B1/[4]TableA5_TaxiA!B2)&gt;=2.57,FIXED([4]TableA5_TaxiA!B1,2)&amp;"***",IF(ABS([4]TableA5_TaxiA!B1/[4]TableA5_TaxiA!B2)&gt;=1.96,FIXED([4]TableA5_TaxiA!B1,2)&amp;"**",IF(ABS([4]TableA5_TaxiA!B1/[4]TableA5_TaxiA!B2)&gt;=1.65,FIXED([4]TableA5_TaxiA!B1,2)&amp;"*",FIXED([4]TableA5_TaxiA!B1,2)))),FIXED([4]TableA5_TaxiA!B1,2))</f>
        <v>0.05</v>
      </c>
      <c r="M8" s="23"/>
      <c r="N8" s="8">
        <f>[4]TableA5_TaxiA!C1</f>
        <v>0.79620856046676636</v>
      </c>
      <c r="O8" s="105" t="str">
        <f>IF([4]TableA5_TaxiA!D1&lt;&gt;0,IF(ABS([4]TableA5_TaxiA!D1/[4]TableA5_TaxiA!D2)&gt;=2.57,FIXED([4]TableA5_TaxiA!D1,2)&amp;"***",IF(ABS([4]TableA5_TaxiA!D1/[4]TableA5_TaxiA!D2)&gt;=1.96,FIXED([4]TableA5_TaxiA!D1,2)&amp;"**",IF(ABS([4]TableA5_TaxiA!D1/[4]TableA5_TaxiA!D2)&gt;=1.65,FIXED([4]TableA5_TaxiA!D1,2)&amp;"*",FIXED([4]TableA5_TaxiA!D1,2)))),FIXED([4]TableA5_TaxiA!D1,2))</f>
        <v>-0.02</v>
      </c>
      <c r="P8" s="23"/>
      <c r="Q8" s="8">
        <f>[4]TableA5_TaxiA!E1</f>
        <v>0.67500001192092896</v>
      </c>
      <c r="R8" s="105" t="str">
        <f>IF([4]TableA5_TaxiA!F1&lt;&gt;0,IF(ABS([4]TableA5_TaxiA!F1/[4]TableA5_TaxiA!F2)&gt;=2.57,FIXED([4]TableA5_TaxiA!F1,2)&amp;"***",IF(ABS([4]TableA5_TaxiA!F1/[4]TableA5_TaxiA!F2)&gt;=1.96,FIXED([4]TableA5_TaxiA!F1,2)&amp;"**",IF(ABS([4]TableA5_TaxiA!F1/[4]TableA5_TaxiA!F2)&gt;=1.65,FIXED([4]TableA5_TaxiA!F1,2)&amp;"*",FIXED([4]TableA5_TaxiA!F1,2)))),FIXED([4]TableA5_TaxiA!F1,2))</f>
        <v>0.13**</v>
      </c>
      <c r="U8" s="9"/>
      <c r="W8" s="9"/>
    </row>
    <row r="9" spans="1:23" x14ac:dyDescent="0.2">
      <c r="C9" s="9">
        <f>[4]TableA5_FWA!B2</f>
        <v>1.3750544749200344E-2</v>
      </c>
      <c r="F9" s="9">
        <f>[4]TableA5_FWA!D2</f>
        <v>1.6170337796211243E-2</v>
      </c>
      <c r="H9" s="9"/>
      <c r="I9" s="9">
        <f>[4]TableA5_FWA!F2</f>
        <v>2.2529229521751404E-2</v>
      </c>
      <c r="L9" s="9">
        <f>[4]TableA5_TaxiA!B2</f>
        <v>4.0595442056655884E-2</v>
      </c>
      <c r="O9" s="9">
        <f>[4]TableA5_TaxiA!D2</f>
        <v>5.854623019695282E-2</v>
      </c>
      <c r="Q9" s="9"/>
      <c r="R9" s="9">
        <f>[4]TableA5_TaxiA!F2</f>
        <v>5.5305242538452148E-2</v>
      </c>
      <c r="U9" s="6"/>
      <c r="W9" s="6"/>
    </row>
    <row r="10" spans="1:23" x14ac:dyDescent="0.2">
      <c r="A10" s="4"/>
      <c r="C10" s="6">
        <f>[4]TableA5_FWA!B3</f>
        <v>3200</v>
      </c>
      <c r="F10" s="6">
        <f>[4]TableA5_FWA!D3</f>
        <v>1600</v>
      </c>
      <c r="H10" s="6"/>
      <c r="I10" s="6">
        <f>[4]TableA5_FWA!F3</f>
        <v>1600</v>
      </c>
      <c r="L10" s="6">
        <f>[4]TableA5_TaxiA!B3</f>
        <v>2061</v>
      </c>
      <c r="O10" s="6">
        <f>[4]TableA5_TaxiA!D3</f>
        <v>1058</v>
      </c>
      <c r="Q10" s="84"/>
      <c r="R10" s="6">
        <f>[4]TableA5_TaxiA!F3</f>
        <v>1003</v>
      </c>
    </row>
    <row r="11" spans="1:23" x14ac:dyDescent="0.2">
      <c r="A11" s="4"/>
      <c r="U11" s="105"/>
      <c r="W11" s="105"/>
    </row>
    <row r="12" spans="1:23" x14ac:dyDescent="0.2">
      <c r="A12" s="61" t="s">
        <v>48</v>
      </c>
      <c r="B12" s="156">
        <f>[4]TableA5_FWA!A4</f>
        <v>2.5773868560791016</v>
      </c>
      <c r="C12" s="156" t="str">
        <f>IF([4]TableA5_FWA!B4&lt;&gt;0,IF(ABS([4]TableA5_FWA!B4/[4]TableA5_FWA!B5)&gt;=2.57,FIXED([4]TableA5_FWA!B4,2)&amp;"***",IF(ABS([4]TableA5_FWA!B4/[4]TableA5_FWA!B5)&gt;=1.96,FIXED([4]TableA5_FWA!B4,2)&amp;"**",IF(ABS([4]TableA5_FWA!B4/[4]TableA5_FWA!B5)&gt;=1.65,FIXED([4]TableA5_FWA!B4,2)&amp;"*",FIXED([4]TableA5_FWA!B4,2)))),FIXED([4]TableA5_FWA!B4,2))</f>
        <v>0.32***</v>
      </c>
      <c r="D12" s="23"/>
      <c r="E12" s="156">
        <f>[4]TableA5_FWA!C4</f>
        <v>2.7814309597015381</v>
      </c>
      <c r="F12" s="156" t="str">
        <f>IF([4]TableA5_FWA!D4&lt;&gt;0,IF(ABS([4]TableA5_FWA!D4/[4]TableA5_FWA!D5)&gt;=2.57,FIXED([4]TableA5_FWA!D4,2)&amp;"***",IF(ABS([4]TableA5_FWA!D4/[4]TableA5_FWA!D5)&gt;=1.96,FIXED([4]TableA5_FWA!D4,2)&amp;"**",IF(ABS([4]TableA5_FWA!D4/[4]TableA5_FWA!D5)&gt;=1.65,FIXED([4]TableA5_FWA!D4,2)&amp;"*",FIXED([4]TableA5_FWA!D4,2)))),FIXED([4]TableA5_FWA!D4,2))</f>
        <v>0.32***</v>
      </c>
      <c r="G12" s="23"/>
      <c r="H12" s="156">
        <f>[4]TableA5_FWA!E4</f>
        <v>2.326141357421875</v>
      </c>
      <c r="I12" s="156" t="str">
        <f>IF([4]TableA5_FWA!F4&lt;&gt;0,IF(ABS([4]TableA5_FWA!F4/[4]TableA5_FWA!F5)&gt;=2.57,FIXED([4]TableA5_FWA!F4,2)&amp;"***",IF(ABS([4]TableA5_FWA!F4/[4]TableA5_FWA!F5)&gt;=1.96,FIXED([4]TableA5_FWA!F4,2)&amp;"**",IF(ABS([4]TableA5_FWA!F4/[4]TableA5_FWA!F5)&gt;=1.65,FIXED([4]TableA5_FWA!F4,2)&amp;"*",FIXED([4]TableA5_FWA!F4,2)))),FIXED([4]TableA5_FWA!F4,2))</f>
        <v>0.33***</v>
      </c>
      <c r="J12" s="23"/>
      <c r="K12" s="156">
        <f>[4]TableA5_TaxiA!A4</f>
        <v>2.5782256126403809</v>
      </c>
      <c r="L12" s="156" t="str">
        <f>IF([4]TableA5_TaxiA!B4&lt;&gt;0,IF(ABS([4]TableA5_TaxiA!B4/[4]TableA5_TaxiA!B5)&gt;=2.57,FIXED([4]TableA5_TaxiA!B4,2)&amp;"***",IF(ABS([4]TableA5_TaxiA!B4/[4]TableA5_TaxiA!B5)&gt;=1.96,FIXED([4]TableA5_TaxiA!B4,2)&amp;"**",IF(ABS([4]TableA5_TaxiA!B4/[4]TableA5_TaxiA!B5)&gt;=1.65,FIXED([4]TableA5_TaxiA!B4,2)&amp;"*",FIXED([4]TableA5_TaxiA!B4,2)))),FIXED([4]TableA5_TaxiA!B4,2))</f>
        <v>0.33***</v>
      </c>
      <c r="M12" s="23"/>
      <c r="N12" s="156">
        <f>[4]TableA5_TaxiA!C4</f>
        <v>2.6802518367767334</v>
      </c>
      <c r="O12" s="156" t="str">
        <f>IF([4]TableA5_TaxiA!D4&lt;&gt;0,IF(ABS([4]TableA5_TaxiA!D4/[4]TableA5_TaxiA!D5)&gt;=2.57,FIXED([4]TableA5_TaxiA!D4,2)&amp;"***",IF(ABS([4]TableA5_TaxiA!D4/[4]TableA5_TaxiA!D5)&gt;=1.96,FIXED([4]TableA5_TaxiA!D4,2)&amp;"**",IF(ABS([4]TableA5_TaxiA!D4/[4]TableA5_TaxiA!D5)&gt;=1.65,FIXED([4]TableA5_TaxiA!D4,2)&amp;"*",FIXED([4]TableA5_TaxiA!D4,2)))),FIXED([4]TableA5_TaxiA!D4,2))</f>
        <v>0.42***</v>
      </c>
      <c r="P12" s="23"/>
      <c r="Q12" s="156">
        <f>[4]TableA5_TaxiA!E4</f>
        <v>2.4512593746185303</v>
      </c>
      <c r="R12" s="156" t="str">
        <f>IF([4]TableA5_TaxiA!F4&lt;&gt;0,IF(ABS([4]TableA5_TaxiA!F4/[4]TableA5_TaxiA!F5)&gt;=2.57,FIXED([4]TableA5_TaxiA!F4,2)&amp;"***",IF(ABS([4]TableA5_TaxiA!F4/[4]TableA5_TaxiA!F5)&gt;=1.96,FIXED([4]TableA5_TaxiA!F4,2)&amp;"**",IF(ABS([4]TableA5_TaxiA!F4/[4]TableA5_TaxiA!F5)&gt;=1.65,FIXED([4]TableA5_TaxiA!F4,2)&amp;"*",FIXED([4]TableA5_TaxiA!F4,2)))),FIXED([4]TableA5_TaxiA!F4,2))</f>
        <v>0.23**</v>
      </c>
      <c r="U12" s="9"/>
      <c r="W12" s="9"/>
    </row>
    <row r="13" spans="1:23" x14ac:dyDescent="0.2">
      <c r="C13" s="9">
        <f>[4]TableA5_FWA!B5</f>
        <v>3.3963881433010101E-2</v>
      </c>
      <c r="F13" s="9">
        <f>[4]TableA5_FWA!D5</f>
        <v>4.371226578950882E-2</v>
      </c>
      <c r="H13" s="9"/>
      <c r="I13" s="9">
        <f>[4]TableA5_FWA!F5</f>
        <v>5.3013164550065994E-2</v>
      </c>
      <c r="L13" s="9">
        <f>[4]TableA5_TaxiA!B5</f>
        <v>8.1609860062599182E-2</v>
      </c>
      <c r="O13" s="9">
        <f>[4]TableA5_TaxiA!D5</f>
        <v>0.11369719356298447</v>
      </c>
      <c r="Q13" s="9"/>
      <c r="R13" s="9">
        <f>[4]TableA5_TaxiA!F5</f>
        <v>0.11265818774700165</v>
      </c>
      <c r="S13" s="109"/>
      <c r="U13" s="6"/>
      <c r="W13" s="6"/>
    </row>
    <row r="14" spans="1:23" x14ac:dyDescent="0.2">
      <c r="A14" s="4"/>
      <c r="C14" s="6">
        <f>[4]TableA5_FWA!B6</f>
        <v>2485</v>
      </c>
      <c r="F14" s="6">
        <f>[4]TableA5_FWA!D6</f>
        <v>1367</v>
      </c>
      <c r="H14" s="6"/>
      <c r="I14" s="6">
        <f>[4]TableA5_FWA!F6</f>
        <v>1118</v>
      </c>
      <c r="L14" s="6">
        <f>[4]TableA5_TaxiA!B6</f>
        <v>1544</v>
      </c>
      <c r="O14" s="6">
        <f>[4]TableA5_TaxiA!D6</f>
        <v>836</v>
      </c>
      <c r="Q14" s="153"/>
      <c r="R14" s="6">
        <f>[4]TableA5_TaxiA!F6</f>
        <v>708</v>
      </c>
      <c r="S14" s="111"/>
    </row>
    <row r="15" spans="1:23" x14ac:dyDescent="0.2">
      <c r="A15" s="4"/>
      <c r="S15" s="109"/>
      <c r="U15" s="105"/>
      <c r="W15" s="105"/>
    </row>
    <row r="16" spans="1:23" x14ac:dyDescent="0.2">
      <c r="A16" s="61" t="s">
        <v>47</v>
      </c>
      <c r="B16" s="156">
        <f>[4]TableA5_FWA!A7</f>
        <v>5.7389011383056641</v>
      </c>
      <c r="C16" s="156" t="str">
        <f>IF([4]TableA5_FWA!B7&lt;&gt;0,IF(ABS([4]TableA5_FWA!B7/[4]TableA5_FWA!B8)&gt;=2.57,FIXED([4]TableA5_FWA!B7,2)&amp;"***",IF(ABS([4]TableA5_FWA!B7/[4]TableA5_FWA!B8)&gt;=1.96,FIXED([4]TableA5_FWA!B7,2)&amp;"**",IF(ABS([4]TableA5_FWA!B7/[4]TableA5_FWA!B8)&gt;=1.65,FIXED([4]TableA5_FWA!B7,2)&amp;"*",FIXED([4]TableA5_FWA!B7,2)))),FIXED([4]TableA5_FWA!B7,2))</f>
        <v>0.34***</v>
      </c>
      <c r="D16" s="23"/>
      <c r="E16" s="156">
        <f>[4]TableA5_FWA!C7</f>
        <v>5.9554462432861328</v>
      </c>
      <c r="F16" s="156" t="str">
        <f>IF([4]TableA5_FWA!D7&lt;&gt;0,IF(ABS([4]TableA5_FWA!D7/[4]TableA5_FWA!D8)&gt;=2.57,FIXED([4]TableA5_FWA!D7,2)&amp;"***",IF(ABS([4]TableA5_FWA!D7/[4]TableA5_FWA!D8)&gt;=1.96,FIXED([4]TableA5_FWA!D7,2)&amp;"**",IF(ABS([4]TableA5_FWA!D7/[4]TableA5_FWA!D8)&gt;=1.65,FIXED([4]TableA5_FWA!D7,2)&amp;"*",FIXED([4]TableA5_FWA!D7,2)))),FIXED([4]TableA5_FWA!D7,2))</f>
        <v>0.32***</v>
      </c>
      <c r="G16" s="23"/>
      <c r="H16" s="156">
        <f>[4]TableA5_FWA!E7</f>
        <v>5.4722628593444824</v>
      </c>
      <c r="I16" s="156" t="str">
        <f>IF([4]TableA5_FWA!F7&lt;&gt;0,IF(ABS([4]TableA5_FWA!F7/[4]TableA5_FWA!F8)&gt;=2.57,FIXED([4]TableA5_FWA!F7,2)&amp;"***",IF(ABS([4]TableA5_FWA!F7/[4]TableA5_FWA!F8)&gt;=1.96,FIXED([4]TableA5_FWA!F7,2)&amp;"**",IF(ABS([4]TableA5_FWA!F7/[4]TableA5_FWA!F8)&gt;=1.65,FIXED([4]TableA5_FWA!F7,2)&amp;"*",FIXED([4]TableA5_FWA!F7,2)))),FIXED([4]TableA5_FWA!F7,2))</f>
        <v>0.37***</v>
      </c>
      <c r="J16" s="23"/>
      <c r="K16" s="156">
        <f>[4]TableA5_TaxiA!A7</f>
        <v>5.8575067520141602</v>
      </c>
      <c r="L16" s="156" t="str">
        <f>IF([4]TableA5_TaxiA!B7&lt;&gt;0,IF(ABS([4]TableA5_TaxiA!B7/[4]TableA5_TaxiA!B8)&gt;=2.57,FIXED([4]TableA5_TaxiA!B7,2)&amp;"***",IF(ABS([4]TableA5_TaxiA!B7/[4]TableA5_TaxiA!B8)&gt;=1.96,FIXED([4]TableA5_TaxiA!B7,2)&amp;"**",IF(ABS([4]TableA5_TaxiA!B7/[4]TableA5_TaxiA!B8)&gt;=1.65,FIXED([4]TableA5_TaxiA!B7,2)&amp;"*",FIXED([4]TableA5_TaxiA!B7,2)))),FIXED([4]TableA5_TaxiA!B7,2))</f>
        <v>0.29***</v>
      </c>
      <c r="M16" s="23"/>
      <c r="N16" s="156">
        <f>[4]TableA5_TaxiA!C7</f>
        <v>5.9590826034545898</v>
      </c>
      <c r="O16" s="156" t="str">
        <f>IF([4]TableA5_TaxiA!D7&lt;&gt;0,IF(ABS([4]TableA5_TaxiA!D7/[4]TableA5_TaxiA!D8)&gt;=2.57,FIXED([4]TableA5_TaxiA!D7,2)&amp;"***",IF(ABS([4]TableA5_TaxiA!D7/[4]TableA5_TaxiA!D8)&gt;=1.96,FIXED([4]TableA5_TaxiA!D7,2)&amp;"**",IF(ABS([4]TableA5_TaxiA!D7/[4]TableA5_TaxiA!D8)&gt;=1.65,FIXED([4]TableA5_TaxiA!D7,2)&amp;"*",FIXED([4]TableA5_TaxiA!D7,2)))),FIXED([4]TableA5_TaxiA!D7,2))</f>
        <v>0.37***</v>
      </c>
      <c r="P16" s="23"/>
      <c r="Q16" s="156">
        <f>[4]TableA5_TaxiA!E7</f>
        <v>5.7311015129089355</v>
      </c>
      <c r="R16" s="156" t="str">
        <f>IF([4]TableA5_TaxiA!F7&lt;&gt;0,IF(ABS([4]TableA5_TaxiA!F7/[4]TableA5_TaxiA!F8)&gt;=2.57,FIXED([4]TableA5_TaxiA!F7,2)&amp;"***",IF(ABS([4]TableA5_TaxiA!F7/[4]TableA5_TaxiA!F8)&gt;=1.96,FIXED([4]TableA5_TaxiA!F7,2)&amp;"**",IF(ABS([4]TableA5_TaxiA!F7/[4]TableA5_TaxiA!F8)&gt;=1.65,FIXED([4]TableA5_TaxiA!F7,2)&amp;"*",FIXED([4]TableA5_TaxiA!F7,2)))),FIXED([4]TableA5_TaxiA!F7,2))</f>
        <v>0.20*</v>
      </c>
      <c r="S16" s="111"/>
      <c r="U16" s="9"/>
      <c r="W16" s="9"/>
    </row>
    <row r="17" spans="1:24" x14ac:dyDescent="0.2">
      <c r="C17" s="9">
        <f>[4]TableA5_FWA!B8</f>
        <v>3.7648163735866547E-2</v>
      </c>
      <c r="F17" s="9">
        <f>[4]TableA5_FWA!D8</f>
        <v>4.7802742570638657E-2</v>
      </c>
      <c r="H17" s="9"/>
      <c r="I17" s="9">
        <f>[4]TableA5_FWA!F8</f>
        <v>5.9492439031600952E-2</v>
      </c>
      <c r="L17" s="9">
        <f>[4]TableA5_TaxiA!B8</f>
        <v>8.9738644659519196E-2</v>
      </c>
      <c r="O17" s="9">
        <f>[4]TableA5_TaxiA!D8</f>
        <v>0.12731927633285522</v>
      </c>
      <c r="Q17" s="9"/>
      <c r="R17" s="9">
        <f>[4]TableA5_TaxiA!F8</f>
        <v>0.12237288057804108</v>
      </c>
      <c r="S17" s="111"/>
      <c r="T17" s="6"/>
      <c r="U17" s="6"/>
      <c r="V17" s="6"/>
      <c r="W17" s="6"/>
      <c r="X17" s="6"/>
    </row>
    <row r="18" spans="1:24" x14ac:dyDescent="0.2">
      <c r="A18" s="4"/>
      <c r="C18" s="6">
        <f>[4]TableA5_FWA!B9</f>
        <v>2485</v>
      </c>
      <c r="F18" s="6">
        <f>[4]TableA5_FWA!D9</f>
        <v>1367</v>
      </c>
      <c r="H18" s="6"/>
      <c r="I18" s="6">
        <f>[4]TableA5_FWA!F9</f>
        <v>1118</v>
      </c>
      <c r="L18" s="6">
        <f>[4]TableA5_TaxiA!B9</f>
        <v>1544</v>
      </c>
      <c r="O18" s="6">
        <f>[4]TableA5_TaxiA!D9</f>
        <v>836</v>
      </c>
      <c r="Q18" s="153"/>
      <c r="R18" s="6">
        <f>[4]TableA5_TaxiA!F9</f>
        <v>708</v>
      </c>
      <c r="S18" s="109"/>
    </row>
    <row r="19" spans="1:24" ht="8" customHeight="1" x14ac:dyDescent="0.2">
      <c r="A19" s="4"/>
      <c r="B19" s="12"/>
      <c r="C19" s="105"/>
      <c r="D19" s="16"/>
      <c r="E19" s="12"/>
      <c r="F19" s="12"/>
      <c r="G19" s="16"/>
      <c r="H19" s="16"/>
      <c r="I19" s="12"/>
      <c r="J19" s="16"/>
      <c r="K19" s="12"/>
      <c r="L19" s="12"/>
      <c r="M19" s="16"/>
      <c r="N19" s="12"/>
      <c r="O19" s="12"/>
      <c r="P19" s="16"/>
      <c r="Q19" s="16"/>
      <c r="R19" s="12"/>
      <c r="S19" s="111"/>
    </row>
    <row r="20" spans="1:24" x14ac:dyDescent="0.2">
      <c r="A20" s="4"/>
      <c r="B20" s="174" t="s">
        <v>121</v>
      </c>
      <c r="C20" s="180"/>
      <c r="D20" s="180"/>
      <c r="E20" s="180"/>
      <c r="F20" s="180"/>
      <c r="G20" s="180"/>
      <c r="H20" s="180"/>
      <c r="I20" s="180"/>
      <c r="J20" s="180"/>
      <c r="K20" s="180"/>
      <c r="L20" s="180"/>
      <c r="M20" s="180"/>
      <c r="N20" s="180"/>
      <c r="O20" s="180"/>
      <c r="P20" s="180"/>
      <c r="Q20" s="180"/>
      <c r="R20" s="180"/>
    </row>
    <row r="21" spans="1:24" x14ac:dyDescent="0.2">
      <c r="A21" s="61" t="s">
        <v>117</v>
      </c>
      <c r="B21" s="8">
        <f>[4]TableA5_FWB!A1</f>
        <v>0.765625</v>
      </c>
      <c r="C21" s="105" t="str">
        <f>IF([4]TableA5_FWB!B1&lt;&gt;0,IF(ABS([4]TableA5_FWB!B1/[4]TableA5_FWB!B2)&gt;=2.57,FIXED([4]TableA5_FWB!B1,2)&amp;"***",IF(ABS([4]TableA5_FWB!B1/[4]TableA5_FWB!B2)&gt;=1.96,FIXED([4]TableA5_FWB!B1,2)&amp;"**",IF(ABS([4]TableA5_FWB!B1/[4]TableA5_FWB!B2)&gt;=1.65,FIXED([4]TableA5_FWB!B1,2)&amp;"*",FIXED([4]TableA5_FWB!B1,2)))),FIXED([4]TableA5_FWB!B1,2))</f>
        <v>0.05***</v>
      </c>
      <c r="D21" s="23"/>
      <c r="E21" s="8">
        <f>[4]TableA5_FWB!C1</f>
        <v>0.84500002861022949</v>
      </c>
      <c r="F21" s="105" t="str">
        <f>IF([4]TableA5_FWB!D1&lt;&gt;0,IF(ABS([4]TableA5_FWB!D1/[4]TableA5_FWB!D2)&gt;=2.57,FIXED([4]TableA5_FWB!D1,2)&amp;"***",IF(ABS([4]TableA5_FWB!D1/[4]TableA5_FWB!D2)&gt;=1.96,FIXED([4]TableA5_FWB!D1,2)&amp;"**",IF(ABS([4]TableA5_FWB!D1/[4]TableA5_FWB!D2)&gt;=1.65,FIXED([4]TableA5_FWB!D1,2)&amp;"*",FIXED([4]TableA5_FWB!D1,2)))),FIXED([4]TableA5_FWB!D1,2))</f>
        <v>0.04**</v>
      </c>
      <c r="G21" s="23"/>
      <c r="H21" s="8">
        <f>[4]TableA5_FWB!E1</f>
        <v>0.68624997138977051</v>
      </c>
      <c r="I21" s="105" t="str">
        <f>IF([4]TableA5_FWB!F1&lt;&gt;0,IF(ABS([4]TableA5_FWB!F1/[4]TableA5_FWB!F2)&gt;=2.57,FIXED([4]TableA5_FWB!F1,2)&amp;"***",IF(ABS([4]TableA5_FWB!F1/[4]TableA5_FWB!F2)&gt;=1.96,FIXED([4]TableA5_FWB!F1,2)&amp;"**",IF(ABS([4]TableA5_FWB!F1/[4]TableA5_FWB!F2)&gt;=1.65,FIXED([4]TableA5_FWB!F1,2)&amp;"*",FIXED([4]TableA5_FWB!F1,2)))),FIXED([4]TableA5_FWB!F1,2))</f>
        <v>0.06***</v>
      </c>
      <c r="J21" s="23"/>
      <c r="K21" s="8">
        <f>[4]TableA5_TaxiB!A1</f>
        <v>0.73722624778747559</v>
      </c>
      <c r="L21" s="105" t="str">
        <f>IF([4]TableA5_TaxiB!B1&lt;&gt;0,IF(ABS([4]TableA5_TaxiB!B1/[4]TableA5_TaxiB!B2)&gt;=2.57,FIXED([4]TableA5_TaxiB!B1,2)&amp;"***",IF(ABS([4]TableA5_TaxiB!B1/[4]TableA5_TaxiB!B2)&gt;=1.96,FIXED([4]TableA5_TaxiB!B1,2)&amp;"**",IF(ABS([4]TableA5_TaxiB!B1/[4]TableA5_TaxiB!B2)&gt;=1.65,FIXED([4]TableA5_TaxiB!B1,2)&amp;"*",FIXED([4]TableA5_TaxiB!B1,2)))),FIXED([4]TableA5_TaxiB!B1,2))</f>
        <v>0.01</v>
      </c>
      <c r="M21" s="23"/>
      <c r="N21" s="8">
        <f>[4]TableA5_TaxiB!C1</f>
        <v>0.79620856046676636</v>
      </c>
      <c r="O21" s="105" t="str">
        <f>IF([4]TableA5_TaxiB!D1&lt;&gt;0,IF(ABS([4]TableA5_TaxiB!D1/[4]TableA5_TaxiB!D2)&gt;=2.57,FIXED([4]TableA5_TaxiB!D1,2)&amp;"***",IF(ABS([4]TableA5_TaxiB!D1/[4]TableA5_TaxiB!D2)&gt;=1.96,FIXED([4]TableA5_TaxiB!D1,2)&amp;"**",IF(ABS([4]TableA5_TaxiB!D1/[4]TableA5_TaxiB!D2)&gt;=1.65,FIXED([4]TableA5_TaxiB!D1,2)&amp;"*",FIXED([4]TableA5_TaxiB!D1,2)))),FIXED([4]TableA5_TaxiB!D1,2))</f>
        <v>-0.04</v>
      </c>
      <c r="P21" s="23"/>
      <c r="Q21" s="8">
        <f>[4]TableA5_TaxiB!E1</f>
        <v>0.67500001192092896</v>
      </c>
      <c r="R21" s="105" t="str">
        <f>IF([4]TableA5_TaxiB!F1&lt;&gt;0,IF(ABS([4]TableA5_TaxiB!F1/[4]TableA5_TaxiB!F2)&gt;=2.57,FIXED([4]TableA5_TaxiB!F1,2)&amp;"***",IF(ABS([4]TableA5_TaxiB!F1/[4]TableA5_TaxiB!F2)&gt;=1.96,FIXED([4]TableA5_TaxiB!F1,2)&amp;"**",IF(ABS([4]TableA5_TaxiB!F1/[4]TableA5_TaxiB!F2)&gt;=1.65,FIXED([4]TableA5_TaxiB!F1,2)&amp;"*",FIXED([4]TableA5_TaxiB!F1,2)))),FIXED([4]TableA5_TaxiB!F1,2))</f>
        <v>0.07*</v>
      </c>
    </row>
    <row r="22" spans="1:24" x14ac:dyDescent="0.2">
      <c r="C22" s="9">
        <f>[4]TableA5_FWB!B2</f>
        <v>1.280558668076992E-2</v>
      </c>
      <c r="F22" s="9">
        <f>[4]TableA5_FWB!D2</f>
        <v>1.5077165327966213E-2</v>
      </c>
      <c r="H22" s="9"/>
      <c r="I22" s="9">
        <f>[4]TableA5_FWB!F2</f>
        <v>2.1380053833127022E-2</v>
      </c>
      <c r="L22" s="9">
        <f>[4]TableA5_TaxiB!B2</f>
        <v>2.4240763857960701E-2</v>
      </c>
      <c r="O22" s="9">
        <f>[4]TableA5_TaxiB!D2</f>
        <v>3.3677827566862106E-2</v>
      </c>
      <c r="Q22" s="9"/>
      <c r="R22" s="9">
        <f>[4]TableA5_TaxiB!F2</f>
        <v>3.3823732286691666E-2</v>
      </c>
    </row>
    <row r="23" spans="1:24" x14ac:dyDescent="0.2">
      <c r="A23" s="4"/>
      <c r="C23" s="6">
        <f>[4]TableA5_FWB!B3</f>
        <v>2472</v>
      </c>
      <c r="F23" s="6">
        <f>[4]TableA5_FWB!D3</f>
        <v>1336</v>
      </c>
      <c r="H23" s="6"/>
      <c r="I23" s="6">
        <f>[4]TableA5_FWB!F3</f>
        <v>1136</v>
      </c>
      <c r="L23" s="6">
        <f>[4]TableA5_TaxiB!B3</f>
        <v>1561</v>
      </c>
      <c r="O23" s="6">
        <f>[4]TableA5_TaxiB!D3</f>
        <v>840</v>
      </c>
      <c r="Q23" s="84"/>
      <c r="R23" s="6">
        <f>[4]TableA5_TaxiB!F3</f>
        <v>721</v>
      </c>
    </row>
    <row r="24" spans="1:24" x14ac:dyDescent="0.2">
      <c r="A24" s="4"/>
      <c r="H24" s="6"/>
    </row>
    <row r="25" spans="1:24" x14ac:dyDescent="0.2">
      <c r="A25" s="61" t="s">
        <v>48</v>
      </c>
      <c r="B25" s="8">
        <f>[4]TableA5_FWB!A4</f>
        <v>2.5773868560791016</v>
      </c>
      <c r="C25" s="105" t="str">
        <f>IF([4]TableA5_FWB!B4&lt;&gt;0,IF(ABS([4]TableA5_FWB!B4/[4]TableA5_FWB!B5)&gt;=2.57,FIXED([4]TableA5_FWB!B4,2)&amp;"***",IF(ABS([4]TableA5_FWB!B4/[4]TableA5_FWB!B5)&gt;=1.96,FIXED([4]TableA5_FWB!B4,2)&amp;"**",IF(ABS([4]TableA5_FWB!B4/[4]TableA5_FWB!B5)&gt;=1.65,FIXED([4]TableA5_FWB!B4,2)&amp;"*",FIXED([4]TableA5_FWB!B4,2)))),FIXED([4]TableA5_FWB!B4,2))</f>
        <v>0.32***</v>
      </c>
      <c r="D25" s="23"/>
      <c r="E25" s="8">
        <f>[4]TableA5_FWB!C4</f>
        <v>2.7814309597015381</v>
      </c>
      <c r="F25" s="105" t="str">
        <f>IF([4]TableA5_FWB!D4&lt;&gt;0,IF(ABS([4]TableA5_FWB!D4/[4]TableA5_FWB!D5)&gt;=2.57,FIXED([4]TableA5_FWB!D4,2)&amp;"***",IF(ABS([4]TableA5_FWB!D4/[4]TableA5_FWB!D5)&gt;=1.96,FIXED([4]TableA5_FWB!D4,2)&amp;"**",IF(ABS([4]TableA5_FWB!D4/[4]TableA5_FWB!D5)&gt;=1.65,FIXED([4]TableA5_FWB!D4,2)&amp;"*",FIXED([4]TableA5_FWB!D4,2)))),FIXED([4]TableA5_FWB!D4,2))</f>
        <v>0.30***</v>
      </c>
      <c r="G25" s="23"/>
      <c r="H25" s="8">
        <f>[4]TableA5_FWB!E4</f>
        <v>2.326141357421875</v>
      </c>
      <c r="I25" s="105" t="str">
        <f>IF([4]TableA5_FWB!F4&lt;&gt;0,IF(ABS([4]TableA5_FWB!F4/[4]TableA5_FWB!F5)&gt;=2.57,FIXED([4]TableA5_FWB!F4,2)&amp;"***",IF(ABS([4]TableA5_FWB!F4/[4]TableA5_FWB!F5)&gt;=1.96,FIXED([4]TableA5_FWB!F4,2)&amp;"**",IF(ABS([4]TableA5_FWB!F4/[4]TableA5_FWB!F5)&gt;=1.65,FIXED([4]TableA5_FWB!F4,2)&amp;"*",FIXED([4]TableA5_FWB!F4,2)))),FIXED([4]TableA5_FWB!F4,2))</f>
        <v>0.34***</v>
      </c>
      <c r="J25" s="23"/>
      <c r="K25" s="156">
        <f>[4]TableA5_TaxiB!A4</f>
        <v>2.5782256126403809</v>
      </c>
      <c r="L25" s="156" t="str">
        <f>IF([4]TableA5_TaxiB!B4&lt;&gt;0,IF(ABS([4]TableA5_TaxiB!B4/[4]TableA5_TaxiB!B5)&gt;=2.57,FIXED([4]TableA5_TaxiB!B4,2)&amp;"***",IF(ABS([4]TableA5_TaxiB!B4/[4]TableA5_TaxiB!B5)&gt;=1.96,FIXED([4]TableA5_TaxiB!B4,2)&amp;"**",IF(ABS([4]TableA5_TaxiB!B4/[4]TableA5_TaxiB!B5)&gt;=1.65,FIXED([4]TableA5_TaxiB!B4,2)&amp;"*",FIXED([4]TableA5_TaxiB!B4,2)))),FIXED([4]TableA5_TaxiB!B4,2))</f>
        <v>0.40***</v>
      </c>
      <c r="M25" s="23"/>
      <c r="N25" s="156">
        <f>[4]TableA5_TaxiB!C4</f>
        <v>2.6802518367767334</v>
      </c>
      <c r="O25" s="156" t="str">
        <f>IF([4]TableA5_TaxiB!D4&lt;&gt;0,IF(ABS([4]TableA5_TaxiB!D4/[4]TableA5_TaxiB!D5)&gt;=2.57,FIXED([4]TableA5_TaxiB!D4,2)&amp;"***",IF(ABS([4]TableA5_TaxiB!D4/[4]TableA5_TaxiB!D5)&gt;=1.96,FIXED([4]TableA5_TaxiB!D4,2)&amp;"**",IF(ABS([4]TableA5_TaxiB!D4/[4]TableA5_TaxiB!D5)&gt;=1.65,FIXED([4]TableA5_TaxiB!D4,2)&amp;"*",FIXED([4]TableA5_TaxiB!D4,2)))),FIXED([4]TableA5_TaxiB!D4,2))</f>
        <v>0.43***</v>
      </c>
      <c r="P25" s="23"/>
      <c r="Q25" s="156">
        <f>[4]TableA5_TaxiB!E4</f>
        <v>2.4512593746185303</v>
      </c>
      <c r="R25" s="156" t="str">
        <f>IF([4]TableA5_TaxiB!F4&lt;&gt;0,IF(ABS([4]TableA5_TaxiB!F4/[4]TableA5_TaxiB!F5)&gt;=2.57,FIXED([4]TableA5_TaxiB!F4,2)&amp;"***",IF(ABS([4]TableA5_TaxiB!F4/[4]TableA5_TaxiB!F5)&gt;=1.96,FIXED([4]TableA5_TaxiB!F4,2)&amp;"**",IF(ABS([4]TableA5_TaxiB!F4/[4]TableA5_TaxiB!F5)&gt;=1.65,FIXED([4]TableA5_TaxiB!F4,2)&amp;"*",FIXED([4]TableA5_TaxiB!F4,2)))),FIXED([4]TableA5_TaxiB!F4,2))</f>
        <v>0.34***</v>
      </c>
    </row>
    <row r="26" spans="1:24" x14ac:dyDescent="0.2">
      <c r="C26" s="9">
        <f>[4]TableA5_FWB!B5</f>
        <v>3.2006479799747467E-2</v>
      </c>
      <c r="F26" s="9">
        <f>[4]TableA5_FWB!D5</f>
        <v>4.0087141096591949E-2</v>
      </c>
      <c r="H26" s="9"/>
      <c r="I26" s="9">
        <f>[4]TableA5_FWB!F5</f>
        <v>5.1485039293766022E-2</v>
      </c>
      <c r="L26" s="9">
        <f>[4]TableA5_TaxiB!B5</f>
        <v>6.70466348528862E-2</v>
      </c>
      <c r="O26" s="9">
        <f>[4]TableA5_TaxiB!D5</f>
        <v>9.5857352018356323E-2</v>
      </c>
      <c r="Q26" s="9"/>
      <c r="R26" s="9">
        <f>[4]TableA5_TaxiB!F5</f>
        <v>9.0272523462772369E-2</v>
      </c>
    </row>
    <row r="27" spans="1:24" x14ac:dyDescent="0.2">
      <c r="A27" s="4"/>
      <c r="C27" s="6">
        <f>[4]TableA5_FWB!B6</f>
        <v>2214</v>
      </c>
      <c r="F27" s="6">
        <f>[4]TableA5_FWB!D6</f>
        <v>1242</v>
      </c>
      <c r="H27" s="6"/>
      <c r="I27" s="6">
        <f>[4]TableA5_FWB!F6</f>
        <v>972</v>
      </c>
      <c r="L27" s="6">
        <f>[4]TableA5_TaxiB!B6</f>
        <v>1422</v>
      </c>
      <c r="O27" s="6">
        <f>[4]TableA5_TaxiB!D6</f>
        <v>775</v>
      </c>
      <c r="Q27" s="153"/>
      <c r="R27" s="6">
        <f>[4]TableA5_TaxiB!F6</f>
        <v>647</v>
      </c>
    </row>
    <row r="28" spans="1:24" x14ac:dyDescent="0.2">
      <c r="A28" s="4"/>
      <c r="H28" s="6"/>
    </row>
    <row r="29" spans="1:24" x14ac:dyDescent="0.2">
      <c r="A29" s="61" t="s">
        <v>47</v>
      </c>
      <c r="B29" s="8">
        <f>[4]TableA5_FWB!A7</f>
        <v>5.7389011383056641</v>
      </c>
      <c r="C29" s="105" t="str">
        <f>IF([4]TableA5_FWB!B7&lt;&gt;0,IF(ABS([4]TableA5_FWB!B7/[4]TableA5_FWB!B8)&gt;=2.57,FIXED([4]TableA5_FWB!B7,2)&amp;"***",IF(ABS([4]TableA5_FWB!B7/[4]TableA5_FWB!B8)&gt;=1.96,FIXED([4]TableA5_FWB!B7,2)&amp;"**",IF(ABS([4]TableA5_FWB!B7/[4]TableA5_FWB!B8)&gt;=1.65,FIXED([4]TableA5_FWB!B7,2)&amp;"*",FIXED([4]TableA5_FWB!B7,2)))),FIXED([4]TableA5_FWB!B7,2))</f>
        <v>0.33***</v>
      </c>
      <c r="D29" s="23"/>
      <c r="E29" s="8">
        <f>[4]TableA5_FWB!C7</f>
        <v>5.9554462432861328</v>
      </c>
      <c r="F29" s="105" t="str">
        <f>IF([4]TableA5_FWB!D7&lt;&gt;0,IF(ABS([4]TableA5_FWB!D7/[4]TableA5_FWB!D8)&gt;=2.57,FIXED([4]TableA5_FWB!D7,2)&amp;"***",IF(ABS([4]TableA5_FWB!D7/[4]TableA5_FWB!D8)&gt;=1.96,FIXED([4]TableA5_FWB!D7,2)&amp;"**",IF(ABS([4]TableA5_FWB!D7/[4]TableA5_FWB!D8)&gt;=1.65,FIXED([4]TableA5_FWB!D7,2)&amp;"*",FIXED([4]TableA5_FWB!D7,2)))),FIXED([4]TableA5_FWB!D7,2))</f>
        <v>0.30***</v>
      </c>
      <c r="G29" s="23"/>
      <c r="H29" s="8">
        <f>[4]TableA5_FWB!E7</f>
        <v>5.4722628593444824</v>
      </c>
      <c r="I29" s="105" t="str">
        <f>IF([4]TableA5_FWB!F7&lt;&gt;0,IF(ABS([4]TableA5_FWB!F7/[4]TableA5_FWB!F8)&gt;=2.57,FIXED([4]TableA5_FWB!F7,2)&amp;"***",IF(ABS([4]TableA5_FWB!F7/[4]TableA5_FWB!F8)&gt;=1.96,FIXED([4]TableA5_FWB!F7,2)&amp;"**",IF(ABS([4]TableA5_FWB!F7/[4]TableA5_FWB!F8)&gt;=1.65,FIXED([4]TableA5_FWB!F7,2)&amp;"*",FIXED([4]TableA5_FWB!F7,2)))),FIXED([4]TableA5_FWB!F7,2))</f>
        <v>0.36***</v>
      </c>
      <c r="J29" s="23"/>
      <c r="K29" s="156">
        <f>[4]TableA5_TaxiB!A7</f>
        <v>5.8575067520141602</v>
      </c>
      <c r="L29" s="156" t="str">
        <f>IF([4]TableA5_TaxiB!B7&lt;&gt;0,IF(ABS([4]TableA5_TaxiB!B7/[4]TableA5_TaxiB!B8)&gt;=2.57,FIXED([4]TableA5_TaxiB!B7,2)&amp;"***",IF(ABS([4]TableA5_TaxiB!B7/[4]TableA5_TaxiB!B8)&gt;=1.96,FIXED([4]TableA5_TaxiB!B7,2)&amp;"**",IF(ABS([4]TableA5_TaxiB!B7/[4]TableA5_TaxiB!B8)&gt;=1.65,FIXED([4]TableA5_TaxiB!B7,2)&amp;"*",FIXED([4]TableA5_TaxiB!B7,2)))),FIXED([4]TableA5_TaxiB!B7,2))</f>
        <v>0.39***</v>
      </c>
      <c r="M29" s="23"/>
      <c r="N29" s="156">
        <f>[4]TableA5_TaxiB!C7</f>
        <v>5.9590826034545898</v>
      </c>
      <c r="O29" s="156" t="str">
        <f>IF([4]TableA5_TaxiB!D7&lt;&gt;0,IF(ABS([4]TableA5_TaxiB!D7/[4]TableA5_TaxiB!D8)&gt;=2.57,FIXED([4]TableA5_TaxiB!D7,2)&amp;"***",IF(ABS([4]TableA5_TaxiB!D7/[4]TableA5_TaxiB!D8)&gt;=1.96,FIXED([4]TableA5_TaxiB!D7,2)&amp;"**",IF(ABS([4]TableA5_TaxiB!D7/[4]TableA5_TaxiB!D8)&gt;=1.65,FIXED([4]TableA5_TaxiB!D7,2)&amp;"*",FIXED([4]TableA5_TaxiB!D7,2)))),FIXED([4]TableA5_TaxiB!D7,2))</f>
        <v>0.40***</v>
      </c>
      <c r="P29" s="23"/>
      <c r="Q29" s="156">
        <f>[4]TableA5_TaxiB!E7</f>
        <v>5.7311015129089355</v>
      </c>
      <c r="R29" s="156" t="str">
        <f>IF([4]TableA5_TaxiB!F7&lt;&gt;0,IF(ABS([4]TableA5_TaxiB!F7/[4]TableA5_TaxiB!F8)&gt;=2.57,FIXED([4]TableA5_TaxiB!F7,2)&amp;"***",IF(ABS([4]TableA5_TaxiB!F7/[4]TableA5_TaxiB!F8)&gt;=1.96,FIXED([4]TableA5_TaxiB!F7,2)&amp;"**",IF(ABS([4]TableA5_TaxiB!F7/[4]TableA5_TaxiB!F8)&gt;=1.65,FIXED([4]TableA5_TaxiB!F7,2)&amp;"*",FIXED([4]TableA5_TaxiB!F7,2)))),FIXED([4]TableA5_TaxiB!F7,2))</f>
        <v>0.34***</v>
      </c>
    </row>
    <row r="30" spans="1:24" x14ac:dyDescent="0.2">
      <c r="A30" s="4"/>
      <c r="C30" s="9">
        <f>[4]TableA5_FWB!B8</f>
        <v>3.50792296230793E-2</v>
      </c>
      <c r="F30" s="9">
        <f>[4]TableA5_FWB!D8</f>
        <v>4.2959611862897873E-2</v>
      </c>
      <c r="H30" s="9"/>
      <c r="I30" s="9">
        <f>[4]TableA5_FWB!F8</f>
        <v>5.7490110397338867E-2</v>
      </c>
      <c r="L30" s="9">
        <f>[4]TableA5_TaxiB!B8</f>
        <v>7.077065110206604E-2</v>
      </c>
      <c r="O30" s="9">
        <f>[4]TableA5_TaxiB!D8</f>
        <v>0.10049773007631302</v>
      </c>
      <c r="Q30" s="9"/>
      <c r="R30" s="9">
        <f>[4]TableA5_TaxiB!F8</f>
        <v>9.7059212625026703E-2</v>
      </c>
    </row>
    <row r="31" spans="1:24" x14ac:dyDescent="0.2">
      <c r="A31" s="14"/>
      <c r="B31" s="14"/>
      <c r="C31" s="24">
        <f>[4]TableA5_FWB!B9</f>
        <v>2214</v>
      </c>
      <c r="D31" s="14"/>
      <c r="E31" s="14"/>
      <c r="F31" s="24">
        <f>[4]TableA5_FWB!D9</f>
        <v>1242</v>
      </c>
      <c r="G31" s="14"/>
      <c r="H31" s="24"/>
      <c r="I31" s="24">
        <f>[4]TableA5_FWB!F9</f>
        <v>972</v>
      </c>
      <c r="J31" s="14"/>
      <c r="K31" s="14"/>
      <c r="L31" s="24">
        <f>[4]TableA5_TaxiB!B9</f>
        <v>1422</v>
      </c>
      <c r="M31" s="14"/>
      <c r="N31" s="14"/>
      <c r="O31" s="24">
        <f>[4]TableA5_TaxiB!D9</f>
        <v>775</v>
      </c>
      <c r="P31" s="14"/>
      <c r="Q31" s="155"/>
      <c r="R31" s="24">
        <f>[4]TableA5_TaxiB!F9</f>
        <v>647</v>
      </c>
    </row>
  </sheetData>
  <mergeCells count="11">
    <mergeCell ref="B7:R7"/>
    <mergeCell ref="A1:R1"/>
    <mergeCell ref="K3:L3"/>
    <mergeCell ref="N3:O3"/>
    <mergeCell ref="B20:R20"/>
    <mergeCell ref="H3:I3"/>
    <mergeCell ref="B2:I2"/>
    <mergeCell ref="Q3:R3"/>
    <mergeCell ref="K2:R2"/>
    <mergeCell ref="B3:C3"/>
    <mergeCell ref="E3:F3"/>
  </mergeCells>
  <phoneticPr fontId="8" type="noConversion"/>
  <printOptions horizontalCentered="1"/>
  <pageMargins left="0.7" right="0.7" top="0.75" bottom="0.75" header="0.3" footer="0.3"/>
  <pageSetup scale="87" orientation="landscape"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76D6FF"/>
    <pageSetUpPr fitToPage="1"/>
  </sheetPr>
  <dimension ref="A1:R29"/>
  <sheetViews>
    <sheetView workbookViewId="0">
      <selection activeCell="E29" sqref="E29"/>
    </sheetView>
  </sheetViews>
  <sheetFormatPr baseColWidth="10" defaultRowHeight="16" x14ac:dyDescent="0.2"/>
  <cols>
    <col min="1" max="1" width="22.33203125" style="1" customWidth="1"/>
    <col min="2" max="3" width="9.1640625" style="1" customWidth="1"/>
    <col min="4" max="4" width="1.5" style="1" customWidth="1"/>
    <col min="5" max="6" width="9.1640625" style="1" customWidth="1"/>
    <col min="7" max="7" width="1.5" style="1" customWidth="1"/>
    <col min="8" max="9" width="9.1640625" style="1" customWidth="1"/>
    <col min="10" max="10" width="1.5" style="1" customWidth="1"/>
    <col min="11" max="12" width="9.1640625" style="1" customWidth="1"/>
    <col min="13" max="13" width="1.5" style="1" customWidth="1"/>
    <col min="14" max="15" width="9.1640625" style="1" customWidth="1"/>
    <col min="16" max="16" width="1.5" style="1" customWidth="1"/>
    <col min="17" max="18" width="9.1640625" style="1" customWidth="1"/>
    <col min="19" max="16384" width="10.83203125" style="1"/>
  </cols>
  <sheetData>
    <row r="1" spans="1:18" x14ac:dyDescent="0.2">
      <c r="A1" s="77"/>
      <c r="B1" s="163" t="s">
        <v>58</v>
      </c>
      <c r="C1" s="163"/>
      <c r="D1" s="163"/>
      <c r="E1" s="163"/>
      <c r="F1" s="163"/>
      <c r="G1" s="163"/>
      <c r="H1" s="163"/>
      <c r="I1" s="163"/>
      <c r="J1" s="89"/>
      <c r="K1" s="163" t="s">
        <v>1</v>
      </c>
      <c r="L1" s="163"/>
      <c r="M1" s="163"/>
      <c r="N1" s="163"/>
      <c r="O1" s="163"/>
      <c r="P1" s="163"/>
      <c r="Q1" s="163"/>
      <c r="R1" s="163"/>
    </row>
    <row r="2" spans="1:18" x14ac:dyDescent="0.2">
      <c r="B2" s="163" t="s">
        <v>49</v>
      </c>
      <c r="C2" s="163"/>
      <c r="D2" s="28"/>
      <c r="E2" s="163" t="s">
        <v>2</v>
      </c>
      <c r="F2" s="163"/>
      <c r="G2" s="26"/>
      <c r="H2" s="163" t="s">
        <v>3</v>
      </c>
      <c r="I2" s="163"/>
      <c r="J2" s="27"/>
      <c r="K2" s="163" t="s">
        <v>49</v>
      </c>
      <c r="L2" s="163"/>
      <c r="M2" s="86"/>
      <c r="N2" s="163" t="s">
        <v>2</v>
      </c>
      <c r="O2" s="163"/>
      <c r="P2" s="86"/>
      <c r="Q2" s="163" t="s">
        <v>3</v>
      </c>
      <c r="R2" s="163"/>
    </row>
    <row r="3" spans="1:18" x14ac:dyDescent="0.2">
      <c r="B3" s="27" t="s">
        <v>25</v>
      </c>
      <c r="C3" s="103" t="s">
        <v>45</v>
      </c>
      <c r="D3" s="27"/>
      <c r="E3" s="27" t="s">
        <v>25</v>
      </c>
      <c r="F3" s="103" t="s">
        <v>45</v>
      </c>
      <c r="G3" s="27"/>
      <c r="H3" s="84" t="s">
        <v>25</v>
      </c>
      <c r="I3" s="103" t="s">
        <v>45</v>
      </c>
      <c r="J3" s="27"/>
      <c r="K3" s="84" t="s">
        <v>25</v>
      </c>
      <c r="L3" s="103" t="s">
        <v>45</v>
      </c>
      <c r="M3" s="84"/>
      <c r="N3" s="84" t="s">
        <v>25</v>
      </c>
      <c r="O3" s="103" t="s">
        <v>45</v>
      </c>
      <c r="P3" s="84"/>
      <c r="Q3" s="84" t="s">
        <v>25</v>
      </c>
      <c r="R3" s="103" t="s">
        <v>45</v>
      </c>
    </row>
    <row r="4" spans="1:18" x14ac:dyDescent="0.2">
      <c r="B4" s="27" t="s">
        <v>26</v>
      </c>
      <c r="C4" s="103" t="s">
        <v>46</v>
      </c>
      <c r="D4" s="27"/>
      <c r="E4" s="27" t="s">
        <v>26</v>
      </c>
      <c r="F4" s="103" t="s">
        <v>46</v>
      </c>
      <c r="G4" s="27"/>
      <c r="H4" s="84" t="s">
        <v>26</v>
      </c>
      <c r="I4" s="103" t="s">
        <v>46</v>
      </c>
      <c r="J4" s="27"/>
      <c r="K4" s="84" t="s">
        <v>26</v>
      </c>
      <c r="L4" s="103" t="s">
        <v>46</v>
      </c>
      <c r="M4" s="84"/>
      <c r="N4" s="84" t="s">
        <v>26</v>
      </c>
      <c r="O4" s="103" t="s">
        <v>46</v>
      </c>
      <c r="P4" s="84"/>
      <c r="Q4" s="84" t="s">
        <v>26</v>
      </c>
      <c r="R4" s="103" t="s">
        <v>46</v>
      </c>
    </row>
    <row r="5" spans="1:18" x14ac:dyDescent="0.2">
      <c r="A5" s="100"/>
      <c r="B5" s="91">
        <v>1</v>
      </c>
      <c r="C5" s="104">
        <v>2</v>
      </c>
      <c r="D5" s="40"/>
      <c r="E5" s="91">
        <v>3</v>
      </c>
      <c r="F5" s="104">
        <v>4</v>
      </c>
      <c r="G5" s="40"/>
      <c r="H5" s="91">
        <v>5</v>
      </c>
      <c r="I5" s="104">
        <v>6</v>
      </c>
      <c r="J5" s="40"/>
      <c r="K5" s="91">
        <v>7</v>
      </c>
      <c r="L5" s="104">
        <v>8</v>
      </c>
      <c r="M5" s="40"/>
      <c r="N5" s="91">
        <v>9</v>
      </c>
      <c r="O5" s="104">
        <v>10</v>
      </c>
      <c r="P5" s="40"/>
      <c r="Q5" s="91">
        <v>11</v>
      </c>
      <c r="R5" s="104">
        <v>12</v>
      </c>
    </row>
    <row r="6" spans="1:18" x14ac:dyDescent="0.2">
      <c r="A6" s="61" t="s">
        <v>52</v>
      </c>
      <c r="B6" s="156">
        <f>[4]TableA6_FW!A1</f>
        <v>29.533750534057617</v>
      </c>
      <c r="C6" s="156" t="str">
        <f>IF([4]TableA6_FW!B1&lt;&gt;0,IF(ABS([4]TableA6_FW!B1/[4]TableA6_FW!B2)&gt;=2.57,FIXED([4]TableA6_FW!B1,2)&amp;"***",IF(ABS([4]TableA6_FW!B1/[4]TableA6_FW!B2)&gt;=1.96,FIXED([4]TableA6_FW!B1,2)&amp;"**",IF(ABS([4]TableA6_FW!B1/[4]TableA6_FW!B2)&gt;=1.65,FIXED([4]TableA6_FW!B1,2)&amp;"*",FIXED([4]TableA6_FW!B1,2)))),FIXED([4]TableA6_FW!B1,2))</f>
        <v>12.48***</v>
      </c>
      <c r="D6" s="23"/>
      <c r="E6" s="156">
        <f>[4]TableA6_FW!C1</f>
        <v>37.689998626708984</v>
      </c>
      <c r="F6" s="156" t="str">
        <f>IF([4]TableA6_FW!D1&lt;&gt;0,IF(ABS([4]TableA6_FW!D1/[4]TableA6_FW!D2)&gt;=2.57,FIXED([4]TableA6_FW!D1,2)&amp;"***",IF(ABS([4]TableA6_FW!D1/[4]TableA6_FW!D2)&gt;=1.96,FIXED([4]TableA6_FW!D1,2)&amp;"**",IF(ABS([4]TableA6_FW!D1/[4]TableA6_FW!D2)&gt;=1.65,FIXED([4]TableA6_FW!D1,2)&amp;"*",FIXED([4]TableA6_FW!D1,2)))),FIXED([4]TableA6_FW!D1,2))</f>
        <v>14.38***</v>
      </c>
      <c r="G6" s="23"/>
      <c r="H6" s="156">
        <f>[4]TableA6_FW!E1</f>
        <v>21.377500534057617</v>
      </c>
      <c r="I6" s="156" t="str">
        <f>IF([4]TableA6_FW!F1&lt;&gt;0,IF(ABS([4]TableA6_FW!F1/[4]TableA6_FW!F2)&gt;=2.57,FIXED([4]TableA6_FW!F1,2)&amp;"***",IF(ABS([4]TableA6_FW!F1/[4]TableA6_FW!F2)&gt;=1.96,FIXED([4]TableA6_FW!F1,2)&amp;"**",IF(ABS([4]TableA6_FW!F1/[4]TableA6_FW!F2)&gt;=1.65,FIXED([4]TableA6_FW!F1,2)&amp;"*",FIXED([4]TableA6_FW!F1,2)))),FIXED([4]TableA6_FW!F1,2))</f>
        <v>10.48***</v>
      </c>
      <c r="J6" s="23"/>
      <c r="K6" s="156">
        <f>[4]TableA6_Taxi!A1</f>
        <v>30.931873321533203</v>
      </c>
      <c r="L6" s="156" t="str">
        <f>IF([4]TableA6_Taxi!B1&lt;&gt;0,IF(ABS([4]TableA6_Taxi!B1/[4]TableA6_Taxi!B2)&gt;=2.57,FIXED([4]TableA6_Taxi!B1,2)&amp;"***",IF(ABS([4]TableA6_Taxi!B1/[4]TableA6_Taxi!B2)&gt;=1.96,FIXED([4]TableA6_Taxi!B1,2)&amp;"**",IF(ABS([4]TableA6_Taxi!B1/[4]TableA6_Taxi!B2)&gt;=1.65,FIXED([4]TableA6_Taxi!B1,2)&amp;"*",FIXED([4]TableA6_Taxi!B1,2)))),FIXED([4]TableA6_Taxi!B1,2))</f>
        <v>12.11***</v>
      </c>
      <c r="M6" s="23"/>
      <c r="N6" s="156">
        <f>[4]TableA6_Taxi!C1</f>
        <v>35.966823577880859</v>
      </c>
      <c r="O6" s="156" t="str">
        <f>IF([4]TableA6_Taxi!D1&lt;&gt;0,IF(ABS([4]TableA6_Taxi!D1/[4]TableA6_Taxi!D2)&gt;=2.57,FIXED([4]TableA6_Taxi!D1,2)&amp;"***",IF(ABS([4]TableA6_Taxi!D1/[4]TableA6_Taxi!D2)&gt;=1.96,FIXED([4]TableA6_Taxi!D1,2)&amp;"**",IF(ABS([4]TableA6_Taxi!D1/[4]TableA6_Taxi!D2)&gt;=1.65,FIXED([4]TableA6_Taxi!D1,2)&amp;"*",FIXED([4]TableA6_Taxi!D1,2)))),FIXED([4]TableA6_Taxi!D1,2))</f>
        <v>14.22***</v>
      </c>
      <c r="P6" s="23"/>
      <c r="Q6" s="156">
        <f>[4]TableA6_Taxi!E1</f>
        <v>25.620000839233398</v>
      </c>
      <c r="R6" s="156" t="str">
        <f>IF([4]TableA6_Taxi!F1&lt;&gt;0,IF(ABS([4]TableA6_Taxi!F1/[4]TableA6_Taxi!F2)&gt;=2.57,FIXED([4]TableA6_Taxi!F1,2)&amp;"***",IF(ABS([4]TableA6_Taxi!F1/[4]TableA6_Taxi!F2)&gt;=1.96,FIXED([4]TableA6_Taxi!F1,2)&amp;"**",IF(ABS([4]TableA6_Taxi!F1/[4]TableA6_Taxi!F2)&gt;=1.65,FIXED([4]TableA6_Taxi!F1,2)&amp;"*",FIXED([4]TableA6_Taxi!F1,2)))),FIXED([4]TableA6_Taxi!F1,2))</f>
        <v>10.17***</v>
      </c>
    </row>
    <row r="7" spans="1:18" x14ac:dyDescent="0.2">
      <c r="C7" s="9">
        <f>[4]TableA6_FW!B2</f>
        <v>1.0005331039428711</v>
      </c>
      <c r="F7" s="9">
        <f>[4]TableA6_FW!D2</f>
        <v>1.5017112493515015</v>
      </c>
      <c r="H7" s="9"/>
      <c r="I7" s="9">
        <f>[4]TableA6_FW!F2</f>
        <v>1.2967896461486816</v>
      </c>
      <c r="L7" s="9">
        <f>[4]TableA6_Taxi!B2</f>
        <v>3.1338448524475098</v>
      </c>
      <c r="O7" s="9">
        <f>[4]TableA6_Taxi!D2</f>
        <v>4.9507851600646973</v>
      </c>
      <c r="Q7" s="9"/>
      <c r="R7" s="9">
        <f>[4]TableA6_Taxi!F2</f>
        <v>3.8208038806915283</v>
      </c>
    </row>
    <row r="8" spans="1:18" x14ac:dyDescent="0.2">
      <c r="A8" s="4"/>
      <c r="C8" s="6">
        <f>[4]TableA6_FW!B3</f>
        <v>3200</v>
      </c>
      <c r="F8" s="6">
        <f>[4]TableA6_FW!D3</f>
        <v>1600</v>
      </c>
      <c r="H8" s="6"/>
      <c r="I8" s="6">
        <f>[4]TableA6_FW!F3</f>
        <v>1600</v>
      </c>
      <c r="L8" s="6">
        <f>[4]TableA6_Taxi!B3</f>
        <v>2061</v>
      </c>
      <c r="O8" s="6">
        <f>[4]TableA6_Taxi!D3</f>
        <v>1058</v>
      </c>
      <c r="Q8" s="6"/>
      <c r="R8" s="6">
        <f>[4]TableA6_Taxi!F3</f>
        <v>1003</v>
      </c>
    </row>
    <row r="9" spans="1:18" x14ac:dyDescent="0.2">
      <c r="A9" s="4"/>
    </row>
    <row r="10" spans="1:18" x14ac:dyDescent="0.2">
      <c r="A10" s="61" t="s">
        <v>62</v>
      </c>
      <c r="B10" s="156">
        <f>[4]TableA6_FW!A4</f>
        <v>3.4674999713897705</v>
      </c>
      <c r="C10" s="156" t="str">
        <f>IF([4]TableA6_FW!B4&lt;&gt;0,IF(ABS([4]TableA6_FW!B4/[4]TableA6_FW!B5)&gt;=2.57,FIXED([4]TableA6_FW!B4,2)&amp;"***",IF(ABS([4]TableA6_FW!B4/[4]TableA6_FW!B5)&gt;=1.96,FIXED([4]TableA6_FW!B4,2)&amp;"**",IF(ABS([4]TableA6_FW!B4/[4]TableA6_FW!B5)&gt;=1.65,FIXED([4]TableA6_FW!B4,2)&amp;"*",FIXED([4]TableA6_FW!B4,2)))),FIXED([4]TableA6_FW!B4,2))</f>
        <v>0.69***</v>
      </c>
      <c r="D10" s="23"/>
      <c r="E10" s="156">
        <f>[4]TableA6_FW!C4</f>
        <v>4.1312499046325684</v>
      </c>
      <c r="F10" s="156" t="str">
        <f>IF([4]TableA6_FW!D4&lt;&gt;0,IF(ABS([4]TableA6_FW!D4/[4]TableA6_FW!D5)&gt;=2.57,FIXED([4]TableA6_FW!D4,2)&amp;"***",IF(ABS([4]TableA6_FW!D4/[4]TableA6_FW!D5)&gt;=1.96,FIXED([4]TableA6_FW!D4,2)&amp;"**",IF(ABS([4]TableA6_FW!D4/[4]TableA6_FW!D5)&gt;=1.65,FIXED([4]TableA6_FW!D4,2)&amp;"*",FIXED([4]TableA6_FW!D4,2)))),FIXED([4]TableA6_FW!D4,2))</f>
        <v>0.64***</v>
      </c>
      <c r="G10" s="23"/>
      <c r="H10" s="156">
        <f>[4]TableA6_FW!E4</f>
        <v>2.8037500381469727</v>
      </c>
      <c r="I10" s="156" t="str">
        <f>IF([4]TableA6_FW!F4&lt;&gt;0,IF(ABS([4]TableA6_FW!F4/[4]TableA6_FW!F5)&gt;=2.57,FIXED([4]TableA6_FW!F4,2)&amp;"***",IF(ABS([4]TableA6_FW!F4/[4]TableA6_FW!F5)&gt;=1.96,FIXED([4]TableA6_FW!F4,2)&amp;"**",IF(ABS([4]TableA6_FW!F4/[4]TableA6_FW!F5)&gt;=1.65,FIXED([4]TableA6_FW!F4,2)&amp;"*",FIXED([4]TableA6_FW!F4,2)))),FIXED([4]TableA6_FW!F4,2))</f>
        <v>0.74***</v>
      </c>
      <c r="J10" s="23"/>
      <c r="K10" s="156">
        <f>[4]TableA6_Taxi!A4</f>
        <v>3.3613138198852539</v>
      </c>
      <c r="L10" s="156" t="str">
        <f>IF([4]TableA6_Taxi!B4&lt;&gt;0,IF(ABS([4]TableA6_Taxi!B4/[4]TableA6_Taxi!B5)&gt;=2.57,FIXED([4]TableA6_Taxi!B4,2)&amp;"***",IF(ABS([4]TableA6_Taxi!B4/[4]TableA6_Taxi!B5)&gt;=1.96,FIXED([4]TableA6_Taxi!B4,2)&amp;"**",IF(ABS([4]TableA6_Taxi!B4/[4]TableA6_Taxi!B5)&gt;=1.65,FIXED([4]TableA6_Taxi!B4,2)&amp;"*",FIXED([4]TableA6_Taxi!B4,2)))),FIXED([4]TableA6_Taxi!B4,2))</f>
        <v>0.73***</v>
      </c>
      <c r="M10" s="23"/>
      <c r="N10" s="156">
        <f>[4]TableA6_Taxi!C4</f>
        <v>3.7061610221862793</v>
      </c>
      <c r="O10" s="156" t="str">
        <f>IF([4]TableA6_Taxi!D4&lt;&gt;0,IF(ABS([4]TableA6_Taxi!D4/[4]TableA6_Taxi!D5)&gt;=2.57,FIXED([4]TableA6_Taxi!D4,2)&amp;"***",IF(ABS([4]TableA6_Taxi!D4/[4]TableA6_Taxi!D5)&gt;=1.96,FIXED([4]TableA6_Taxi!D4,2)&amp;"**",IF(ABS([4]TableA6_Taxi!D4/[4]TableA6_Taxi!D5)&gt;=1.65,FIXED([4]TableA6_Taxi!D4,2)&amp;"*",FIXED([4]TableA6_Taxi!D4,2)))),FIXED([4]TableA6_Taxi!D4,2))</f>
        <v>0.72**</v>
      </c>
      <c r="P10" s="23"/>
      <c r="Q10" s="156">
        <f>[4]TableA6_Taxi!E4</f>
        <v>2.997499942779541</v>
      </c>
      <c r="R10" s="156" t="str">
        <f>IF([4]TableA6_Taxi!F4&lt;&gt;0,IF(ABS([4]TableA6_Taxi!F4/[4]TableA6_Taxi!F5)&gt;=2.57,FIXED([4]TableA6_Taxi!F4,2)&amp;"***",IF(ABS([4]TableA6_Taxi!F4/[4]TableA6_Taxi!F5)&gt;=1.96,FIXED([4]TableA6_Taxi!F4,2)&amp;"**",IF(ABS([4]TableA6_Taxi!F4/[4]TableA6_Taxi!F5)&gt;=1.65,FIXED([4]TableA6_Taxi!F4,2)&amp;"*",FIXED([4]TableA6_Taxi!F4,2)))),FIXED([4]TableA6_Taxi!F4,2))</f>
        <v>0.76**</v>
      </c>
    </row>
    <row r="11" spans="1:18" x14ac:dyDescent="0.2">
      <c r="C11" s="9">
        <f>[4]TableA6_FW!B5</f>
        <v>7.996329665184021E-2</v>
      </c>
      <c r="F11" s="9">
        <f>[4]TableA6_FW!D5</f>
        <v>0.10738608986139297</v>
      </c>
      <c r="H11" s="9"/>
      <c r="I11" s="9">
        <f>[4]TableA6_FW!F5</f>
        <v>0.11847809702157974</v>
      </c>
      <c r="L11" s="9">
        <f>[4]TableA6_Taxi!B5</f>
        <v>0.24447846412658691</v>
      </c>
      <c r="O11" s="9">
        <f>[4]TableA6_Taxi!D5</f>
        <v>0.36774411797523499</v>
      </c>
      <c r="Q11" s="9"/>
      <c r="R11" s="9">
        <f>[4]TableA6_Taxi!F5</f>
        <v>0.3187277615070343</v>
      </c>
    </row>
    <row r="12" spans="1:18" x14ac:dyDescent="0.2">
      <c r="C12" s="6">
        <f>[4]TableA6_FW!B6</f>
        <v>3200</v>
      </c>
      <c r="F12" s="6">
        <f>[4]TableA6_FW!D6</f>
        <v>1600</v>
      </c>
      <c r="H12" s="6"/>
      <c r="I12" s="6">
        <f>[4]TableA6_FW!F6</f>
        <v>1600</v>
      </c>
      <c r="L12" s="6">
        <f>[4]TableA6_Taxi!B6</f>
        <v>2061</v>
      </c>
      <c r="O12" s="6">
        <f>[4]TableA6_Taxi!D6</f>
        <v>1058</v>
      </c>
      <c r="Q12" s="6"/>
      <c r="R12" s="6">
        <f>[4]TableA6_Taxi!F6</f>
        <v>1003</v>
      </c>
    </row>
    <row r="14" spans="1:18" x14ac:dyDescent="0.2">
      <c r="A14" s="1" t="s">
        <v>114</v>
      </c>
      <c r="B14" s="156">
        <f>[4]TableA6_FW!A7</f>
        <v>24.635326385498047</v>
      </c>
      <c r="C14" s="156" t="str">
        <f>IF([4]TableA6_FW!B7&lt;&gt;0,IF(ABS([4]TableA6_FW!B7/[4]TableA6_FW!B8)&gt;=2.57,FIXED([4]TableA6_FW!B7,2)&amp;"***",IF(ABS([4]TableA6_FW!B7/[4]TableA6_FW!B8)&gt;=1.96,FIXED([4]TableA6_FW!B7,2)&amp;"**",IF(ABS([4]TableA6_FW!B7/[4]TableA6_FW!B8)&gt;=1.65,FIXED([4]TableA6_FW!B7,2)&amp;"*",FIXED([4]TableA6_FW!B7,2)))),FIXED([4]TableA6_FW!B7,2))</f>
        <v>0.33</v>
      </c>
      <c r="D14" s="23"/>
      <c r="E14" s="156">
        <f>[4]TableA6_FW!C7</f>
        <v>24.88438606262207</v>
      </c>
      <c r="F14" s="156" t="str">
        <f>IF([4]TableA6_FW!D7&lt;&gt;0,IF(ABS([4]TableA6_FW!D7/[4]TableA6_FW!D8)&gt;=2.57,FIXED([4]TableA6_FW!D7,2)&amp;"***",IF(ABS([4]TableA6_FW!D7/[4]TableA6_FW!D8)&gt;=1.96,FIXED([4]TableA6_FW!D7,2)&amp;"**",IF(ABS([4]TableA6_FW!D7/[4]TableA6_FW!D8)&gt;=1.65,FIXED([4]TableA6_FW!D7,2)&amp;"*",FIXED([4]TableA6_FW!D7,2)))),FIXED([4]TableA6_FW!D7,2))</f>
        <v>-0.20</v>
      </c>
      <c r="G14" s="23"/>
      <c r="H14" s="156">
        <f>[4]TableA6_FW!E7</f>
        <v>24.328653335571289</v>
      </c>
      <c r="I14" s="156" t="str">
        <f>IF([4]TableA6_FW!F7&lt;&gt;0,IF(ABS([4]TableA6_FW!F7/[4]TableA6_FW!F8)&gt;=2.57,FIXED([4]TableA6_FW!F7,2)&amp;"***",IF(ABS([4]TableA6_FW!F7/[4]TableA6_FW!F8)&gt;=1.96,FIXED([4]TableA6_FW!F7,2)&amp;"**",IF(ABS([4]TableA6_FW!F7/[4]TableA6_FW!F8)&gt;=1.65,FIXED([4]TableA6_FW!F7,2)&amp;"*",FIXED([4]TableA6_FW!F7,2)))),FIXED([4]TableA6_FW!F7,2))</f>
        <v>0.95**</v>
      </c>
      <c r="J14" s="23"/>
      <c r="K14" s="156">
        <f>[4]TableA6_Taxi!A7</f>
        <v>27.686088562011719</v>
      </c>
      <c r="L14" s="156" t="str">
        <f>IF([4]TableA6_Taxi!B7&lt;&gt;0,IF(ABS([4]TableA6_Taxi!B7/[4]TableA6_Taxi!B8)&gt;=2.57,FIXED([4]TableA6_Taxi!B7,2)&amp;"***",IF(ABS([4]TableA6_Taxi!B7/[4]TableA6_Taxi!B8)&gt;=1.96,FIXED([4]TableA6_Taxi!B7,2)&amp;"**",IF(ABS([4]TableA6_Taxi!B7/[4]TableA6_Taxi!B8)&gt;=1.65,FIXED([4]TableA6_Taxi!B7,2)&amp;"*",FIXED([4]TableA6_Taxi!B7,2)))),FIXED([4]TableA6_Taxi!B7,2))</f>
        <v>-0.72</v>
      </c>
      <c r="M14" s="23"/>
      <c r="N14" s="156">
        <f>[4]TableA6_Taxi!C7</f>
        <v>27.780929565429688</v>
      </c>
      <c r="O14" s="156" t="str">
        <f>IF([4]TableA6_Taxi!D7&lt;&gt;0,IF(ABS([4]TableA6_Taxi!D7/[4]TableA6_Taxi!D8)&gt;=2.57,FIXED([4]TableA6_Taxi!D7,2)&amp;"***",IF(ABS([4]TableA6_Taxi!D7/[4]TableA6_Taxi!D8)&gt;=1.96,FIXED([4]TableA6_Taxi!D7,2)&amp;"**",IF(ABS([4]TableA6_Taxi!D7/[4]TableA6_Taxi!D8)&gt;=1.65,FIXED([4]TableA6_Taxi!D7,2)&amp;"*",FIXED([4]TableA6_Taxi!D7,2)))),FIXED([4]TableA6_Taxi!D7,2))</f>
        <v>-1.20</v>
      </c>
      <c r="P14" s="23"/>
      <c r="Q14" s="156">
        <f>[4]TableA6_Taxi!E7</f>
        <v>27.568063735961914</v>
      </c>
      <c r="R14" s="156" t="str">
        <f>IF([4]TableA6_Taxi!F7&lt;&gt;0,IF(ABS([4]TableA6_Taxi!F7/[4]TableA6_Taxi!F8)&gt;=2.57,FIXED([4]TableA6_Taxi!F7,2)&amp;"***",IF(ABS([4]TableA6_Taxi!F7/[4]TableA6_Taxi!F8)&gt;=1.96,FIXED([4]TableA6_Taxi!F7,2)&amp;"**",IF(ABS([4]TableA6_Taxi!F7/[4]TableA6_Taxi!F8)&gt;=1.65,FIXED([4]TableA6_Taxi!F7,2)&amp;"*",FIXED([4]TableA6_Taxi!F7,2)))),FIXED([4]TableA6_Taxi!F7,2))</f>
        <v>-0.42</v>
      </c>
    </row>
    <row r="15" spans="1:18" x14ac:dyDescent="0.2">
      <c r="A15" s="4"/>
      <c r="C15" s="9">
        <f>[4]TableA6_FW!B8</f>
        <v>0.2454044371843338</v>
      </c>
      <c r="F15" s="9">
        <f>[4]TableA6_FW!D8</f>
        <v>0.27724349498748779</v>
      </c>
      <c r="H15" s="9"/>
      <c r="I15" s="9">
        <f>[4]TableA6_FW!F8</f>
        <v>0.42320513725280762</v>
      </c>
      <c r="L15" s="9">
        <f>[4]TableA6_Taxi!B8</f>
        <v>0.71519523859024048</v>
      </c>
      <c r="O15" s="9">
        <f>[4]TableA6_Taxi!D8</f>
        <v>1.0722274780273438</v>
      </c>
      <c r="Q15" s="9"/>
      <c r="R15" s="9">
        <f>[4]TableA6_Taxi!F8</f>
        <v>0.9198417067527771</v>
      </c>
    </row>
    <row r="16" spans="1:18" x14ac:dyDescent="0.2">
      <c r="A16" s="4"/>
      <c r="C16" s="6">
        <f>[4]TableA6_FW!B9</f>
        <v>2485</v>
      </c>
      <c r="F16" s="6">
        <f>[4]TableA6_FW!D9</f>
        <v>1367</v>
      </c>
      <c r="H16" s="6"/>
      <c r="I16" s="6">
        <f>[4]TableA6_FW!F9</f>
        <v>1118</v>
      </c>
      <c r="L16" s="6">
        <f>[4]TableA6_Taxi!B9</f>
        <v>1544</v>
      </c>
      <c r="O16" s="6">
        <f>[4]TableA6_Taxi!D9</f>
        <v>836</v>
      </c>
      <c r="Q16" s="6"/>
      <c r="R16" s="6">
        <f>[4]TableA6_Taxi!F9</f>
        <v>708</v>
      </c>
    </row>
    <row r="17" spans="1:18" x14ac:dyDescent="0.2">
      <c r="A17" s="4"/>
    </row>
    <row r="18" spans="1:18" x14ac:dyDescent="0.2">
      <c r="A18" s="61" t="s">
        <v>53</v>
      </c>
      <c r="B18" s="156">
        <f>[4]TableA6_FW!A10</f>
        <v>0.18659870326519012</v>
      </c>
      <c r="C18" s="156" t="str">
        <f>IF([4]TableA6_FW!B10&lt;&gt;0,IF(ABS([4]TableA6_FW!B10/[4]TableA6_FW!B11)&gt;=2.57,FIXED([4]TableA6_FW!B10,2)&amp;"***",IF(ABS([4]TableA6_FW!B10/[4]TableA6_FW!B11)&gt;=1.96,FIXED([4]TableA6_FW!B10,2)&amp;"**",IF(ABS([4]TableA6_FW!B10/[4]TableA6_FW!B11)&gt;=1.65,FIXED([4]TableA6_FW!B10,2)&amp;"*",FIXED([4]TableA6_FW!B10,2)))),FIXED([4]TableA6_FW!B10,2))</f>
        <v>-0.01</v>
      </c>
      <c r="D18" s="23"/>
      <c r="E18" s="156">
        <f>[4]TableA6_FW!C10</f>
        <v>0.18831764161586761</v>
      </c>
      <c r="F18" s="156" t="str">
        <f>IF([4]TableA6_FW!D10&lt;&gt;0,IF(ABS([4]TableA6_FW!D10/[4]TableA6_FW!D11)&gt;=2.57,FIXED([4]TableA6_FW!D10,2)&amp;"***",IF(ABS([4]TableA6_FW!D10/[4]TableA6_FW!D11)&gt;=1.96,FIXED([4]TableA6_FW!D10,2)&amp;"**",IF(ABS([4]TableA6_FW!D10/[4]TableA6_FW!D11)&gt;=1.65,FIXED([4]TableA6_FW!D10,2)&amp;"*",FIXED([4]TableA6_FW!D10,2)))),FIXED([4]TableA6_FW!D10,2))</f>
        <v>-0.01</v>
      </c>
      <c r="G18" s="23"/>
      <c r="H18" s="156">
        <f>[4]TableA6_FW!E10</f>
        <v>0.18448212742805481</v>
      </c>
      <c r="I18" s="156" t="str">
        <f>IF([4]TableA6_FW!F10&lt;&gt;0,IF(ABS([4]TableA6_FW!F10/[4]TableA6_FW!F11)&gt;=2.57,FIXED([4]TableA6_FW!F10,2)&amp;"***",IF(ABS([4]TableA6_FW!F10/[4]TableA6_FW!F11)&gt;=1.96,FIXED([4]TableA6_FW!F10,2)&amp;"**",IF(ABS([4]TableA6_FW!F10/[4]TableA6_FW!F11)&gt;=1.65,FIXED([4]TableA6_FW!F10,2)&amp;"*",FIXED([4]TableA6_FW!F10,2)))),FIXED([4]TableA6_FW!F10,2))</f>
        <v>0.00</v>
      </c>
      <c r="J18" s="23"/>
      <c r="K18" s="156">
        <f>[4]TableA6_Taxi!A10</f>
        <v>0.26367682218551636</v>
      </c>
      <c r="L18" s="156" t="str">
        <f>IF([4]TableA6_Taxi!B10&lt;&gt;0,IF(ABS([4]TableA6_Taxi!B10/[4]TableA6_Taxi!B11)&gt;=2.57,FIXED([4]TableA6_Taxi!B10,2)&amp;"***",IF(ABS([4]TableA6_Taxi!B10/[4]TableA6_Taxi!B11)&gt;=1.96,FIXED([4]TableA6_Taxi!B10,2)&amp;"**",IF(ABS([4]TableA6_Taxi!B10/[4]TableA6_Taxi!B11)&gt;=1.65,FIXED([4]TableA6_Taxi!B10,2)&amp;"*",FIXED([4]TableA6_Taxi!B10,2)))),FIXED([4]TableA6_Taxi!B10,2))</f>
        <v>-0.01</v>
      </c>
      <c r="M18" s="23"/>
      <c r="N18" s="156">
        <f>[4]TableA6_Taxi!C10</f>
        <v>0.25451970100402832</v>
      </c>
      <c r="O18" s="156" t="str">
        <f>IF([4]TableA6_Taxi!D10&lt;&gt;0,IF(ABS([4]TableA6_Taxi!D10/[4]TableA6_Taxi!D11)&gt;=2.57,FIXED([4]TableA6_Taxi!D10,2)&amp;"***",IF(ABS([4]TableA6_Taxi!D10/[4]TableA6_Taxi!D11)&gt;=1.96,FIXED([4]TableA6_Taxi!D10,2)&amp;"**",IF(ABS([4]TableA6_Taxi!D10/[4]TableA6_Taxi!D11)&gt;=1.65,FIXED([4]TableA6_Taxi!D10,2)&amp;"*",FIXED([4]TableA6_Taxi!D10,2)))),FIXED([4]TableA6_Taxi!D10,2))</f>
        <v>0.00</v>
      </c>
      <c r="P18" s="23"/>
      <c r="Q18" s="156">
        <f>[4]TableA6_Taxi!E10</f>
        <v>0.27507233619689941</v>
      </c>
      <c r="R18" s="156" t="str">
        <f>IF([4]TableA6_Taxi!F10&lt;&gt;0,IF(ABS([4]TableA6_Taxi!F10/[4]TableA6_Taxi!F11)&gt;=2.57,FIXED([4]TableA6_Taxi!F10,2)&amp;"***",IF(ABS([4]TableA6_Taxi!F10/[4]TableA6_Taxi!F11)&gt;=1.96,FIXED([4]TableA6_Taxi!F10,2)&amp;"**",IF(ABS([4]TableA6_Taxi!F10/[4]TableA6_Taxi!F11)&gt;=1.65,FIXED([4]TableA6_Taxi!F10,2)&amp;"*",FIXED([4]TableA6_Taxi!F10,2)))),FIXED([4]TableA6_Taxi!F10,2))</f>
        <v>-0.03</v>
      </c>
    </row>
    <row r="19" spans="1:18" x14ac:dyDescent="0.2">
      <c r="C19" s="9">
        <f>[4]TableA6_FW!B11</f>
        <v>6.5244822762906551E-3</v>
      </c>
      <c r="F19" s="9">
        <f>[4]TableA6_FW!D11</f>
        <v>8.0781783908605576E-3</v>
      </c>
      <c r="H19" s="9"/>
      <c r="I19" s="9">
        <f>[4]TableA6_FW!F11</f>
        <v>1.0564710944890976E-2</v>
      </c>
      <c r="L19" s="9">
        <f>[4]TableA6_Taxi!B11</f>
        <v>1.8001655116677284E-2</v>
      </c>
      <c r="O19" s="9">
        <f>[4]TableA6_Taxi!D11</f>
        <v>2.6428526267409325E-2</v>
      </c>
      <c r="Q19" s="9"/>
      <c r="R19" s="9">
        <f>[4]TableA6_Taxi!F11</f>
        <v>2.3854076862335205E-2</v>
      </c>
    </row>
    <row r="20" spans="1:18" x14ac:dyDescent="0.2">
      <c r="A20" s="4"/>
      <c r="C20" s="6">
        <f>[4]TableA6_FW!B12</f>
        <v>2485</v>
      </c>
      <c r="F20" s="6">
        <f>[4]TableA6_FW!D12</f>
        <v>1367</v>
      </c>
      <c r="H20" s="6"/>
      <c r="I20" s="6">
        <f>[4]TableA6_FW!F12</f>
        <v>1118</v>
      </c>
      <c r="L20" s="6">
        <f>[4]TableA6_Taxi!B12</f>
        <v>1544</v>
      </c>
      <c r="O20" s="6">
        <f>[4]TableA6_Taxi!D12</f>
        <v>836</v>
      </c>
      <c r="Q20" s="6"/>
      <c r="R20" s="6">
        <f>[4]TableA6_Taxi!F12</f>
        <v>708</v>
      </c>
    </row>
    <row r="21" spans="1:18" x14ac:dyDescent="0.2">
      <c r="A21" s="4"/>
    </row>
    <row r="22" spans="1:18" x14ac:dyDescent="0.2">
      <c r="A22" s="61" t="s">
        <v>54</v>
      </c>
      <c r="B22" s="156">
        <f>[4]TableA6_FW!A13</f>
        <v>4.7880363464355469</v>
      </c>
      <c r="C22" s="156" t="str">
        <f>IF([4]TableA6_FW!B13&lt;&gt;0,IF(ABS([4]TableA6_FW!B13/[4]TableA6_FW!B14)&gt;=2.57,FIXED([4]TableA6_FW!B13,2)&amp;"***",IF(ABS([4]TableA6_FW!B13/[4]TableA6_FW!B14)&gt;=1.96,FIXED([4]TableA6_FW!B13,2)&amp;"**",IF(ABS([4]TableA6_FW!B13/[4]TableA6_FW!B14)&gt;=1.65,FIXED([4]TableA6_FW!B13,2)&amp;"*",FIXED([4]TableA6_FW!B13,2)))),FIXED([4]TableA6_FW!B13,2))</f>
        <v>-0.01</v>
      </c>
      <c r="D22" s="23"/>
      <c r="E22" s="156">
        <f>[4]TableA6_FW!C13</f>
        <v>4.7916579246520996</v>
      </c>
      <c r="F22" s="156" t="str">
        <f>IF([4]TableA6_FW!D13&lt;&gt;0,IF(ABS([4]TableA6_FW!D13/[4]TableA6_FW!D14)&gt;=2.57,FIXED([4]TableA6_FW!D13,2)&amp;"***",IF(ABS([4]TableA6_FW!D13/[4]TableA6_FW!D14)&gt;=1.96,FIXED([4]TableA6_FW!D13,2)&amp;"**",IF(ABS([4]TableA6_FW!D13/[4]TableA6_FW!D14)&gt;=1.65,FIXED([4]TableA6_FW!D13,2)&amp;"*",FIXED([4]TableA6_FW!D13,2)))),FIXED([4]TableA6_FW!D13,2))</f>
        <v>-0.01</v>
      </c>
      <c r="G22" s="23"/>
      <c r="H22" s="156">
        <f>[4]TableA6_FW!E13</f>
        <v>4.7835712432861328</v>
      </c>
      <c r="I22" s="156" t="str">
        <f>IF([4]TableA6_FW!F13&lt;&gt;0,IF(ABS([4]TableA6_FW!F13/[4]TableA6_FW!F14)&gt;=2.57,FIXED([4]TableA6_FW!F13,2)&amp;"***",IF(ABS([4]TableA6_FW!F13/[4]TableA6_FW!F14)&gt;=1.96,FIXED([4]TableA6_FW!F13,2)&amp;"**",IF(ABS([4]TableA6_FW!F13/[4]TableA6_FW!F14)&gt;=1.65,FIXED([4]TableA6_FW!F13,2)&amp;"*",FIXED([4]TableA6_FW!F13,2)))),FIXED([4]TableA6_FW!F13,2))</f>
        <v>-0.01</v>
      </c>
      <c r="J22" s="23"/>
      <c r="K22" s="156">
        <f>[4]TableA6_Taxi!A13</f>
        <v>4.8067326545715332</v>
      </c>
      <c r="L22" s="156" t="str">
        <f>IF([4]TableA6_Taxi!B13&lt;&gt;0,IF(ABS([4]TableA6_Taxi!B13/[4]TableA6_Taxi!B14)&gt;=2.57,FIXED([4]TableA6_Taxi!B13,2)&amp;"***",IF(ABS([4]TableA6_Taxi!B13/[4]TableA6_Taxi!B14)&gt;=1.96,FIXED([4]TableA6_Taxi!B13,2)&amp;"**",IF(ABS([4]TableA6_Taxi!B13/[4]TableA6_Taxi!B14)&gt;=1.65,FIXED([4]TableA6_Taxi!B13,2)&amp;"*",FIXED([4]TableA6_Taxi!B13,2)))),FIXED([4]TableA6_Taxi!B13,2))</f>
        <v>-0.01</v>
      </c>
      <c r="M22" s="23"/>
      <c r="N22" s="156">
        <f>[4]TableA6_Taxi!C13</f>
        <v>4.8077759742736816</v>
      </c>
      <c r="O22" s="156" t="str">
        <f>IF([4]TableA6_Taxi!D13&lt;&gt;0,IF(ABS([4]TableA6_Taxi!D13/[4]TableA6_Taxi!D14)&gt;=2.57,FIXED([4]TableA6_Taxi!D13,2)&amp;"***",IF(ABS([4]TableA6_Taxi!D13/[4]TableA6_Taxi!D14)&gt;=1.96,FIXED([4]TableA6_Taxi!D13,2)&amp;"**",IF(ABS([4]TableA6_Taxi!D13/[4]TableA6_Taxi!D14)&gt;=1.65,FIXED([4]TableA6_Taxi!D13,2)&amp;"*",FIXED([4]TableA6_Taxi!D13,2)))),FIXED([4]TableA6_Taxi!D13,2))</f>
        <v>-0.01</v>
      </c>
      <c r="P22" s="23"/>
      <c r="Q22" s="156">
        <f>[4]TableA6_Taxi!E13</f>
        <v>4.8054323196411133</v>
      </c>
      <c r="R22" s="156" t="str">
        <f>IF([4]TableA6_Taxi!F13&lt;&gt;0,IF(ABS([4]TableA6_Taxi!F13/[4]TableA6_Taxi!F14)&gt;=2.57,FIXED([4]TableA6_Taxi!F13,2)&amp;"***",IF(ABS([4]TableA6_Taxi!F13/[4]TableA6_Taxi!F14)&gt;=1.96,FIXED([4]TableA6_Taxi!F13,2)&amp;"**",IF(ABS([4]TableA6_Taxi!F13/[4]TableA6_Taxi!F14)&gt;=1.65,FIXED([4]TableA6_Taxi!F13,2)&amp;"*",FIXED([4]TableA6_Taxi!F13,2)))),FIXED([4]TableA6_Taxi!F13,2))</f>
        <v>-0.01</v>
      </c>
    </row>
    <row r="23" spans="1:18" x14ac:dyDescent="0.2">
      <c r="A23" s="4"/>
      <c r="C23" s="9">
        <f>[4]TableA6_FW!B14</f>
        <v>1.0143239051103592E-2</v>
      </c>
      <c r="F23" s="9">
        <f>[4]TableA6_FW!D14</f>
        <v>1.187147106975317E-2</v>
      </c>
      <c r="H23" s="9"/>
      <c r="I23" s="9">
        <f>[4]TableA6_FW!F14</f>
        <v>1.707000844180584E-2</v>
      </c>
      <c r="L23" s="9">
        <f>[4]TableA6_Taxi!B14</f>
        <v>1.888604462146759E-2</v>
      </c>
      <c r="O23" s="9">
        <f>[4]TableA6_Taxi!D14</f>
        <v>2.6185138151049614E-2</v>
      </c>
      <c r="Q23" s="9"/>
      <c r="R23" s="9">
        <f>[4]TableA6_Taxi!F14</f>
        <v>2.516423724591732E-2</v>
      </c>
    </row>
    <row r="24" spans="1:18" x14ac:dyDescent="0.2">
      <c r="A24" s="4"/>
      <c r="C24" s="6">
        <f>[4]TableA6_FW!B15</f>
        <v>2474</v>
      </c>
      <c r="F24" s="6">
        <f>[4]TableA6_FW!D15</f>
        <v>1362</v>
      </c>
      <c r="H24" s="6"/>
      <c r="I24" s="6">
        <f>[4]TableA6_FW!F15</f>
        <v>1112</v>
      </c>
      <c r="L24" s="6">
        <f>[4]TableA6_Taxi!B15</f>
        <v>1536</v>
      </c>
      <c r="O24" s="6">
        <f>[4]TableA6_Taxi!D15</f>
        <v>832</v>
      </c>
      <c r="Q24" s="6"/>
      <c r="R24" s="6">
        <f>[4]TableA6_Taxi!F15</f>
        <v>704</v>
      </c>
    </row>
    <row r="25" spans="1:18" x14ac:dyDescent="0.2">
      <c r="A25" s="4"/>
    </row>
    <row r="26" spans="1:18" x14ac:dyDescent="0.2">
      <c r="A26" s="61" t="s">
        <v>55</v>
      </c>
      <c r="B26" s="156">
        <f>[4]TableA6_FW!A16</f>
        <v>0.78537333011627197</v>
      </c>
      <c r="C26" s="156" t="str">
        <f>IF([4]TableA6_FW!B16&lt;&gt;0,IF(ABS([4]TableA6_FW!B16/[4]TableA6_FW!B17)&gt;=2.57,FIXED([4]TableA6_FW!B16,2)&amp;"***",IF(ABS([4]TableA6_FW!B16/[4]TableA6_FW!B17)&gt;=1.96,FIXED([4]TableA6_FW!B16,2)&amp;"**",IF(ABS([4]TableA6_FW!B16/[4]TableA6_FW!B17)&gt;=1.65,FIXED([4]TableA6_FW!B16,2)&amp;"*",FIXED([4]TableA6_FW!B16,2)))),FIXED([4]TableA6_FW!B16,2))</f>
        <v>0.00</v>
      </c>
      <c r="D26" s="23"/>
      <c r="E26" s="156">
        <f>[4]TableA6_FW!C16</f>
        <v>0.78426975011825562</v>
      </c>
      <c r="F26" s="156" t="str">
        <f>IF([4]TableA6_FW!D16&lt;&gt;0,IF(ABS([4]TableA6_FW!D16/[4]TableA6_FW!D17)&gt;=2.57,FIXED([4]TableA6_FW!D16,2)&amp;"***",IF(ABS([4]TableA6_FW!D16/[4]TableA6_FW!D17)&gt;=1.96,FIXED([4]TableA6_FW!D16,2)&amp;"**",IF(ABS([4]TableA6_FW!D16/[4]TableA6_FW!D17)&gt;=1.65,FIXED([4]TableA6_FW!D16,2)&amp;"*",FIXED([4]TableA6_FW!D16,2)))),FIXED([4]TableA6_FW!D16,2))</f>
        <v>0.00</v>
      </c>
      <c r="G26" s="23"/>
      <c r="H26" s="156">
        <f>[4]TableA6_FW!E16</f>
        <v>0.78673398494720459</v>
      </c>
      <c r="I26" s="156" t="str">
        <f>IF([4]TableA6_FW!F16&lt;&gt;0,IF(ABS([4]TableA6_FW!F16/[4]TableA6_FW!F17)&gt;=2.57,FIXED([4]TableA6_FW!F16,2)&amp;"***",IF(ABS([4]TableA6_FW!F16/[4]TableA6_FW!F17)&gt;=1.96,FIXED([4]TableA6_FW!F16,2)&amp;"**",IF(ABS([4]TableA6_FW!F16/[4]TableA6_FW!F17)&gt;=1.65,FIXED([4]TableA6_FW!F16,2)&amp;"*",FIXED([4]TableA6_FW!F16,2)))),FIXED([4]TableA6_FW!F16,2))</f>
        <v>0.00</v>
      </c>
      <c r="J26" s="158"/>
      <c r="K26" s="156">
        <f>[4]TableA6_Taxi!A16</f>
        <v>0.78319603204727173</v>
      </c>
      <c r="L26" s="156" t="str">
        <f>IF([4]TableA6_Taxi!B16&lt;&gt;0,IF(ABS([4]TableA6_Taxi!B16/[4]TableA6_Taxi!B17)&gt;=2.57,FIXED([4]TableA6_Taxi!B16,2)&amp;"***",IF(ABS([4]TableA6_Taxi!B16/[4]TableA6_Taxi!B17)&gt;=1.96,FIXED([4]TableA6_Taxi!B16,2)&amp;"**",IF(ABS([4]TableA6_Taxi!B16/[4]TableA6_Taxi!B17)&gt;=1.65,FIXED([4]TableA6_Taxi!B16,2)&amp;"*",FIXED([4]TableA6_Taxi!B16,2)))),FIXED([4]TableA6_Taxi!B16,2))</f>
        <v>0.00</v>
      </c>
      <c r="M26" s="23"/>
      <c r="N26" s="156">
        <f>[4]TableA6_Taxi!C16</f>
        <v>0.77833402156829834</v>
      </c>
      <c r="O26" s="156" t="str">
        <f>IF([4]TableA6_Taxi!D16&lt;&gt;0,IF(ABS([4]TableA6_Taxi!D16/[4]TableA6_Taxi!D17)&gt;=2.57,FIXED([4]TableA6_Taxi!D16,2)&amp;"***",IF(ABS([4]TableA6_Taxi!D16/[4]TableA6_Taxi!D17)&gt;=1.96,FIXED([4]TableA6_Taxi!D16,2)&amp;"**",IF(ABS([4]TableA6_Taxi!D16/[4]TableA6_Taxi!D17)&gt;=1.65,FIXED([4]TableA6_Taxi!D16,2)&amp;"*",FIXED([4]TableA6_Taxi!D16,2)))),FIXED([4]TableA6_Taxi!D16,2))</f>
        <v>0.01</v>
      </c>
      <c r="P26" s="23"/>
      <c r="Q26" s="156">
        <f>[4]TableA6_Taxi!E16</f>
        <v>0.78925538063049316</v>
      </c>
      <c r="R26" s="156" t="str">
        <f>IF([4]TableA6_Taxi!F16&lt;&gt;0,IF(ABS([4]TableA6_Taxi!F16/[4]TableA6_Taxi!F17)&gt;=2.57,FIXED([4]TableA6_Taxi!F16,2)&amp;"***",IF(ABS([4]TableA6_Taxi!F16/[4]TableA6_Taxi!F17)&gt;=1.96,FIXED([4]TableA6_Taxi!F16,2)&amp;"**",IF(ABS([4]TableA6_Taxi!F16/[4]TableA6_Taxi!F17)&gt;=1.65,FIXED([4]TableA6_Taxi!F16,2)&amp;"*",FIXED([4]TableA6_Taxi!F16,2)))),FIXED([4]TableA6_Taxi!F16,2))</f>
        <v>0.00</v>
      </c>
    </row>
    <row r="27" spans="1:18" x14ac:dyDescent="0.2">
      <c r="C27" s="9">
        <f>[4]TableA6_FW!B17</f>
        <v>5.2642743103206158E-3</v>
      </c>
      <c r="F27" s="9">
        <f>[4]TableA6_FW!D17</f>
        <v>6.4124558120965958E-3</v>
      </c>
      <c r="H27" s="9"/>
      <c r="I27" s="9">
        <f>[4]TableA6_FW!F17</f>
        <v>8.6359754204750061E-3</v>
      </c>
      <c r="J27" s="10"/>
      <c r="L27" s="9">
        <f>[4]TableA6_Taxi!B17</f>
        <v>9.6755446866154671E-3</v>
      </c>
      <c r="O27" s="9">
        <f>[4]TableA6_Taxi!D17</f>
        <v>1.4138062484562397E-2</v>
      </c>
      <c r="Q27" s="9"/>
      <c r="R27" s="9">
        <f>[4]TableA6_Taxi!F17</f>
        <v>1.2962962500751019E-2</v>
      </c>
    </row>
    <row r="28" spans="1:18" x14ac:dyDescent="0.2">
      <c r="A28" s="14"/>
      <c r="B28" s="14"/>
      <c r="C28" s="24">
        <f>[4]TableA6_FW!B18</f>
        <v>2474</v>
      </c>
      <c r="D28" s="14"/>
      <c r="E28" s="14"/>
      <c r="F28" s="24">
        <f>[4]TableA6_FW!D18</f>
        <v>1362</v>
      </c>
      <c r="G28" s="14"/>
      <c r="H28" s="24"/>
      <c r="I28" s="24">
        <f>[4]TableA6_FW!F18</f>
        <v>1112</v>
      </c>
      <c r="J28" s="14"/>
      <c r="K28" s="14"/>
      <c r="L28" s="24">
        <f>[4]TableA6_Taxi!B18</f>
        <v>1536</v>
      </c>
      <c r="M28" s="14"/>
      <c r="N28" s="14"/>
      <c r="O28" s="24">
        <f>[4]TableA6_Taxi!D18</f>
        <v>832</v>
      </c>
      <c r="P28" s="14"/>
      <c r="Q28" s="24"/>
      <c r="R28" s="24">
        <f>[4]TableA6_Taxi!F18</f>
        <v>704</v>
      </c>
    </row>
    <row r="29" spans="1:18" x14ac:dyDescent="0.2">
      <c r="D29" s="105"/>
      <c r="E29" s="105"/>
      <c r="F29" s="105"/>
      <c r="G29" s="105"/>
      <c r="H29" s="105"/>
      <c r="I29" s="105"/>
    </row>
  </sheetData>
  <mergeCells count="8">
    <mergeCell ref="B1:I1"/>
    <mergeCell ref="K1:R1"/>
    <mergeCell ref="B2:C2"/>
    <mergeCell ref="E2:F2"/>
    <mergeCell ref="K2:L2"/>
    <mergeCell ref="N2:O2"/>
    <mergeCell ref="H2:I2"/>
    <mergeCell ref="Q2:R2"/>
  </mergeCells>
  <phoneticPr fontId="8" type="noConversion"/>
  <printOptions horizontalCentered="1"/>
  <pageMargins left="0.7" right="0.7" top="0.75" bottom="0.75" header="0.3" footer="0.3"/>
  <pageSetup scale="82" orientation="landscape"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7"/>
  </sheetPr>
  <dimension ref="A1:H19"/>
  <sheetViews>
    <sheetView zoomScale="143" zoomScaleNormal="150" zoomScalePageLayoutView="150" workbookViewId="0">
      <selection activeCell="G5" sqref="G5"/>
    </sheetView>
  </sheetViews>
  <sheetFormatPr baseColWidth="10" defaultRowHeight="16" x14ac:dyDescent="0.2"/>
  <cols>
    <col min="1" max="1" width="14.33203125" style="1" customWidth="1"/>
    <col min="2" max="4" width="9.83203125" style="1" customWidth="1"/>
    <col min="5" max="5" width="1.5" style="1" customWidth="1"/>
    <col min="6" max="8" width="9.83203125" style="1" customWidth="1"/>
    <col min="9" max="16384" width="10.83203125" style="1"/>
  </cols>
  <sheetData>
    <row r="1" spans="1:8" x14ac:dyDescent="0.2">
      <c r="A1" s="78"/>
      <c r="B1" s="163" t="s">
        <v>58</v>
      </c>
      <c r="C1" s="163"/>
      <c r="D1" s="163"/>
      <c r="E1" s="99"/>
      <c r="F1" s="163" t="s">
        <v>42</v>
      </c>
      <c r="G1" s="163"/>
      <c r="H1" s="163"/>
    </row>
    <row r="2" spans="1:8" x14ac:dyDescent="0.2">
      <c r="B2" s="103" t="s">
        <v>49</v>
      </c>
      <c r="C2" s="103" t="s">
        <v>2</v>
      </c>
      <c r="D2" s="103" t="s">
        <v>3</v>
      </c>
      <c r="E2" s="73"/>
      <c r="F2" s="103" t="s">
        <v>49</v>
      </c>
      <c r="G2" s="103" t="s">
        <v>2</v>
      </c>
      <c r="H2" s="103" t="s">
        <v>3</v>
      </c>
    </row>
    <row r="3" spans="1:8" x14ac:dyDescent="0.2">
      <c r="A3" s="14"/>
      <c r="B3" s="104">
        <v>1</v>
      </c>
      <c r="C3" s="104">
        <v>2</v>
      </c>
      <c r="D3" s="104">
        <v>3</v>
      </c>
      <c r="E3" s="40"/>
      <c r="F3" s="104">
        <v>4</v>
      </c>
      <c r="G3" s="104">
        <v>5</v>
      </c>
      <c r="H3" s="104">
        <v>6</v>
      </c>
    </row>
    <row r="4" spans="1:8" x14ac:dyDescent="0.2">
      <c r="B4" s="173" t="s">
        <v>119</v>
      </c>
      <c r="C4" s="173"/>
      <c r="D4" s="173"/>
      <c r="E4" s="173"/>
      <c r="F4" s="173"/>
      <c r="G4" s="173"/>
      <c r="H4" s="173"/>
    </row>
    <row r="5" spans="1:8" x14ac:dyDescent="0.2">
      <c r="A5" s="1" t="s">
        <v>65</v>
      </c>
      <c r="B5" s="105" t="str">
        <f>IF([4]TableA7_FW!A3&lt;&gt;0,IF(ABS([4]TableA7_FW!A3/[4]TableA7_FW!A4)&gt;=2.57,FIXED([4]TableA7_FW!A3,2)&amp;"***",IF(ABS([4]TableA7_FW!A3/[4]TableA7_FW!A4)&gt;=1.96,FIXED([4]TableA7_FW!A3,2)&amp;"**",IF(ABS([4]TableA7_FW!A3/[4]TableA7_FW!A4)&gt;=1.65,FIXED([4]TableA7_FW!A3,2)&amp;"*",FIXED([4]TableA7_FW!A3,2)))),FIXED([4]TableA7_FW!A3,2))</f>
        <v>0.20***</v>
      </c>
      <c r="C5" s="105" t="str">
        <f>IF([4]TableA7_FW!B3&lt;&gt;0,IF(ABS([4]TableA7_FW!B3/[4]TableA7_FW!B4)&gt;=2.57,FIXED([4]TableA7_FW!B3,2)&amp;"***",IF(ABS([4]TableA7_FW!B3/[4]TableA7_FW!B4)&gt;=1.96,FIXED([4]TableA7_FW!B3,2)&amp;"**",IF(ABS([4]TableA7_FW!B3/[4]TableA7_FW!B4)&gt;=1.65,FIXED([4]TableA7_FW!B3,2)&amp;"*",FIXED([4]TableA7_FW!B3,2)))),FIXED([4]TableA7_FW!B3,2))</f>
        <v>0.19***</v>
      </c>
      <c r="D5" s="105" t="str">
        <f>IF([4]TableA7_FW!C3&lt;&gt;0,IF(ABS([4]TableA7_FW!C3/[4]TableA7_FW!C4)&gt;=2.57,FIXED([4]TableA7_FW!C3,2)&amp;"***",IF(ABS([4]TableA7_FW!C3/[4]TableA7_FW!C4)&gt;=1.96,FIXED([4]TableA7_FW!C3,2)&amp;"**",IF(ABS([4]TableA7_FW!C3/[4]TableA7_FW!C4)&gt;=1.65,FIXED([4]TableA7_FW!C3,2)&amp;"*",FIXED([4]TableA7_FW!C3,2)))),FIXED([4]TableA7_FW!C3,2))</f>
        <v>0.22***</v>
      </c>
      <c r="E5" s="20"/>
      <c r="F5" s="105" t="str">
        <f>IF([4]TableA7_Taxi!A3&lt;&gt;0,IF(ABS([4]TableA7_Taxi!A3/[4]TableA7_Taxi!A4)&gt;=2.57,FIXED([4]TableA7_Taxi!A3,2)&amp;"***",IF(ABS([4]TableA7_Taxi!A3/[4]TableA7_Taxi!A4)&gt;=1.96,FIXED([4]TableA7_Taxi!A3,2)&amp;"**",IF(ABS([4]TableA7_Taxi!A3/[4]TableA7_Taxi!A4)&gt;=1.65,FIXED([4]TableA7_Taxi!A3,2)&amp;"*",FIXED([4]TableA7_Taxi!A3,2)))),FIXED([4]TableA7_Taxi!A3,2))</f>
        <v>0.11***</v>
      </c>
      <c r="G5" s="105" t="str">
        <f>IF([4]TableA7_Taxi!B3&lt;&gt;0,IF(ABS([4]TableA7_Taxi!B3/[4]TableA7_Taxi!B4)&gt;=2.57,FIXED([4]TableA7_Taxi!B3,2)&amp;"***",IF(ABS([4]TableA7_Taxi!B3/[4]TableA7_Taxi!B4)&gt;=1.96,FIXED([4]TableA7_Taxi!B3,2)&amp;"**",IF(ABS([4]TableA7_Taxi!B3/[4]TableA7_Taxi!B4)&gt;=1.65,FIXED([4]TableA7_Taxi!B3,2)&amp;"*",FIXED([4]TableA7_Taxi!B3,2)))),FIXED([4]TableA7_Taxi!B3,2))</f>
        <v>0.10***</v>
      </c>
      <c r="H5" s="105" t="str">
        <f>IF([4]TableA7_Taxi!C3&lt;&gt;0,IF(ABS([4]TableA7_Taxi!C3/[4]TableA7_Taxi!C4)&gt;=2.57,FIXED([4]TableA7_Taxi!C3,2)&amp;"***",IF(ABS([4]TableA7_Taxi!C3/[4]TableA7_Taxi!C4)&gt;=1.96,FIXED([4]TableA7_Taxi!C3,2)&amp;"**",IF(ABS([4]TableA7_Taxi!C3/[4]TableA7_Taxi!C4)&gt;=1.65,FIXED([4]TableA7_Taxi!C3,2)&amp;"*",FIXED([4]TableA7_Taxi!C3,2)))),FIXED([4]TableA7_Taxi!C3,2))</f>
        <v>0.13***</v>
      </c>
    </row>
    <row r="6" spans="1:8" x14ac:dyDescent="0.2">
      <c r="B6" s="9">
        <f>[4]TableA7_FW!A4</f>
        <v>9.3599818646907806E-3</v>
      </c>
      <c r="C6" s="9">
        <f>[4]TableA7_FW!B4</f>
        <v>1.0624907910823822E-2</v>
      </c>
      <c r="D6" s="9">
        <f>[4]TableA7_FW!C4</f>
        <v>1.6238421201705933E-2</v>
      </c>
      <c r="E6" s="9"/>
      <c r="F6" s="33">
        <f>[4]TableA7_Taxi!A4</f>
        <v>1.8386950716376305E-2</v>
      </c>
      <c r="G6" s="33">
        <f>[4]TableA7_Taxi!B4</f>
        <v>2.5995329022407532E-2</v>
      </c>
      <c r="H6" s="33">
        <f>[4]TableA7_Taxi!C4</f>
        <v>2.5777058675885201E-2</v>
      </c>
    </row>
    <row r="7" spans="1:8" x14ac:dyDescent="0.2">
      <c r="B7" s="9"/>
      <c r="C7" s="9"/>
      <c r="D7" s="9"/>
      <c r="E7" s="9"/>
    </row>
    <row r="8" spans="1:8" x14ac:dyDescent="0.2">
      <c r="A8" s="1" t="s">
        <v>41</v>
      </c>
      <c r="B8" s="105" t="str">
        <f>IF([4]TableA7_FW!A5&lt;&gt;0,IF(ABS([4]TableA7_FW!A5/[4]TableA7_FW!A6)&gt;=2.57,FIXED([4]TableA7_FW!A5,2)&amp;"***",IF(ABS([4]TableA7_FW!A5/[4]TableA7_FW!A6)&gt;=1.96,FIXED([4]TableA7_FW!A5,2)&amp;"**",IF(ABS([4]TableA7_FW!A5/[4]TableA7_FW!A6)&gt;=1.65,FIXED([4]TableA7_FW!A5,2)&amp;"*",FIXED([4]TableA7_FW!A5,2)))),FIXED([4]TableA7_FW!A5,2))</f>
        <v>1.13***</v>
      </c>
      <c r="C8" s="105" t="str">
        <f>IF([4]TableA7_FW!B5&lt;&gt;0,IF(ABS([4]TableA7_FW!B5/[4]TableA7_FW!B6)&gt;=2.57,FIXED([4]TableA7_FW!B5,2)&amp;"***",IF(ABS([4]TableA7_FW!B5/[4]TableA7_FW!B6)&gt;=1.96,FIXED([4]TableA7_FW!B5,2)&amp;"**",IF(ABS([4]TableA7_FW!B5/[4]TableA7_FW!B6)&gt;=1.65,FIXED([4]TableA7_FW!B5,2)&amp;"*",FIXED([4]TableA7_FW!B5,2)))),FIXED([4]TableA7_FW!B5,2))</f>
        <v>1.19***</v>
      </c>
      <c r="D8" s="105" t="str">
        <f>IF([4]TableA7_FW!C5&lt;&gt;0,IF(ABS([4]TableA7_FW!C5/[4]TableA7_FW!C6)&gt;=2.57,FIXED([4]TableA7_FW!C5,2)&amp;"***",IF(ABS([4]TableA7_FW!C5/[4]TableA7_FW!C6)&gt;=1.96,FIXED([4]TableA7_FW!C5,2)&amp;"**",IF(ABS([4]TableA7_FW!C5/[4]TableA7_FW!C6)&gt;=1.65,FIXED([4]TableA7_FW!C5,2)&amp;"*",FIXED([4]TableA7_FW!C5,2)))),FIXED([4]TableA7_FW!C5,2))</f>
        <v>1.06***</v>
      </c>
      <c r="E8" s="9"/>
      <c r="F8" s="105" t="str">
        <f>IF([4]TableA7_Taxi!A5&lt;&gt;0,IF(ABS([4]TableA7_Taxi!A5/[4]TableA7_Taxi!A6)&gt;=2.57,FIXED([4]TableA7_Taxi!A5,2)&amp;"***",IF(ABS([4]TableA7_Taxi!A5/[4]TableA7_Taxi!A6)&gt;=1.96,FIXED([4]TableA7_Taxi!A5,2)&amp;"**",IF(ABS([4]TableA7_Taxi!A5/[4]TableA7_Taxi!A6)&gt;=1.65,FIXED([4]TableA7_Taxi!A5,2)&amp;"*",FIXED([4]TableA7_Taxi!A5,2)))),FIXED([4]TableA7_Taxi!A5,2))</f>
        <v>1.68***</v>
      </c>
      <c r="G8" s="105" t="str">
        <f>IF([4]TableA7_Taxi!B5&lt;&gt;0,IF(ABS([4]TableA7_Taxi!B5/[4]TableA7_Taxi!B6)&gt;=2.57,FIXED([4]TableA7_Taxi!B5,2)&amp;"***",IF(ABS([4]TableA7_Taxi!B5/[4]TableA7_Taxi!B6)&gt;=1.96,FIXED([4]TableA7_Taxi!B5,2)&amp;"**",IF(ABS([4]TableA7_Taxi!B5/[4]TableA7_Taxi!B6)&gt;=1.65,FIXED([4]TableA7_Taxi!B5,2)&amp;"*",FIXED([4]TableA7_Taxi!B5,2)))),FIXED([4]TableA7_Taxi!B5,2))</f>
        <v>2.22***</v>
      </c>
      <c r="H8" s="105" t="str">
        <f>IF([4]TableA7_Taxi!C5&lt;&gt;0,IF(ABS([4]TableA7_Taxi!C5/[4]TableA7_Taxi!C6)&gt;=2.57,FIXED([4]TableA7_Taxi!C5,2)&amp;"***",IF(ABS([4]TableA7_Taxi!C5/[4]TableA7_Taxi!C6)&gt;=1.96,FIXED([4]TableA7_Taxi!C5,2)&amp;"**",IF(ABS([4]TableA7_Taxi!C5/[4]TableA7_Taxi!C6)&gt;=1.65,FIXED([4]TableA7_Taxi!C5,2)&amp;"*",FIXED([4]TableA7_Taxi!C5,2)))),FIXED([4]TableA7_Taxi!C5,2))</f>
        <v>1.14**</v>
      </c>
    </row>
    <row r="9" spans="1:8" x14ac:dyDescent="0.2">
      <c r="B9" s="9">
        <f>[4]TableA7_FW!A6</f>
        <v>0.12308680266141891</v>
      </c>
      <c r="C9" s="9">
        <f>[4]TableA7_FW!B6</f>
        <v>0.16647310554981232</v>
      </c>
      <c r="D9" s="9">
        <f>[4]TableA7_FW!C6</f>
        <v>0.18077418208122253</v>
      </c>
      <c r="E9" s="9"/>
      <c r="F9" s="33">
        <f>[4]TableA7_Taxi!A6</f>
        <v>0.45818391442298889</v>
      </c>
      <c r="G9" s="33">
        <f>[4]TableA7_Taxi!B6</f>
        <v>0.76019018888473511</v>
      </c>
      <c r="H9" s="33">
        <f>[4]TableA7_Taxi!C6</f>
        <v>0.58108627796173096</v>
      </c>
    </row>
    <row r="10" spans="1:8" x14ac:dyDescent="0.2">
      <c r="B10" s="110"/>
      <c r="D10" s="110"/>
      <c r="E10" s="110"/>
      <c r="G10" s="110"/>
      <c r="H10" s="110"/>
    </row>
    <row r="11" spans="1:8" x14ac:dyDescent="0.2">
      <c r="A11" s="1" t="s">
        <v>66</v>
      </c>
      <c r="B11" s="105" t="str">
        <f>IF([4]TableA7_FW!A7&lt;&gt;0,IF(ABS([4]TableA7_FW!A7/[4]TableA7_FW!A8)&gt;=2.57,FIXED([4]TableA7_FW!A7,2)&amp;"***",IF(ABS([4]TableA7_FW!A7/[4]TableA7_FW!A8)&gt;=1.96,FIXED([4]TableA7_FW!A7,2)&amp;"**",IF(ABS([4]TableA7_FW!A7/[4]TableA7_FW!A8)&gt;=1.65,FIXED([4]TableA7_FW!A7,2)&amp;"*",FIXED([4]TableA7_FW!A7,2)))),FIXED([4]TableA7_FW!A7,2))</f>
        <v>1.14***</v>
      </c>
      <c r="C11" s="105" t="str">
        <f>IF([4]TableA7_FW!B7&lt;&gt;0,IF(ABS([4]TableA7_FW!B7/[4]TableA7_FW!B8)&gt;=2.57,FIXED([4]TableA7_FW!B7,2)&amp;"***",IF(ABS([4]TableA7_FW!B7/[4]TableA7_FW!B8)&gt;=1.96,FIXED([4]TableA7_FW!B7,2)&amp;"**",IF(ABS([4]TableA7_FW!B7/[4]TableA7_FW!B8)&gt;=1.65,FIXED([4]TableA7_FW!B7,2)&amp;"*",FIXED([4]TableA7_FW!B7,2)))),FIXED([4]TableA7_FW!B7,2))</f>
        <v>1.19***</v>
      </c>
      <c r="D11" s="105" t="str">
        <f>IF([4]TableA7_FW!C7&lt;&gt;0,IF(ABS([4]TableA7_FW!C7/[4]TableA7_FW!C8)&gt;=2.57,FIXED([4]TableA7_FW!C7,2)&amp;"***",IF(ABS([4]TableA7_FW!C7/[4]TableA7_FW!C8)&gt;=1.96,FIXED([4]TableA7_FW!C7,2)&amp;"**",IF(ABS([4]TableA7_FW!C7/[4]TableA7_FW!C8)&gt;=1.65,FIXED([4]TableA7_FW!C7,2)&amp;"*",FIXED([4]TableA7_FW!C7,2)))),FIXED([4]TableA7_FW!C7,2))</f>
        <v>1.09***</v>
      </c>
      <c r="E11" s="15"/>
      <c r="F11" s="105" t="str">
        <f>IF([4]TableA7_Taxi!A7&lt;&gt;0,IF(ABS([4]TableA7_Taxi!A7/[4]TableA7_Taxi!A8)&gt;=2.57,FIXED([4]TableA7_Taxi!A7,2)&amp;"***",IF(ABS([4]TableA7_Taxi!A7/[4]TableA7_Taxi!A8)&gt;=1.96,FIXED([4]TableA7_Taxi!A7,2)&amp;"**",IF(ABS([4]TableA7_Taxi!A7/[4]TableA7_Taxi!A8)&gt;=1.65,FIXED([4]TableA7_Taxi!A7,2)&amp;"*",FIXED([4]TableA7_Taxi!A7,2)))),FIXED([4]TableA7_Taxi!A7,2))</f>
        <v>1.39***</v>
      </c>
      <c r="G11" s="105" t="str">
        <f>IF([4]TableA7_Taxi!B7&lt;&gt;0,IF(ABS([4]TableA7_Taxi!B7/[4]TableA7_Taxi!B8)&gt;=2.57,FIXED([4]TableA7_Taxi!B7,2)&amp;"***",IF(ABS([4]TableA7_Taxi!B7/[4]TableA7_Taxi!B8)&gt;=1.96,FIXED([4]TableA7_Taxi!B7,2)&amp;"**",IF(ABS([4]TableA7_Taxi!B7/[4]TableA7_Taxi!B8)&gt;=1.65,FIXED([4]TableA7_Taxi!B7,2)&amp;"*",FIXED([4]TableA7_Taxi!B7,2)))),FIXED([4]TableA7_Taxi!B7,2))</f>
        <v>1.73***</v>
      </c>
      <c r="H11" s="105" t="str">
        <f>IF([4]TableA7_Taxi!C7&lt;&gt;0,IF(ABS([4]TableA7_Taxi!C7/[4]TableA7_Taxi!C8)&gt;=2.57,FIXED([4]TableA7_Taxi!C7,2)&amp;"***",IF(ABS([4]TableA7_Taxi!C7/[4]TableA7_Taxi!C8)&gt;=1.96,FIXED([4]TableA7_Taxi!C7,2)&amp;"**",IF(ABS([4]TableA7_Taxi!C7/[4]TableA7_Taxi!C8)&gt;=1.65,FIXED([4]TableA7_Taxi!C7,2)&amp;"*",FIXED([4]TableA7_Taxi!C7,2)))),FIXED([4]TableA7_Taxi!C7,2))</f>
        <v>1.06**</v>
      </c>
    </row>
    <row r="12" spans="1:8" x14ac:dyDescent="0.2">
      <c r="A12" s="10" t="s">
        <v>67</v>
      </c>
      <c r="B12" s="9">
        <f>[4]TableA7_FW!A8</f>
        <v>0.1236223429441452</v>
      </c>
      <c r="C12" s="9">
        <f>[4]TableA7_FW!B8</f>
        <v>0.16809158027172089</v>
      </c>
      <c r="D12" s="9">
        <f>[4]TableA7_FW!C8</f>
        <v>0.17951560020446777</v>
      </c>
      <c r="E12" s="15"/>
      <c r="F12" s="9">
        <f>[4]TableA7_Taxi!A8</f>
        <v>0.28989213705062866</v>
      </c>
      <c r="G12" s="9">
        <f>[4]TableA7_Taxi!B8</f>
        <v>0.40864682197570801</v>
      </c>
      <c r="H12" s="9">
        <f>[4]TableA7_Taxi!C8</f>
        <v>0.41976609826087952</v>
      </c>
    </row>
    <row r="13" spans="1:8" x14ac:dyDescent="0.2">
      <c r="A13" s="10"/>
      <c r="C13" s="9"/>
      <c r="D13" s="9"/>
      <c r="E13" s="15"/>
      <c r="F13" s="9"/>
      <c r="G13" s="9"/>
      <c r="H13" s="9"/>
    </row>
    <row r="14" spans="1:8" x14ac:dyDescent="0.2">
      <c r="A14" s="10"/>
      <c r="B14" s="173" t="s">
        <v>120</v>
      </c>
      <c r="C14" s="173"/>
      <c r="D14" s="173"/>
      <c r="E14" s="173"/>
      <c r="F14" s="173"/>
      <c r="G14" s="173"/>
      <c r="H14" s="173"/>
    </row>
    <row r="15" spans="1:8" x14ac:dyDescent="0.2">
      <c r="A15" s="1" t="s">
        <v>40</v>
      </c>
      <c r="B15" s="105" t="str">
        <f>IF([4]TableA7_FW!A1&lt;&gt;0,IF(ABS([4]TableA7_FW!A1/[4]TableA7_FW!A2)&gt;=2.57,FIXED([4]TableA7_FW!A1,2)&amp;"***",IF(ABS([4]TableA7_FW!A1/[4]TableA7_FW!A2)&gt;=1.96,FIXED([4]TableA7_FW!A1,2)&amp;"**",IF(ABS([4]TableA7_FW!A1/[4]TableA7_FW!A2)&gt;=1.65,FIXED([4]TableA7_FW!A1,2)&amp;"*",FIXED([4]TableA7_FW!A1,2)))),FIXED([4]TableA7_FW!A1,2))</f>
        <v>0.37***</v>
      </c>
      <c r="C15" s="105" t="str">
        <f>IF([4]TableA7_FW!B1&lt;&gt;0,IF(ABS([4]TableA7_FW!B1/[4]TableA7_FW!B2)&gt;=2.57,FIXED([4]TableA7_FW!B1,2)&amp;"***",IF(ABS([4]TableA7_FW!B1/[4]TableA7_FW!B2)&gt;=1.96,FIXED([4]TableA7_FW!B1,2)&amp;"**",IF(ABS([4]TableA7_FW!B1/[4]TableA7_FW!B2)&gt;=1.65,FIXED([4]TableA7_FW!B1,2)&amp;"*",FIXED([4]TableA7_FW!B1,2)))),FIXED([4]TableA7_FW!B1,2))</f>
        <v>0.38***</v>
      </c>
      <c r="D15" s="105" t="str">
        <f>IF([4]TableA7_FW!C1&lt;&gt;0,IF(ABS([4]TableA7_FW!C1/[4]TableA7_FW!C2)&gt;=2.57,FIXED([4]TableA7_FW!C1,2)&amp;"***",IF(ABS([4]TableA7_FW!C1/[4]TableA7_FW!C2)&gt;=1.96,FIXED([4]TableA7_FW!C1,2)&amp;"**",IF(ABS([4]TableA7_FW!C1/[4]TableA7_FW!C2)&gt;=1.65,FIXED([4]TableA7_FW!C1,2)&amp;"*",FIXED([4]TableA7_FW!C1,2)))),FIXED([4]TableA7_FW!C1,2))</f>
        <v>0.35***</v>
      </c>
      <c r="E15" s="20"/>
      <c r="F15" s="105" t="str">
        <f>IF([4]TableA7_Taxi!A1&lt;&gt;0,IF(ABS([4]TableA7_Taxi!A1/[4]TableA7_Taxi!A2)&gt;=2.57,FIXED([4]TableA7_Taxi!A1,2)&amp;"***",IF(ABS([4]TableA7_Taxi!A1/[4]TableA7_Taxi!A2)&gt;=1.96,FIXED([4]TableA7_Taxi!A1,2)&amp;"**",IF(ABS([4]TableA7_Taxi!A1/[4]TableA7_Taxi!A2)&gt;=1.65,FIXED([4]TableA7_Taxi!A1,2)&amp;"*",FIXED([4]TableA7_Taxi!A1,2)))),FIXED([4]TableA7_Taxi!A1,2))</f>
        <v>0.38***</v>
      </c>
      <c r="G15" s="105" t="str">
        <f>IF([4]TableA7_Taxi!B1&lt;&gt;0,IF(ABS([4]TableA7_Taxi!B1/[4]TableA7_Taxi!B2)&gt;=2.57,FIXED([4]TableA7_Taxi!B1,2)&amp;"***",IF(ABS([4]TableA7_Taxi!B1/[4]TableA7_Taxi!B2)&gt;=1.96,FIXED([4]TableA7_Taxi!B1,2)&amp;"**",IF(ABS([4]TableA7_Taxi!B1/[4]TableA7_Taxi!B2)&gt;=1.65,FIXED([4]TableA7_Taxi!B1,2)&amp;"*",FIXED([4]TableA7_Taxi!B1,2)))),FIXED([4]TableA7_Taxi!B1,2))</f>
        <v>0.33***</v>
      </c>
      <c r="H15" s="105" t="str">
        <f>IF([4]TableA7_Taxi!C1&lt;&gt;0,IF(ABS([4]TableA7_Taxi!C1/[4]TableA7_Taxi!C2)&gt;=2.57,FIXED([4]TableA7_Taxi!C1,2)&amp;"***",IF(ABS([4]TableA7_Taxi!C1/[4]TableA7_Taxi!C2)&gt;=1.96,FIXED([4]TableA7_Taxi!C1,2)&amp;"**",IF(ABS([4]TableA7_Taxi!C1/[4]TableA7_Taxi!C2)&gt;=1.65,FIXED([4]TableA7_Taxi!C1,2)&amp;"*",FIXED([4]TableA7_Taxi!C1,2)))),FIXED([4]TableA7_Taxi!C1,2))</f>
        <v>0.45***</v>
      </c>
    </row>
    <row r="16" spans="1:8" x14ac:dyDescent="0.2">
      <c r="B16" s="9">
        <f>[4]TableA7_FW!A2</f>
        <v>6.4210809767246246E-2</v>
      </c>
      <c r="C16" s="9">
        <f>[4]TableA7_FW!B2</f>
        <v>8.7449662387371063E-2</v>
      </c>
      <c r="D16" s="9">
        <f>[4]TableA7_FW!C2</f>
        <v>9.4690307974815369E-2</v>
      </c>
      <c r="E16" s="9"/>
      <c r="F16" s="33">
        <f>[4]TableA7_Taxi!A2</f>
        <v>8.577621728181839E-2</v>
      </c>
      <c r="G16" s="33">
        <f>[4]TableA7_Taxi!B2</f>
        <v>0.10096490383148193</v>
      </c>
      <c r="H16" s="33">
        <f>[4]TableA7_Taxi!C2</f>
        <v>0.14853228628635406</v>
      </c>
    </row>
    <row r="17" spans="1:8" x14ac:dyDescent="0.2">
      <c r="A17" s="10"/>
      <c r="B17" s="9"/>
      <c r="C17" s="9"/>
      <c r="D17" s="9"/>
      <c r="E17" s="15"/>
      <c r="F17" s="9"/>
      <c r="G17" s="9"/>
      <c r="H17" s="9"/>
    </row>
    <row r="18" spans="1:8" x14ac:dyDescent="0.2">
      <c r="A18" s="1" t="s">
        <v>36</v>
      </c>
      <c r="B18" s="6">
        <f>[4]TableA7_FW!A9</f>
        <v>1344</v>
      </c>
      <c r="C18" s="6">
        <f>[4]TableA7_FW!B9</f>
        <v>721</v>
      </c>
      <c r="D18" s="6">
        <f>[4]TableA7_FW!C9</f>
        <v>623</v>
      </c>
      <c r="E18" s="15"/>
      <c r="F18" s="15">
        <f>[4]TableA7_Taxi!A9</f>
        <v>864</v>
      </c>
      <c r="G18" s="15">
        <f>[4]TableA7_Taxi!B9</f>
        <v>462</v>
      </c>
      <c r="H18" s="15">
        <f>[4]TableA7_Taxi!C9</f>
        <v>402</v>
      </c>
    </row>
    <row r="19" spans="1:8" x14ac:dyDescent="0.2">
      <c r="A19" s="14" t="s">
        <v>50</v>
      </c>
      <c r="B19" s="24">
        <f>[4]TableA7_FW!A10</f>
        <v>2485</v>
      </c>
      <c r="C19" s="24">
        <f>[4]TableA7_FW!B10</f>
        <v>1367</v>
      </c>
      <c r="D19" s="24">
        <f>[4]TableA7_FW!C10</f>
        <v>1118</v>
      </c>
      <c r="E19" s="24"/>
      <c r="F19" s="24">
        <f>[4]TableA7_Taxi!A10</f>
        <v>1544</v>
      </c>
      <c r="G19" s="24">
        <f>[4]TableA7_Taxi!B10</f>
        <v>836</v>
      </c>
      <c r="H19" s="24">
        <f>[4]TableA7_Taxi!C10</f>
        <v>708</v>
      </c>
    </row>
  </sheetData>
  <mergeCells count="4">
    <mergeCell ref="B1:D1"/>
    <mergeCell ref="B4:H4"/>
    <mergeCell ref="B14:H14"/>
    <mergeCell ref="F1:H1"/>
  </mergeCells>
  <phoneticPr fontId="8" type="noConversion"/>
  <pageMargins left="0.7" right="0.7" top="0.75" bottom="0.75" header="0.3" footer="0.3"/>
  <pageSetup orientation="landscape"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A220-2D14-C446-BB14-436D58ED93D7}">
  <sheetPr>
    <tabColor theme="4"/>
  </sheetPr>
  <dimension ref="A1:I24"/>
  <sheetViews>
    <sheetView workbookViewId="0">
      <selection activeCell="E9" sqref="E9"/>
    </sheetView>
  </sheetViews>
  <sheetFormatPr baseColWidth="10" defaultRowHeight="16" x14ac:dyDescent="0.2"/>
  <cols>
    <col min="1" max="1" width="25" style="1" customWidth="1"/>
    <col min="2" max="3" width="10" style="1" customWidth="1"/>
    <col min="4" max="4" width="1.1640625" style="1" customWidth="1"/>
    <col min="5" max="6" width="10" style="1" customWidth="1"/>
    <col min="7" max="7" width="1.1640625" style="1" customWidth="1"/>
    <col min="8" max="9" width="10" style="1" customWidth="1"/>
    <col min="10" max="16384" width="10.83203125" style="1"/>
  </cols>
  <sheetData>
    <row r="1" spans="1:9" x14ac:dyDescent="0.2">
      <c r="A1" s="14"/>
      <c r="B1" s="14"/>
      <c r="C1" s="14"/>
      <c r="D1" s="14"/>
      <c r="E1" s="14"/>
      <c r="F1" s="14"/>
      <c r="G1" s="14"/>
      <c r="H1" s="14"/>
      <c r="I1" s="14"/>
    </row>
    <row r="2" spans="1:9" x14ac:dyDescent="0.2">
      <c r="A2" s="10"/>
      <c r="B2" s="181" t="s">
        <v>144</v>
      </c>
      <c r="C2" s="181"/>
      <c r="D2" s="142"/>
      <c r="E2" s="181" t="s">
        <v>145</v>
      </c>
      <c r="F2" s="181"/>
      <c r="G2" s="145"/>
      <c r="H2" s="181" t="s">
        <v>146</v>
      </c>
      <c r="I2" s="181"/>
    </row>
    <row r="3" spans="1:9" x14ac:dyDescent="0.2">
      <c r="A3" s="10"/>
      <c r="B3" s="146">
        <v>0.2</v>
      </c>
      <c r="C3" s="146">
        <v>0.25</v>
      </c>
      <c r="D3" s="142"/>
      <c r="E3" s="140" t="s">
        <v>7</v>
      </c>
      <c r="F3" s="140" t="s">
        <v>8</v>
      </c>
      <c r="G3" s="145"/>
      <c r="H3" s="143" t="s">
        <v>7</v>
      </c>
      <c r="I3" s="143" t="s">
        <v>8</v>
      </c>
    </row>
    <row r="4" spans="1:9" x14ac:dyDescent="0.2">
      <c r="A4" s="14"/>
      <c r="B4" s="141">
        <v>1</v>
      </c>
      <c r="C4" s="141">
        <v>2</v>
      </c>
      <c r="D4" s="80"/>
      <c r="E4" s="141">
        <v>3</v>
      </c>
      <c r="F4" s="141">
        <v>4</v>
      </c>
      <c r="G4" s="80"/>
      <c r="H4" s="144">
        <v>5</v>
      </c>
      <c r="I4" s="144">
        <v>6</v>
      </c>
    </row>
    <row r="5" spans="1:9" x14ac:dyDescent="0.2">
      <c r="A5" s="1" t="s">
        <v>105</v>
      </c>
      <c r="B5" s="156" t="str">
        <f>IF([4]TableA8!A1&lt;&gt;0,IF(ABS([4]TableA8!A1/[4]TableA8!A2)&gt;=2.57,FIXED([4]TableA8!A1,2)&amp;"***",IF(ABS([4]TableA8!A1/[4]TableA8!A2)&gt;=1.96,FIXED([4]TableA8!A1,2)&amp;"**",IF(ABS([4]TableA8!A1/[4]TableA8!A2)&gt;=1.65,FIXED([4]TableA8!A1,2)&amp;"*",FIXED([4]TableA8!A1,2)))),FIXED([4]TableA8!A1,2))</f>
        <v>0.64***</v>
      </c>
      <c r="C5" s="156" t="str">
        <f>IF([4]TableA8!B1&lt;&gt;0,IF(ABS([4]TableA8!B1/[4]TableA8!B2)&gt;=2.57,FIXED([4]TableA8!B1,2)&amp;"***",IF(ABS([4]TableA8!B1/[4]TableA8!B2)&gt;=1.96,FIXED([4]TableA8!B1,2)&amp;"**",IF(ABS([4]TableA8!B1/[4]TableA8!B2)&gt;=1.65,FIXED([4]TableA8!B1,2)&amp;"*",FIXED([4]TableA8!B1,2)))),FIXED([4]TableA8!B1,2))</f>
        <v>0.77***</v>
      </c>
      <c r="E5" s="156" t="str">
        <f>IF([4]TableA8!C1&lt;&gt;0,IF(ABS([4]TableA8!C1/[4]TableA8!C2)&gt;=2.57,FIXED([4]TableA8!C1,2)&amp;"***",IF(ABS([4]TableA8!C1/[4]TableA8!C2)&gt;=1.96,FIXED([4]TableA8!C1,2)&amp;"**",IF(ABS([4]TableA8!C1/[4]TableA8!C2)&gt;=1.65,FIXED([4]TableA8!C1,2)&amp;"*",FIXED([4]TableA8!C1,2)))),FIXED([4]TableA8!C1,2))</f>
        <v>0.76***</v>
      </c>
      <c r="F5" s="156" t="str">
        <f>IF([4]TableA8!D1&lt;&gt;0,IF(ABS([4]TableA8!D1/[4]TableA8!D2)&gt;=2.57,FIXED([4]TableA8!D1,2)&amp;"***",IF(ABS([4]TableA8!D1/[4]TableA8!D2)&gt;=1.96,FIXED([4]TableA8!D1,2)&amp;"**",IF(ABS([4]TableA8!D1/[4]TableA8!D2)&gt;=1.65,FIXED([4]TableA8!D1,2)&amp;"*",FIXED([4]TableA8!D1,2)))),FIXED([4]TableA8!D1,2))</f>
        <v>0.65***</v>
      </c>
      <c r="H5" s="156" t="str">
        <f>IF([4]TableA8!E1&lt;&gt;0,IF(ABS([4]TableA8!E1/[4]TableA8!E2)&gt;=2.57,FIXED([4]TableA8!E1,2)&amp;"***",IF(ABS([4]TableA8!E1/[4]TableA8!E2)&gt;=1.96,FIXED([4]TableA8!E1,2)&amp;"**",IF(ABS([4]TableA8!E1/[4]TableA8!E2)&gt;=1.65,FIXED([4]TableA8!E1,2)&amp;"*",FIXED([4]TableA8!E1,2)))),FIXED([4]TableA8!E1,2))</f>
        <v>0.58***</v>
      </c>
      <c r="I5" s="156" t="str">
        <f>IF([4]TableA8!F1&lt;&gt;0,IF(ABS([4]TableA8!F1/[4]TableA8!F2)&gt;=2.57,FIXED([4]TableA8!F1,2)&amp;"***",IF(ABS([4]TableA8!F1/[4]TableA8!F2)&gt;=1.96,FIXED([4]TableA8!F1,2)&amp;"**",IF(ABS([4]TableA8!F1/[4]TableA8!F2)&gt;=1.65,FIXED([4]TableA8!F1,2)&amp;"*",FIXED([4]TableA8!F1,2)))),FIXED([4]TableA8!F1,2))</f>
        <v>0.97***</v>
      </c>
    </row>
    <row r="6" spans="1:9" s="9" customFormat="1" x14ac:dyDescent="0.2">
      <c r="B6" s="9">
        <f>[4]TableA8!A2</f>
        <v>0.13501784205436707</v>
      </c>
      <c r="C6" s="9">
        <f>[4]TableA8!B2</f>
        <v>0.11033052951097488</v>
      </c>
      <c r="E6" s="9">
        <f>[4]TableA8!C2</f>
        <v>0.13438241183757782</v>
      </c>
      <c r="F6" s="9">
        <f>[4]TableA8!D2</f>
        <v>0.15066128969192505</v>
      </c>
      <c r="H6" s="9">
        <f>[4]TableA8!E2</f>
        <v>0.1099415123462677</v>
      </c>
      <c r="I6" s="9">
        <f>[4]TableA8!F2</f>
        <v>0.17514333128929138</v>
      </c>
    </row>
    <row r="7" spans="1:9" x14ac:dyDescent="0.2">
      <c r="A7" s="1" t="s">
        <v>106</v>
      </c>
      <c r="B7" s="156" t="str">
        <f>IF([4]TableA8!A3&lt;&gt;0,IF(ABS([4]TableA8!A3/[4]TableA8!A4)&gt;=2.57,FIXED([4]TableA8!A3,2)&amp;"***",IF(ABS([4]TableA8!A3/[4]TableA8!A4)&gt;=1.96,FIXED([4]TableA8!A3,2)&amp;"**",IF(ABS([4]TableA8!A3/[4]TableA8!A4)&gt;=1.65,FIXED([4]TableA8!A3,2)&amp;"*",FIXED([4]TableA8!A3,2)))),FIXED([4]TableA8!A3,2))</f>
        <v>-0.18*</v>
      </c>
      <c r="C7" s="156" t="str">
        <f>IF([4]TableA8!B3&lt;&gt;0,IF(ABS([4]TableA8!B3/[4]TableA8!B4)&gt;=2.57,FIXED([4]TableA8!B3,2)&amp;"***",IF(ABS([4]TableA8!B3/[4]TableA8!B4)&gt;=1.96,FIXED([4]TableA8!B3,2)&amp;"**",IF(ABS([4]TableA8!B3/[4]TableA8!B4)&gt;=1.65,FIXED([4]TableA8!B3,2)&amp;"*",FIXED([4]TableA8!B3,2)))),FIXED([4]TableA8!B3,2))</f>
        <v>-0.28***</v>
      </c>
      <c r="E7" s="156" t="str">
        <f>IF([4]TableA8!C3&lt;&gt;0,IF(ABS([4]TableA8!C3/[4]TableA8!C4)&gt;=2.57,FIXED([4]TableA8!C3,2)&amp;"***",IF(ABS([4]TableA8!C3/[4]TableA8!C4)&gt;=1.96,FIXED([4]TableA8!C3,2)&amp;"**",IF(ABS([4]TableA8!C3/[4]TableA8!C4)&gt;=1.65,FIXED([4]TableA8!C3,2)&amp;"*",FIXED([4]TableA8!C3,2)))),FIXED([4]TableA8!C3,2))</f>
        <v>-0.29***</v>
      </c>
      <c r="F7" s="156" t="str">
        <f>IF([4]TableA8!D3&lt;&gt;0,IF(ABS([4]TableA8!D3/[4]TableA8!D4)&gt;=2.57,FIXED([4]TableA8!D3,2)&amp;"***",IF(ABS([4]TableA8!D3/[4]TableA8!D4)&gt;=1.96,FIXED([4]TableA8!D3,2)&amp;"**",IF(ABS([4]TableA8!D3/[4]TableA8!D4)&gt;=1.65,FIXED([4]TableA8!D3,2)&amp;"*",FIXED([4]TableA8!D3,2)))),FIXED([4]TableA8!D3,2))</f>
        <v>-0.17</v>
      </c>
      <c r="H7" s="156" t="str">
        <f>IF([4]TableA8!E3&lt;&gt;0,IF(ABS([4]TableA8!E3/[4]TableA8!E4)&gt;=2.57,FIXED([4]TableA8!E3,2)&amp;"***",IF(ABS([4]TableA8!E3/[4]TableA8!E4)&gt;=1.96,FIXED([4]TableA8!E3,2)&amp;"**",IF(ABS([4]TableA8!E3/[4]TableA8!E4)&gt;=1.65,FIXED([4]TableA8!E3,2)&amp;"*",FIXED([4]TableA8!E3,2)))),FIXED([4]TableA8!E3,2))</f>
        <v>-0.22***</v>
      </c>
      <c r="I7" s="156" t="str">
        <f>IF([4]TableA8!F3&lt;&gt;0,IF(ABS([4]TableA8!F3/[4]TableA8!F4)&gt;=2.57,FIXED([4]TableA8!F3,2)&amp;"***",IF(ABS([4]TableA8!F3/[4]TableA8!F4)&gt;=1.96,FIXED([4]TableA8!F3,2)&amp;"**",IF(ABS([4]TableA8!F3/[4]TableA8!F4)&gt;=1.65,FIXED([4]TableA8!F3,2)&amp;"*",FIXED([4]TableA8!F3,2)))),FIXED([4]TableA8!F3,2))</f>
        <v>-0.41**</v>
      </c>
    </row>
    <row r="8" spans="1:9" s="9" customFormat="1" x14ac:dyDescent="0.2">
      <c r="B8" s="9">
        <f>[4]TableA8!A4</f>
        <v>0.10413701832294464</v>
      </c>
      <c r="C8" s="9">
        <f>[4]TableA8!B4</f>
        <v>9.3884602189064026E-2</v>
      </c>
      <c r="E8" s="9">
        <f>[4]TableA8!C4</f>
        <v>8.4804624319076538E-2</v>
      </c>
      <c r="F8" s="9">
        <f>[4]TableA8!D4</f>
        <v>0.13698074221611023</v>
      </c>
      <c r="H8" s="9">
        <f>[4]TableA8!E4</f>
        <v>7.5944557785987854E-2</v>
      </c>
      <c r="I8" s="9">
        <f>[4]TableA8!F4</f>
        <v>0.15936557948589325</v>
      </c>
    </row>
    <row r="9" spans="1:9" s="9" customFormat="1" x14ac:dyDescent="0.2"/>
    <row r="10" spans="1:9" x14ac:dyDescent="0.2">
      <c r="A10" s="1" t="s">
        <v>107</v>
      </c>
      <c r="B10" s="156" t="str">
        <f>IF([4]TableA8!A5&lt;&gt;0,IF(ABS([4]TableA8!A5/[4]TableA8!A6)&gt;=2.57,FIXED([4]TableA8!A5,2)&amp;"***",IF(ABS([4]TableA8!A5/[4]TableA8!A6)&gt;=1.96,FIXED([4]TableA8!A5,2)&amp;"**",IF(ABS([4]TableA8!A5/[4]TableA8!A6)&gt;=1.65,FIXED([4]TableA8!A5,2)&amp;"*",FIXED([4]TableA8!A5,2)))),FIXED([4]TableA8!A5,2))</f>
        <v>1.32***</v>
      </c>
      <c r="C10" s="156" t="str">
        <f>IF([4]TableA8!B5&lt;&gt;0,IF(ABS([4]TableA8!B5/[4]TableA8!B6)&gt;=2.57,FIXED([4]TableA8!B5,2)&amp;"***",IF(ABS([4]TableA8!B5/[4]TableA8!B6)&gt;=1.96,FIXED([4]TableA8!B5,2)&amp;"**",IF(ABS([4]TableA8!B5/[4]TableA8!B6)&gt;=1.65,FIXED([4]TableA8!B5,2)&amp;"*",FIXED([4]TableA8!B5,2)))),FIXED([4]TableA8!B5,2))</f>
        <v>1.43***</v>
      </c>
      <c r="E10" s="156" t="str">
        <f>IF([4]TableA8!C5&lt;&gt;0,IF(ABS([4]TableA8!C5/[4]TableA8!C6)&gt;=2.57,FIXED([4]TableA8!C5,2)&amp;"***",IF(ABS([4]TableA8!C5/[4]TableA8!C6)&gt;=1.96,FIXED([4]TableA8!C5,2)&amp;"**",IF(ABS([4]TableA8!C5/[4]TableA8!C6)&gt;=1.65,FIXED([4]TableA8!C5,2)&amp;"*",FIXED([4]TableA8!C5,2)))),FIXED([4]TableA8!C5,2))</f>
        <v>1.45***</v>
      </c>
      <c r="F10" s="156" t="str">
        <f>IF([4]TableA8!D5&lt;&gt;0,IF(ABS([4]TableA8!D5/[4]TableA8!D6)&gt;=2.57,FIXED([4]TableA8!D5,2)&amp;"***",IF(ABS([4]TableA8!D5/[4]TableA8!D6)&gt;=1.96,FIXED([4]TableA8!D5,2)&amp;"**",IF(ABS([4]TableA8!D5/[4]TableA8!D6)&gt;=1.65,FIXED([4]TableA8!D5,2)&amp;"*",FIXED([4]TableA8!D5,2)))),FIXED([4]TableA8!D5,2))</f>
        <v>1.29***</v>
      </c>
      <c r="H10" s="156" t="str">
        <f>IF([4]TableA8!E5&lt;&gt;0,IF(ABS([4]TableA8!E5/[4]TableA8!E6)&gt;=2.57,FIXED([4]TableA8!E5,2)&amp;"***",IF(ABS([4]TableA8!E5/[4]TableA8!E6)&gt;=1.96,FIXED([4]TableA8!E5,2)&amp;"**",IF(ABS([4]TableA8!E5/[4]TableA8!E6)&gt;=1.65,FIXED([4]TableA8!E5,2)&amp;"*",FIXED([4]TableA8!E5,2)))),FIXED([4]TableA8!E5,2))</f>
        <v>1.45***</v>
      </c>
      <c r="I10" s="156" t="str">
        <f>IF([4]TableA8!F5&lt;&gt;0,IF(ABS([4]TableA8!F5/[4]TableA8!F6)&gt;=2.57,FIXED([4]TableA8!F5,2)&amp;"***",IF(ABS([4]TableA8!F5/[4]TableA8!F6)&gt;=1.96,FIXED([4]TableA8!F5,2)&amp;"**",IF(ABS([4]TableA8!F5/[4]TableA8!F6)&gt;=1.65,FIXED([4]TableA8!F5,2)&amp;"*",FIXED([4]TableA8!F5,2)))),FIXED([4]TableA8!F5,2))</f>
        <v>1.52***</v>
      </c>
    </row>
    <row r="11" spans="1:9" s="9" customFormat="1" x14ac:dyDescent="0.2">
      <c r="B11" s="9">
        <f>[4]TableA8!A6</f>
        <v>0.18251281976699829</v>
      </c>
      <c r="C11" s="9">
        <f>[4]TableA8!B6</f>
        <v>0.13321366906166077</v>
      </c>
      <c r="E11" s="9">
        <f>[4]TableA8!C6</f>
        <v>0.13332034647464752</v>
      </c>
      <c r="F11" s="9">
        <f>[4]TableA8!D6</f>
        <v>0.22518213093280792</v>
      </c>
      <c r="H11" s="9">
        <f>[4]TableA8!E6</f>
        <v>0.17604605853557587</v>
      </c>
      <c r="I11" s="9">
        <f>[4]TableA8!F6</f>
        <v>0.16329033672809601</v>
      </c>
    </row>
    <row r="12" spans="1:9" x14ac:dyDescent="0.2">
      <c r="A12" s="1" t="s">
        <v>112</v>
      </c>
      <c r="B12" s="156" t="str">
        <f>IF([4]TableA8!A8&lt;&gt;0,IF(ABS([4]TableA8!A8/[4]TableA8!A9)&gt;=2.57,FIXED([4]TableA8!A8,2)&amp;"***",IF(ABS([4]TableA8!A8/[4]TableA8!A9)&gt;=1.96,FIXED([4]TableA8!A8,2)&amp;"**",IF(ABS([4]TableA8!A8/[4]TableA8!A9)&gt;=1.65,FIXED([4]TableA8!A8,2)&amp;"*",FIXED([4]TableA8!A8,2)))),FIXED([4]TableA8!A8,2))</f>
        <v>1.57***</v>
      </c>
      <c r="C12" s="156" t="str">
        <f>IF([4]TableA8!B8&lt;&gt;0,IF(ABS([4]TableA8!B8/[4]TableA8!B9)&gt;=2.57,FIXED([4]TableA8!B8,2)&amp;"***",IF(ABS([4]TableA8!B8/[4]TableA8!B9)&gt;=1.96,FIXED([4]TableA8!B8,2)&amp;"**",IF(ABS([4]TableA8!B8/[4]TableA8!B9)&gt;=1.65,FIXED([4]TableA8!B8,2)&amp;"*",FIXED([4]TableA8!B8,2)))),FIXED([4]TableA8!B8,2))</f>
        <v>1.30***</v>
      </c>
      <c r="E12" s="156" t="str">
        <f>IF([4]TableA8!C8&lt;&gt;0,IF(ABS([4]TableA8!C8/[4]TableA8!C9)&gt;=2.57,FIXED([4]TableA8!C8,2)&amp;"***",IF(ABS([4]TableA8!C8/[4]TableA8!C9)&gt;=1.96,FIXED([4]TableA8!C8,2)&amp;"**",IF(ABS([4]TableA8!C8/[4]TableA8!C9)&gt;=1.65,FIXED([4]TableA8!C8,2)&amp;"*",FIXED([4]TableA8!C8,2)))),FIXED([4]TableA8!C8,2))</f>
        <v>1.31***</v>
      </c>
      <c r="F12" s="156" t="str">
        <f>IF([4]TableA8!D8&lt;&gt;0,IF(ABS([4]TableA8!D8/[4]TableA8!D9)&gt;=2.57,FIXED([4]TableA8!D8,2)&amp;"***",IF(ABS([4]TableA8!D8/[4]TableA8!D9)&gt;=1.96,FIXED([4]TableA8!D8,2)&amp;"**",IF(ABS([4]TableA8!D8/[4]TableA8!D9)&gt;=1.65,FIXED([4]TableA8!D8,2)&amp;"*",FIXED([4]TableA8!D8,2)))),FIXED([4]TableA8!D8,2))</f>
        <v>1.53***</v>
      </c>
      <c r="H12" s="156" t="str">
        <f>IF([4]TableA8!E8&lt;&gt;0,IF(ABS([4]TableA8!E8/[4]TableA8!E9)&gt;=2.57,FIXED([4]TableA8!E8,2)&amp;"***",IF(ABS([4]TableA8!E8/[4]TableA8!E9)&gt;=1.96,FIXED([4]TableA8!E8,2)&amp;"**",IF(ABS([4]TableA8!E8/[4]TableA8!E9)&gt;=1.65,FIXED([4]TableA8!E8,2)&amp;"*",FIXED([4]TableA8!E8,2)))),FIXED([4]TableA8!E8,2))</f>
        <v>1.71***</v>
      </c>
      <c r="I12" s="156" t="str">
        <f>IF([4]TableA8!F8&lt;&gt;0,IF(ABS([4]TableA8!F8/[4]TableA8!F9)&gt;=2.57,FIXED([4]TableA8!F8,2)&amp;"***",IF(ABS([4]TableA8!F8/[4]TableA8!F9)&gt;=1.96,FIXED([4]TableA8!F8,2)&amp;"**",IF(ABS([4]TableA8!F8/[4]TableA8!F9)&gt;=1.65,FIXED([4]TableA8!F8,2)&amp;"*",FIXED([4]TableA8!F8,2)))),FIXED([4]TableA8!F8,2))</f>
        <v>1.03***</v>
      </c>
    </row>
    <row r="13" spans="1:9" x14ac:dyDescent="0.2">
      <c r="B13" s="9">
        <f>[4]TableA8!A9</f>
        <v>0.3328838050365448</v>
      </c>
      <c r="C13" s="9">
        <f>[4]TableA8!B9</f>
        <v>0.1861937940120697</v>
      </c>
      <c r="E13" s="9">
        <f>[4]TableA8!C9</f>
        <v>0.23064339160919189</v>
      </c>
      <c r="F13" s="9">
        <f>[4]TableA8!D9</f>
        <v>0.35277032852172852</v>
      </c>
      <c r="H13" s="9">
        <f>[4]TableA8!E9</f>
        <v>0.32151737809181213</v>
      </c>
      <c r="I13" s="9">
        <f>[4]TableA8!F9</f>
        <v>0.18432235717773438</v>
      </c>
    </row>
    <row r="15" spans="1:9" x14ac:dyDescent="0.2">
      <c r="A15" s="1" t="s">
        <v>113</v>
      </c>
      <c r="B15" s="156">
        <f>[4]TableA8!A7</f>
        <v>0.69547712802886963</v>
      </c>
      <c r="C15" s="156">
        <f>[4]TableA8!B7</f>
        <v>0.89045977592468262</v>
      </c>
      <c r="E15" s="156">
        <f>[4]TableA8!C7</f>
        <v>0.78600561618804932</v>
      </c>
      <c r="F15" s="156">
        <f>[4]TableA8!D7</f>
        <v>0.86729317903518677</v>
      </c>
      <c r="H15" s="156">
        <f>[4]TableA8!E7</f>
        <v>0.8145453929901123</v>
      </c>
      <c r="I15" s="156">
        <f>[4]TableA8!F7</f>
        <v>0.82981806993484497</v>
      </c>
    </row>
    <row r="16" spans="1:9" x14ac:dyDescent="0.2">
      <c r="A16" s="14" t="s">
        <v>44</v>
      </c>
      <c r="B16" s="24">
        <f>[4]TableA8!A10</f>
        <v>356</v>
      </c>
      <c r="C16" s="24">
        <f>[4]TableA8!B10</f>
        <v>582</v>
      </c>
      <c r="D16" s="14"/>
      <c r="E16" s="24">
        <f>[4]TableA8!C10</f>
        <v>500</v>
      </c>
      <c r="F16" s="24">
        <f>[4]TableA8!D10</f>
        <v>438</v>
      </c>
      <c r="G16" s="14"/>
      <c r="H16" s="24">
        <f>[4]TableA8!E10</f>
        <v>486</v>
      </c>
      <c r="I16" s="24">
        <f>[4]TableA8!F10</f>
        <v>452</v>
      </c>
    </row>
    <row r="17" spans="1:2" x14ac:dyDescent="0.2">
      <c r="A17" s="1" t="s">
        <v>63</v>
      </c>
    </row>
    <row r="20" spans="1:2" x14ac:dyDescent="0.2">
      <c r="B20" s="156"/>
    </row>
    <row r="24" spans="1:2" x14ac:dyDescent="0.2">
      <c r="B24" s="156"/>
    </row>
  </sheetData>
  <mergeCells count="3">
    <mergeCell ref="B2:C2"/>
    <mergeCell ref="E2:F2"/>
    <mergeCell ref="H2:I2"/>
  </mergeCells>
  <pageMargins left="0.7" right="0.7" top="0.75" bottom="0.75" header="0.3" footer="0.3"/>
  <pageSetup orientation="landscape"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8AD8"/>
    <pageSetUpPr fitToPage="1"/>
  </sheetPr>
  <dimension ref="A1:H36"/>
  <sheetViews>
    <sheetView zoomScale="124" zoomScaleNormal="124" zoomScalePageLayoutView="124" workbookViewId="0">
      <selection activeCell="E14" sqref="E14"/>
    </sheetView>
  </sheetViews>
  <sheetFormatPr baseColWidth="10" defaultRowHeight="16" x14ac:dyDescent="0.2"/>
  <cols>
    <col min="1" max="1" width="11.33203125" style="1" customWidth="1"/>
    <col min="2" max="8" width="8.33203125" style="1" customWidth="1"/>
    <col min="9" max="16384" width="10.83203125" style="1"/>
  </cols>
  <sheetData>
    <row r="1" spans="1:8" x14ac:dyDescent="0.2">
      <c r="A1" s="77"/>
      <c r="B1" s="163" t="s">
        <v>68</v>
      </c>
      <c r="C1" s="163"/>
      <c r="D1" s="163"/>
      <c r="E1" s="163"/>
      <c r="F1" s="163"/>
      <c r="G1" s="163"/>
      <c r="H1" s="163"/>
    </row>
    <row r="2" spans="1:8" x14ac:dyDescent="0.2">
      <c r="A2" s="83"/>
      <c r="B2" s="64">
        <f>[4]TableA9!B1</f>
        <v>50</v>
      </c>
      <c r="C2" s="64">
        <f>[4]TableA9!C1</f>
        <v>100</v>
      </c>
      <c r="D2" s="64">
        <f>[4]TableA9!D1</f>
        <v>150</v>
      </c>
      <c r="E2" s="64">
        <f>[4]TableA9!E1</f>
        <v>200</v>
      </c>
      <c r="F2" s="64">
        <f>[4]TableA9!F1</f>
        <v>400</v>
      </c>
      <c r="G2" s="64">
        <f>[4]TableA9!G1</f>
        <v>600</v>
      </c>
      <c r="H2" s="64">
        <f>[4]TableA9!H1</f>
        <v>800</v>
      </c>
    </row>
    <row r="3" spans="1:8" x14ac:dyDescent="0.2">
      <c r="A3" s="40" t="s">
        <v>69</v>
      </c>
      <c r="B3" s="65">
        <v>1</v>
      </c>
      <c r="C3" s="65">
        <v>2</v>
      </c>
      <c r="D3" s="65">
        <v>3</v>
      </c>
      <c r="E3" s="65">
        <v>4</v>
      </c>
      <c r="F3" s="65">
        <v>5</v>
      </c>
      <c r="G3" s="65">
        <v>6</v>
      </c>
      <c r="H3" s="65">
        <v>7</v>
      </c>
    </row>
    <row r="4" spans="1:8" x14ac:dyDescent="0.2">
      <c r="B4" s="175" t="s">
        <v>70</v>
      </c>
      <c r="C4" s="175"/>
      <c r="D4" s="175"/>
      <c r="E4" s="175"/>
      <c r="F4" s="175"/>
      <c r="G4" s="175"/>
      <c r="H4" s="175"/>
    </row>
    <row r="5" spans="1:8" x14ac:dyDescent="0.2">
      <c r="A5" s="177">
        <f>[4]TableA9!A2</f>
        <v>0.15000000596046448</v>
      </c>
      <c r="B5" s="64">
        <f>[4]TableA9!B2</f>
        <v>-43.538593292236328</v>
      </c>
      <c r="C5" s="64">
        <f>[4]TableA9!C2</f>
        <v>-5.1851019859313965</v>
      </c>
      <c r="D5" s="64">
        <f>[4]TableA9!D2</f>
        <v>26.769083023071289</v>
      </c>
      <c r="E5" s="64">
        <f>[4]TableA9!E2</f>
        <v>53.474967956542969</v>
      </c>
      <c r="F5" s="64">
        <f>[4]TableA9!F2</f>
        <v>123.90068817138672</v>
      </c>
      <c r="G5" s="64">
        <f>[4]TableA9!G2</f>
        <v>158.739990234375</v>
      </c>
      <c r="H5" s="64">
        <f>[4]TableA9!H2</f>
        <v>174.75700378417969</v>
      </c>
    </row>
    <row r="6" spans="1:8" s="67" customFormat="1" x14ac:dyDescent="0.2">
      <c r="A6" s="177"/>
      <c r="B6" s="66">
        <f>[4]TableA9!B3</f>
        <v>0.16516648232936859</v>
      </c>
      <c r="C6" s="66">
        <f>[4]TableA9!C3</f>
        <v>0.3128724992275238</v>
      </c>
      <c r="D6" s="66">
        <f>[4]TableA9!D3</f>
        <v>0.43154767155647278</v>
      </c>
      <c r="E6" s="66">
        <f>[4]TableA9!E3</f>
        <v>0.52751898765563965</v>
      </c>
      <c r="F6" s="66">
        <f>[4]TableA9!F3</f>
        <v>0.77103906869888306</v>
      </c>
      <c r="G6" s="66">
        <f>[4]TableA9!G3</f>
        <v>0.89371669292449951</v>
      </c>
      <c r="H6" s="66">
        <f>[4]TableA9!H3</f>
        <v>0.95660227537155151</v>
      </c>
    </row>
    <row r="7" spans="1:8" x14ac:dyDescent="0.2">
      <c r="A7" s="177"/>
      <c r="B7" s="81">
        <f>[4]TableA9!B4</f>
        <v>-2.4182254448533058E-2</v>
      </c>
      <c r="C7" s="66">
        <f>[4]TableA9!C4</f>
        <v>-7.519250363111496E-2</v>
      </c>
      <c r="D7" s="66">
        <f>[4]TableA9!D4</f>
        <v>-0.1412653774023056</v>
      </c>
      <c r="E7" s="66">
        <f>[4]TableA9!E4</f>
        <v>-0.21479959785938263</v>
      </c>
      <c r="F7" s="66">
        <f>[4]TableA9!F4</f>
        <v>-0.5060465931892395</v>
      </c>
      <c r="G7" s="66">
        <f>[4]TableA9!G4</f>
        <v>-0.72790032625198364</v>
      </c>
      <c r="H7" s="66">
        <f>[4]TableA9!H4</f>
        <v>-0.87188220024108887</v>
      </c>
    </row>
    <row r="8" spans="1:8" ht="9" customHeight="1" x14ac:dyDescent="0.2">
      <c r="A8" s="66"/>
      <c r="B8" s="66"/>
      <c r="C8" s="66"/>
      <c r="D8" s="66"/>
      <c r="E8" s="66"/>
      <c r="F8" s="66"/>
      <c r="G8" s="66"/>
      <c r="H8" s="66"/>
    </row>
    <row r="9" spans="1:8" x14ac:dyDescent="0.2">
      <c r="A9" s="177">
        <f>[4]TableA9!A5</f>
        <v>0.20000000298023224</v>
      </c>
      <c r="B9" s="64">
        <f>[4]TableA9!B5</f>
        <v>-77.937637329101562</v>
      </c>
      <c r="C9" s="64">
        <f>[4]TableA9!C5</f>
        <v>-38.709697723388672</v>
      </c>
      <c r="D9" s="64">
        <f>[4]TableA9!D5</f>
        <v>-5.5592265129089355</v>
      </c>
      <c r="E9" s="64">
        <f>[4]TableA9!E5</f>
        <v>22.5146484375</v>
      </c>
      <c r="F9" s="64">
        <f>[4]TableA9!F5</f>
        <v>98.868705749511719</v>
      </c>
      <c r="G9" s="64">
        <f>[4]TableA9!G5</f>
        <v>139.01925659179688</v>
      </c>
      <c r="H9" s="64">
        <f>[4]TableA9!H5</f>
        <v>159.14193725585938</v>
      </c>
    </row>
    <row r="10" spans="1:8" s="67" customFormat="1" x14ac:dyDescent="0.2">
      <c r="A10" s="177"/>
      <c r="B10" s="66">
        <f>[4]TableA9!B6</f>
        <v>0.15380582213401794</v>
      </c>
      <c r="C10" s="66">
        <f>[4]TableA9!C6</f>
        <v>0.29476535320281982</v>
      </c>
      <c r="D10" s="66">
        <f>[4]TableA9!D6</f>
        <v>0.40964782238006592</v>
      </c>
      <c r="E10" s="66">
        <f>[4]TableA9!E6</f>
        <v>0.50284016132354736</v>
      </c>
      <c r="F10" s="66">
        <f>[4]TableA9!F6</f>
        <v>0.74627280235290527</v>
      </c>
      <c r="G10" s="66">
        <f>[4]TableA9!G6</f>
        <v>0.87463074922561646</v>
      </c>
      <c r="H10" s="66">
        <f>[4]TableA9!H6</f>
        <v>0.94450753927230835</v>
      </c>
    </row>
    <row r="11" spans="1:8" x14ac:dyDescent="0.2">
      <c r="A11" s="177"/>
      <c r="B11" s="81">
        <f>[4]TableA9!B7</f>
        <v>-2.1465612575411797E-2</v>
      </c>
      <c r="C11" s="66">
        <f>[4]TableA9!C7</f>
        <v>-6.7263603210449219E-2</v>
      </c>
      <c r="D11" s="66">
        <f>[4]TableA9!D7</f>
        <v>-0.12725125253200531</v>
      </c>
      <c r="E11" s="66">
        <f>[4]TableA9!E7</f>
        <v>-0.19415111839771271</v>
      </c>
      <c r="F11" s="66">
        <f>[4]TableA9!F7</f>
        <v>-0.46813526749610901</v>
      </c>
      <c r="G11" s="66">
        <f>[4]TableA9!G7</f>
        <v>-0.68888521194458008</v>
      </c>
      <c r="H11" s="66">
        <f>[4]TableA9!H7</f>
        <v>-0.8416406512260437</v>
      </c>
    </row>
    <row r="12" spans="1:8" ht="9" customHeight="1" x14ac:dyDescent="0.2">
      <c r="A12" s="66"/>
      <c r="B12" s="66"/>
      <c r="C12" s="66"/>
      <c r="D12" s="66"/>
      <c r="E12" s="66"/>
      <c r="F12" s="66"/>
      <c r="G12" s="66"/>
      <c r="H12" s="66"/>
    </row>
    <row r="13" spans="1:8" x14ac:dyDescent="0.2">
      <c r="A13" s="177">
        <f>[4]TableA9!A8</f>
        <v>0.25</v>
      </c>
      <c r="B13" s="64">
        <f>[4]TableA9!B8</f>
        <v>-115.53174591064453</v>
      </c>
      <c r="C13" s="64">
        <f>[4]TableA9!C8</f>
        <v>-75.439285278320312</v>
      </c>
      <c r="D13" s="64">
        <f>[4]TableA9!D8</f>
        <v>-41.103694915771484</v>
      </c>
      <c r="E13" s="64">
        <f>[4]TableA9!E8</f>
        <v>-11.658987998962402</v>
      </c>
      <c r="F13" s="64">
        <f>[4]TableA9!F8</f>
        <v>70.887886047363281</v>
      </c>
      <c r="G13" s="64">
        <f>[4]TableA9!G8</f>
        <v>116.84517669677734</v>
      </c>
      <c r="H13" s="64">
        <f>[4]TableA9!H8</f>
        <v>141.59689331054688</v>
      </c>
    </row>
    <row r="14" spans="1:8" s="67" customFormat="1" x14ac:dyDescent="0.2">
      <c r="A14" s="177"/>
      <c r="B14" s="66">
        <f>[4]TableA9!B9</f>
        <v>0.14331905543804169</v>
      </c>
      <c r="C14" s="66">
        <f>[4]TableA9!C9</f>
        <v>0.27726995944976807</v>
      </c>
      <c r="D14" s="66">
        <f>[4]TableA9!D9</f>
        <v>0.38661190867424011</v>
      </c>
      <c r="E14" s="66">
        <f>[4]TableA9!E9</f>
        <v>0.47746220231056213</v>
      </c>
      <c r="F14" s="66">
        <f>[4]TableA9!F9</f>
        <v>0.72084242105484009</v>
      </c>
      <c r="G14" s="66">
        <f>[4]TableA9!G9</f>
        <v>0.85400682687759399</v>
      </c>
      <c r="H14" s="66">
        <f>[4]TableA9!H9</f>
        <v>0.92889976501464844</v>
      </c>
    </row>
    <row r="15" spans="1:8" x14ac:dyDescent="0.2">
      <c r="A15" s="177"/>
      <c r="B15" s="81">
        <f>[4]TableA9!B10</f>
        <v>-1.9171517342329025E-2</v>
      </c>
      <c r="C15" s="66">
        <f>[4]TableA9!C10</f>
        <v>-5.9939160943031311E-2</v>
      </c>
      <c r="D15" s="66">
        <f>[4]TableA9!D10</f>
        <v>-0.11335783451795578</v>
      </c>
      <c r="E15" s="66">
        <f>[4]TableA9!E10</f>
        <v>-0.17398492991924286</v>
      </c>
      <c r="F15" s="66">
        <f>[4]TableA9!F10</f>
        <v>-0.43133935332298279</v>
      </c>
      <c r="G15" s="66">
        <f>[4]TableA9!G10</f>
        <v>-0.64927816390991211</v>
      </c>
      <c r="H15" s="66">
        <f>[4]TableA9!H10</f>
        <v>-0.80471384525299072</v>
      </c>
    </row>
    <row r="16" spans="1:8" ht="9" customHeight="1" x14ac:dyDescent="0.2">
      <c r="A16" s="66"/>
      <c r="B16" s="66"/>
      <c r="C16" s="66"/>
      <c r="D16" s="66"/>
      <c r="E16" s="66"/>
      <c r="F16" s="66"/>
      <c r="G16" s="66"/>
      <c r="H16" s="66"/>
    </row>
    <row r="17" spans="1:8" x14ac:dyDescent="0.2">
      <c r="A17" s="177">
        <f>[4]TableA9!A11</f>
        <v>0.5</v>
      </c>
      <c r="B17" s="64">
        <f>[4]TableA9!B11</f>
        <v>-385.02206420898438</v>
      </c>
      <c r="C17" s="64">
        <f>[4]TableA9!C11</f>
        <v>-340.79266357421875</v>
      </c>
      <c r="D17" s="64">
        <f>[4]TableA9!D11</f>
        <v>-300.62249755859375</v>
      </c>
      <c r="E17" s="64">
        <f>[4]TableA9!E11</f>
        <v>-264.07257080078125</v>
      </c>
      <c r="F17" s="64">
        <f>[4]TableA9!F11</f>
        <v>-146.81307983398438</v>
      </c>
      <c r="G17" s="64">
        <f>[4]TableA9!G11</f>
        <v>-64.5748291015625</v>
      </c>
      <c r="H17" s="64">
        <f>[4]TableA9!H11</f>
        <v>-6.6770505905151367</v>
      </c>
    </row>
    <row r="18" spans="1:8" s="67" customFormat="1" x14ac:dyDescent="0.2">
      <c r="A18" s="177"/>
      <c r="B18" s="66">
        <f>[4]TableA9!B12</f>
        <v>8.4278598427772522E-2</v>
      </c>
      <c r="C18" s="66">
        <f>[4]TableA9!C12</f>
        <v>0.1815258264541626</v>
      </c>
      <c r="D18" s="66">
        <f>[4]TableA9!D12</f>
        <v>0.26622387766838074</v>
      </c>
      <c r="E18" s="66">
        <f>[4]TableA9!E12</f>
        <v>0.33769115805625916</v>
      </c>
      <c r="F18" s="66">
        <f>[4]TableA9!F12</f>
        <v>0.56105917692184448</v>
      </c>
      <c r="G18" s="66">
        <f>[4]TableA9!G12</f>
        <v>0.7051122784614563</v>
      </c>
      <c r="H18" s="66">
        <f>[4]TableA9!H12</f>
        <v>0.80258673429489136</v>
      </c>
    </row>
    <row r="19" spans="1:8" x14ac:dyDescent="0.2">
      <c r="A19" s="177"/>
      <c r="B19" s="81">
        <f>[4]TableA9!B13</f>
        <v>-8.3891488611698151E-3</v>
      </c>
      <c r="C19" s="81">
        <f>[4]TableA9!C13</f>
        <v>-2.8355419635772705E-2</v>
      </c>
      <c r="D19" s="66">
        <f>[4]TableA9!D13</f>
        <v>-5.5568356066942215E-2</v>
      </c>
      <c r="E19" s="66">
        <f>[4]TableA9!E13</f>
        <v>-8.7035603821277618E-2</v>
      </c>
      <c r="F19" s="66">
        <f>[4]TableA9!F13</f>
        <v>-0.24526059627532959</v>
      </c>
      <c r="G19" s="66">
        <f>[4]TableA9!G13</f>
        <v>-0.40965628623962402</v>
      </c>
      <c r="H19" s="66">
        <f>[4]TableA9!H13</f>
        <v>-0.55751430988311768</v>
      </c>
    </row>
    <row r="20" spans="1:8" ht="9" customHeight="1" x14ac:dyDescent="0.2">
      <c r="A20" s="66"/>
      <c r="B20" s="66"/>
      <c r="C20" s="66"/>
      <c r="D20" s="66"/>
      <c r="E20" s="66"/>
      <c r="F20" s="66"/>
      <c r="G20" s="66"/>
      <c r="H20" s="66"/>
    </row>
    <row r="21" spans="1:8" x14ac:dyDescent="0.2">
      <c r="B21" s="179" t="s">
        <v>71</v>
      </c>
      <c r="C21" s="179"/>
      <c r="D21" s="179"/>
      <c r="E21" s="179"/>
      <c r="F21" s="179"/>
      <c r="G21" s="179"/>
      <c r="H21" s="179"/>
    </row>
    <row r="22" spans="1:8" x14ac:dyDescent="0.2">
      <c r="A22" s="177">
        <f>[4]TableA9!A22</f>
        <v>0.15000000596046448</v>
      </c>
      <c r="B22" s="64">
        <f>[4]TableA9!B22</f>
        <v>-27.320850372314453</v>
      </c>
      <c r="C22" s="64">
        <f>[4]TableA9!C22</f>
        <v>20.836751937866211</v>
      </c>
      <c r="D22" s="64">
        <f>[4]TableA9!D22</f>
        <v>58.266368865966797</v>
      </c>
      <c r="E22" s="64">
        <f>[4]TableA9!E22</f>
        <v>87.531089782714844</v>
      </c>
      <c r="F22" s="64">
        <f>[4]TableA9!F22</f>
        <v>153.64750671386719</v>
      </c>
      <c r="G22" s="64">
        <f>[4]TableA9!G22</f>
        <v>176.62692260742188</v>
      </c>
      <c r="H22" s="64">
        <f>[4]TableA9!H22</f>
        <v>182.74858093261719</v>
      </c>
    </row>
    <row r="23" spans="1:8" s="67" customFormat="1" x14ac:dyDescent="0.2">
      <c r="A23" s="177"/>
      <c r="B23" s="66">
        <f>[4]TableA9!B23</f>
        <v>0.22976492345333099</v>
      </c>
      <c r="C23" s="66">
        <f>[4]TableA9!C23</f>
        <v>0.4099973738193512</v>
      </c>
      <c r="D23" s="66">
        <f>[4]TableA9!D23</f>
        <v>0.5445600152015686</v>
      </c>
      <c r="E23" s="66">
        <f>[4]TableA9!E23</f>
        <v>0.64507561922073364</v>
      </c>
      <c r="F23" s="66">
        <f>[4]TableA9!F23</f>
        <v>0.87513762712478638</v>
      </c>
      <c r="G23" s="66">
        <f>[4]TableA9!G23</f>
        <v>0.96528881788253784</v>
      </c>
      <c r="H23" s="82">
        <f>[4]TableA9!H23</f>
        <v>0.9929039478302002</v>
      </c>
    </row>
    <row r="24" spans="1:8" x14ac:dyDescent="0.2">
      <c r="A24" s="177"/>
      <c r="B24" s="66">
        <f>[4]TableA9!B24</f>
        <v>-4.2661391198635101E-2</v>
      </c>
      <c r="C24" s="66">
        <f>[4]TableA9!C24</f>
        <v>-0.12745010852813721</v>
      </c>
      <c r="D24" s="66">
        <f>[4]TableA9!D24</f>
        <v>-0.22996646165847778</v>
      </c>
      <c r="E24" s="66">
        <f>[4]TableA9!E24</f>
        <v>-0.33413469791412354</v>
      </c>
      <c r="F24" s="66">
        <f>[4]TableA9!F24</f>
        <v>-0.68981695175170898</v>
      </c>
      <c r="G24" s="66">
        <f>[4]TableA9!G24</f>
        <v>-0.89454102516174316</v>
      </c>
      <c r="H24" s="66">
        <f>[4]TableA9!H24</f>
        <v>-0.97449731826782227</v>
      </c>
    </row>
    <row r="25" spans="1:8" ht="9" customHeight="1" x14ac:dyDescent="0.2">
      <c r="A25" s="66"/>
      <c r="B25" s="64"/>
      <c r="C25" s="64"/>
      <c r="D25" s="64"/>
      <c r="E25" s="64"/>
      <c r="F25" s="64"/>
      <c r="G25" s="64"/>
      <c r="H25" s="64"/>
    </row>
    <row r="26" spans="1:8" x14ac:dyDescent="0.2">
      <c r="A26" s="177">
        <f>[4]TableA9!A25</f>
        <v>0.20000000298023224</v>
      </c>
      <c r="B26" s="64">
        <f>[4]TableA9!B25</f>
        <v>-61.414398193359375</v>
      </c>
      <c r="C26" s="64">
        <f>[4]TableA9!C25</f>
        <v>-11.745692253112793</v>
      </c>
      <c r="D26" s="64">
        <f>[4]TableA9!D25</f>
        <v>27.600183486938477</v>
      </c>
      <c r="E26" s="64">
        <f>[4]TableA9!E25</f>
        <v>58.958339691162109</v>
      </c>
      <c r="F26" s="64">
        <f>[4]TableA9!F25</f>
        <v>132.99285888671875</v>
      </c>
      <c r="G26" s="64">
        <f>[4]TableA9!G25</f>
        <v>161.58645629882812</v>
      </c>
      <c r="H26" s="64">
        <f>[4]TableA9!H25</f>
        <v>170.62640380859375</v>
      </c>
    </row>
    <row r="27" spans="1:8" s="67" customFormat="1" x14ac:dyDescent="0.2">
      <c r="A27" s="177"/>
      <c r="B27" s="66">
        <f>[4]TableA9!B26</f>
        <v>0.21461156010627747</v>
      </c>
      <c r="C27" s="66">
        <f>[4]TableA9!C26</f>
        <v>0.38832473754882812</v>
      </c>
      <c r="D27" s="66">
        <f>[4]TableA9!D26</f>
        <v>0.51958400011062622</v>
      </c>
      <c r="E27" s="66">
        <f>[4]TableA9!E26</f>
        <v>0.6214454174041748</v>
      </c>
      <c r="F27" s="66">
        <f>[4]TableA9!F26</f>
        <v>0.85526520013809204</v>
      </c>
      <c r="G27" s="66">
        <f>[4]TableA9!G26</f>
        <v>0.95296686887741089</v>
      </c>
      <c r="H27" s="82">
        <f>[4]TableA9!H26</f>
        <v>0.98855197429656982</v>
      </c>
    </row>
    <row r="28" spans="1:8" x14ac:dyDescent="0.2">
      <c r="A28" s="177"/>
      <c r="B28" s="66">
        <f>[4]TableA9!B27</f>
        <v>-3.7829965353012085E-2</v>
      </c>
      <c r="C28" s="66">
        <f>[4]TableA9!C27</f>
        <v>-0.11438772827386856</v>
      </c>
      <c r="D28" s="66">
        <f>[4]TableA9!D27</f>
        <v>-0.20792652666568756</v>
      </c>
      <c r="E28" s="66">
        <f>[4]TableA9!E27</f>
        <v>-0.3072543740272522</v>
      </c>
      <c r="F28" s="66">
        <f>[4]TableA9!F27</f>
        <v>-0.65163916349411011</v>
      </c>
      <c r="G28" s="66">
        <f>[4]TableA9!G27</f>
        <v>-0.86269879341125488</v>
      </c>
      <c r="H28" s="66">
        <f>[4]TableA9!H27</f>
        <v>-0.96072471141815186</v>
      </c>
    </row>
    <row r="29" spans="1:8" ht="9" customHeight="1" x14ac:dyDescent="0.2">
      <c r="A29" s="66"/>
      <c r="B29" s="64"/>
      <c r="C29" s="64"/>
      <c r="D29" s="64"/>
      <c r="E29" s="64"/>
      <c r="F29" s="64"/>
      <c r="G29" s="64"/>
      <c r="H29" s="64"/>
    </row>
    <row r="30" spans="1:8" x14ac:dyDescent="0.2">
      <c r="A30" s="177">
        <f>[4]TableA9!A28</f>
        <v>0.25</v>
      </c>
      <c r="B30" s="64">
        <f>[4]TableA9!B28</f>
        <v>-98.717803955078125</v>
      </c>
      <c r="C30" s="64">
        <f>[4]TableA9!C28</f>
        <v>-47.565616607666016</v>
      </c>
      <c r="D30" s="64">
        <f>[4]TableA9!D28</f>
        <v>-6.2794671058654785</v>
      </c>
      <c r="E30" s="64">
        <f>[4]TableA9!E28</f>
        <v>27.212116241455078</v>
      </c>
      <c r="F30" s="64">
        <f>[4]TableA9!F28</f>
        <v>109.69528198242188</v>
      </c>
      <c r="G30" s="64">
        <f>[4]TableA9!G28</f>
        <v>144.86734008789062</v>
      </c>
      <c r="H30" s="64">
        <f>[4]TableA9!H28</f>
        <v>157.67082214355469</v>
      </c>
    </row>
    <row r="31" spans="1:8" s="67" customFormat="1" x14ac:dyDescent="0.2">
      <c r="A31" s="177"/>
      <c r="B31" s="66">
        <f>[4]TableA9!B29</f>
        <v>0.19951061904430389</v>
      </c>
      <c r="C31" s="66">
        <f>[4]TableA9!C29</f>
        <v>0.3652014434337616</v>
      </c>
      <c r="D31" s="66">
        <f>[4]TableA9!D29</f>
        <v>0.49333217740058899</v>
      </c>
      <c r="E31" s="66">
        <f>[4]TableA9!E29</f>
        <v>0.59393513202667236</v>
      </c>
      <c r="F31" s="66">
        <f>[4]TableA9!F29</f>
        <v>0.83224678039550781</v>
      </c>
      <c r="G31" s="66">
        <f>[4]TableA9!G29</f>
        <v>0.93998074531555176</v>
      </c>
      <c r="H31" s="66">
        <f>[4]TableA9!H29</f>
        <v>0.98294150829315186</v>
      </c>
    </row>
    <row r="32" spans="1:8" x14ac:dyDescent="0.2">
      <c r="A32" s="177"/>
      <c r="B32" s="66">
        <f>[4]TableA9!B30</f>
        <v>-3.337516263127327E-2</v>
      </c>
      <c r="C32" s="66">
        <f>[4]TableA9!C30</f>
        <v>-0.10136449337005615</v>
      </c>
      <c r="D32" s="66">
        <f>[4]TableA9!D30</f>
        <v>-0.18640819191932678</v>
      </c>
      <c r="E32" s="66">
        <f>[4]TableA9!E30</f>
        <v>-0.27771878242492676</v>
      </c>
      <c r="F32" s="66">
        <f>[4]TableA9!F30</f>
        <v>-0.60907953977584839</v>
      </c>
      <c r="G32" s="66">
        <f>[4]TableA9!G30</f>
        <v>-0.83067572116851807</v>
      </c>
      <c r="H32" s="66">
        <f>[4]TableA9!H30</f>
        <v>-0.9436643123626709</v>
      </c>
    </row>
    <row r="33" spans="1:8" ht="9" customHeight="1" x14ac:dyDescent="0.2">
      <c r="A33" s="66"/>
      <c r="B33" s="64"/>
      <c r="C33" s="64"/>
      <c r="D33" s="64"/>
      <c r="E33" s="64"/>
      <c r="F33" s="64"/>
      <c r="G33" s="64"/>
      <c r="H33" s="64"/>
    </row>
    <row r="34" spans="1:8" x14ac:dyDescent="0.2">
      <c r="A34" s="177">
        <f>[4]TableA9!A31</f>
        <v>0.5</v>
      </c>
      <c r="B34" s="64">
        <f>[4]TableA9!B31</f>
        <v>-366.79544067382812</v>
      </c>
      <c r="C34" s="64">
        <f>[4]TableA9!C31</f>
        <v>-308.34844970703125</v>
      </c>
      <c r="D34" s="64">
        <f>[4]TableA9!D31</f>
        <v>-257.14132690429688</v>
      </c>
      <c r="E34" s="64">
        <f>[4]TableA9!E31</f>
        <v>-212.0120849609375</v>
      </c>
      <c r="F34" s="64">
        <f>[4]TableA9!F31</f>
        <v>-78.861991882324219</v>
      </c>
      <c r="G34" s="64">
        <f>[4]TableA9!G31</f>
        <v>2.6171989440917969</v>
      </c>
      <c r="H34" s="64">
        <f>[4]TableA9!H31</f>
        <v>51.910926818847656</v>
      </c>
    </row>
    <row r="35" spans="1:8" s="67" customFormat="1" x14ac:dyDescent="0.2">
      <c r="A35" s="177"/>
      <c r="B35" s="66">
        <f>[4]TableA9!B32</f>
        <v>0.12603338062763214</v>
      </c>
      <c r="C35" s="66">
        <f>[4]TableA9!C32</f>
        <v>0.25038889050483704</v>
      </c>
      <c r="D35" s="66">
        <f>[4]TableA9!D32</f>
        <v>0.35118412971496582</v>
      </c>
      <c r="E35" s="66">
        <f>[4]TableA9!E32</f>
        <v>0.44019925594329834</v>
      </c>
      <c r="F35" s="66">
        <f>[4]TableA9!F32</f>
        <v>0.67992657423019409</v>
      </c>
      <c r="G35" s="66">
        <f>[4]TableA9!G32</f>
        <v>0.81780999898910522</v>
      </c>
      <c r="H35" s="81">
        <f>[4]TableA9!H32</f>
        <v>0.90093505382537842</v>
      </c>
    </row>
    <row r="36" spans="1:8" x14ac:dyDescent="0.2">
      <c r="A36" s="178"/>
      <c r="B36" s="68">
        <f>[4]TableA9!B33</f>
        <v>-1.5533353202044964E-2</v>
      </c>
      <c r="C36" s="68">
        <f>[4]TableA9!C33</f>
        <v>-4.9777783453464508E-2</v>
      </c>
      <c r="D36" s="68">
        <f>[4]TableA9!D33</f>
        <v>-9.3954131007194519E-2</v>
      </c>
      <c r="E36" s="68">
        <f>[4]TableA9!E33</f>
        <v>-0.14701612293720245</v>
      </c>
      <c r="F36" s="68">
        <f>[4]TableA9!F33</f>
        <v>-0.37663283944129944</v>
      </c>
      <c r="G36" s="68">
        <f>[4]TableA9!G33</f>
        <v>-0.58334237337112427</v>
      </c>
      <c r="H36" s="68">
        <f>[4]TableA9!H33</f>
        <v>-0.74306780099868774</v>
      </c>
    </row>
  </sheetData>
  <mergeCells count="11">
    <mergeCell ref="B1:H1"/>
    <mergeCell ref="A17:A19"/>
    <mergeCell ref="A13:A15"/>
    <mergeCell ref="A9:A11"/>
    <mergeCell ref="A5:A7"/>
    <mergeCell ref="B4:H4"/>
    <mergeCell ref="A34:A36"/>
    <mergeCell ref="A30:A32"/>
    <mergeCell ref="A26:A28"/>
    <mergeCell ref="A22:A24"/>
    <mergeCell ref="B21:H21"/>
  </mergeCells>
  <phoneticPr fontId="8" type="noConversion"/>
  <pageMargins left="0.7" right="0.7" top="0.75" bottom="0.75" header="0.3" footer="0.3"/>
  <pageSetup fitToHeight="0"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5" tint="0.59999389629810485"/>
    <pageSetUpPr fitToPage="1"/>
  </sheetPr>
  <dimension ref="A1:I15"/>
  <sheetViews>
    <sheetView workbookViewId="0">
      <selection activeCell="B6" sqref="B6"/>
    </sheetView>
  </sheetViews>
  <sheetFormatPr baseColWidth="10" defaultRowHeight="16" x14ac:dyDescent="0.2"/>
  <cols>
    <col min="1" max="1" width="21.83203125" style="1" customWidth="1"/>
    <col min="2" max="3" width="9" style="1" customWidth="1"/>
    <col min="4" max="4" width="1.83203125" style="1" customWidth="1"/>
    <col min="5" max="6" width="9" style="1" customWidth="1"/>
    <col min="7" max="7" width="3" style="1" customWidth="1"/>
    <col min="8" max="8" width="13.33203125" style="1" customWidth="1"/>
    <col min="9" max="9" width="1.83203125" style="1" customWidth="1"/>
    <col min="10" max="16384" width="10.83203125" style="1"/>
  </cols>
  <sheetData>
    <row r="1" spans="1:9" ht="16" customHeight="1" x14ac:dyDescent="0.2">
      <c r="A1" s="77"/>
      <c r="B1" s="163"/>
      <c r="C1" s="163"/>
      <c r="D1" s="163"/>
      <c r="E1" s="163"/>
      <c r="F1" s="163"/>
      <c r="G1" s="77"/>
      <c r="H1" s="182" t="s">
        <v>128</v>
      </c>
      <c r="I1" s="77"/>
    </row>
    <row r="2" spans="1:9" ht="16" customHeight="1" x14ac:dyDescent="0.2">
      <c r="A2" s="10"/>
      <c r="B2" s="163" t="s">
        <v>1</v>
      </c>
      <c r="C2" s="163"/>
      <c r="D2" s="106"/>
      <c r="E2" s="163" t="s">
        <v>125</v>
      </c>
      <c r="F2" s="163"/>
      <c r="H2" s="183"/>
      <c r="I2" s="10"/>
    </row>
    <row r="3" spans="1:9" ht="17" x14ac:dyDescent="0.2">
      <c r="B3" s="157"/>
      <c r="C3" s="107" t="s">
        <v>127</v>
      </c>
      <c r="D3" s="107"/>
      <c r="E3" s="54" t="s">
        <v>126</v>
      </c>
      <c r="F3" s="112" t="s">
        <v>127</v>
      </c>
      <c r="H3" s="183"/>
      <c r="I3" s="18"/>
    </row>
    <row r="4" spans="1:9" ht="17" customHeight="1" x14ac:dyDescent="0.2">
      <c r="A4" s="14"/>
      <c r="B4" s="104">
        <v>1</v>
      </c>
      <c r="C4" s="104">
        <v>2</v>
      </c>
      <c r="D4" s="101"/>
      <c r="E4" s="104">
        <v>3</v>
      </c>
      <c r="F4" s="104">
        <v>4</v>
      </c>
      <c r="G4" s="14"/>
      <c r="H4" s="108">
        <v>5</v>
      </c>
      <c r="I4" s="14"/>
    </row>
    <row r="5" spans="1:9" x14ac:dyDescent="0.2">
      <c r="A5" s="1" t="s">
        <v>65</v>
      </c>
      <c r="B5" s="156" t="str">
        <f>IF([4]TableA10_Col12!A1&lt;&gt;0,IF(ABS([4]TableA10_Col12!A1/[4]TableA10_Col12!A2)&gt;=2.57,FIXED([4]TableA10_Col12!A1,2)&amp;"***",IF(ABS([4]TableA10_Col12!A1/[4]TableA10_Col12!A2)&gt;=1.96,FIXED([4]TableA10_Col12!A1,2)&amp;"**",IF(ABS([4]TableA10_Col12!A1/[4]TableA10_Col12!A2)&gt;=1.65,FIXED([4]TableA10_Col12!A1,2)&amp;"*",FIXED([4]TableA10_Col12!A1,2)))),FIXED([4]TableA10_Col12!A1,2))</f>
        <v>0.11**</v>
      </c>
      <c r="C5" s="156" t="str">
        <f>IF([4]TableA10_Col12!B1&lt;&gt;0,IF(ABS([4]TableA10_Col12!B1/[4]TableA10_Col12!B2)&gt;=2.57,FIXED([4]TableA10_Col12!B1,2)&amp;"***",IF(ABS([4]TableA10_Col12!B1/[4]TableA10_Col12!B2)&gt;=1.96,FIXED([4]TableA10_Col12!B1,2)&amp;"**",IF(ABS([4]TableA10_Col12!B1/[4]TableA10_Col12!B2)&gt;=1.65,FIXED([4]TableA10_Col12!B1,2)&amp;"*",FIXED([4]TableA10_Col12!B1,2)))),FIXED([4]TableA10_Col12!B1,2))</f>
        <v>0.11***</v>
      </c>
      <c r="D5" s="16"/>
      <c r="E5" s="156" t="str">
        <f>IF([4]TableA10_Col34!A1&lt;&gt;0,IF(ABS([4]TableA10_Col34!A1/[4]TableA10_Col34!A2)&gt;=2.57,FIXED([4]TableA10_Col34!A1,2)&amp;"***",IF(ABS([4]TableA10_Col34!A1/[4]TableA10_Col34!A2)&gt;=1.96,FIXED([4]TableA10_Col34!A1,2)&amp;"**",IF(ABS([4]TableA10_Col34!A1/[4]TableA10_Col34!A2)&gt;=1.65,FIXED([4]TableA10_Col34!A1,2)&amp;"*",FIXED([4]TableA10_Col34!A1,2)))),FIXED([4]TableA10_Col34!A1,2))</f>
        <v>0.10*</v>
      </c>
      <c r="F5" s="156" t="str">
        <f>IF([4]TableA10_Col34!B1&lt;&gt;0,IF(ABS([4]TableA10_Col34!B1/[4]TableA10_Col34!B2)&gt;=2.57,FIXED([4]TableA10_Col34!B1,2)&amp;"***",IF(ABS([4]TableA10_Col34!B1/[4]TableA10_Col34!B2)&gt;=1.96,FIXED([4]TableA10_Col34!B1,2)&amp;"**",IF(ABS([4]TableA10_Col34!B1/[4]TableA10_Col34!B2)&gt;=1.65,FIXED([4]TableA10_Col34!B1,2)&amp;"*",FIXED([4]TableA10_Col34!B1,2)))),FIXED([4]TableA10_Col34!B1,2))</f>
        <v>0.17***</v>
      </c>
      <c r="H5" s="105" t="str">
        <f>IF([4]TableA10_Col5!A1&lt;&gt;0,IF(ABS([4]TableA10_Col5!A1/[4]TableA10_Col5!A2)&gt;=2.57,FIXED([4]TableA10_Col5!A1,2)&amp;"***",IF(ABS([4]TableA10_Col5!A1/[4]TableA10_Col5!A2)&gt;=1.96,FIXED([4]TableA10_Col5!A1,2)&amp;"**",IF(ABS([4]TableA10_Col5!A1/[4]TableA10_Col5!A2)&gt;=1.65,FIXED([4]TableA10_Col5!A1,2)&amp;"*",FIXED([4]TableA10_Col5!A1,2)))),FIXED([4]TableA10_Col5!A1,2))</f>
        <v>0.23***</v>
      </c>
    </row>
    <row r="6" spans="1:9" x14ac:dyDescent="0.2">
      <c r="B6" s="30">
        <f>[4]TableA10_Col12!A2</f>
        <v>5.2867043763399124E-2</v>
      </c>
      <c r="C6" s="30">
        <f>[4]TableA10_Col12!B2</f>
        <v>2.8333051130175591E-2</v>
      </c>
      <c r="E6" s="30">
        <f>[4]TableA10_Col34!A2</f>
        <v>5.4048240184783936E-2</v>
      </c>
      <c r="F6" s="30">
        <f>[4]TableA10_Col34!B2</f>
        <v>2.009814977645874E-2</v>
      </c>
      <c r="H6" s="30">
        <f>[4]TableA10_Col5!A2</f>
        <v>2.921416237950325E-2</v>
      </c>
    </row>
    <row r="8" spans="1:9" x14ac:dyDescent="0.2">
      <c r="A8" s="1" t="s">
        <v>41</v>
      </c>
      <c r="B8" s="156" t="str">
        <f>IF([4]TableA10_Col12!A3&lt;&gt;0,IF(ABS([4]TableA10_Col12!A3/[4]TableA10_Col12!A4)&gt;=2.57,FIXED([4]TableA10_Col12!A3,2)&amp;"***",IF(ABS([4]TableA10_Col12!A3/[4]TableA10_Col12!A4)&gt;=1.96,FIXED([4]TableA10_Col12!A3,2)&amp;"**",IF(ABS([4]TableA10_Col12!A3/[4]TableA10_Col12!A4)&gt;=1.65,FIXED([4]TableA10_Col12!A3,2)&amp;"*",FIXED([4]TableA10_Col12!A3,2)))),FIXED([4]TableA10_Col12!A3,2))</f>
        <v>0.88</v>
      </c>
      <c r="C8" s="156" t="str">
        <f>IF([4]TableA10_Col12!B3&lt;&gt;0,IF(ABS([4]TableA10_Col12!B3/[4]TableA10_Col12!B4)&gt;=2.57,FIXED([4]TableA10_Col12!B3,2)&amp;"***",IF(ABS([4]TableA10_Col12!B3/[4]TableA10_Col12!B4)&gt;=1.96,FIXED([4]TableA10_Col12!B3,2)&amp;"**",IF(ABS([4]TableA10_Col12!B3/[4]TableA10_Col12!B4)&gt;=1.65,FIXED([4]TableA10_Col12!B3,2)&amp;"*",FIXED([4]TableA10_Col12!B3,2)))),FIXED([4]TableA10_Col12!B3,2))</f>
        <v>1.30*</v>
      </c>
      <c r="D8" s="16"/>
      <c r="E8" s="156" t="str">
        <f>IF([4]TableA10_Col34!A3&lt;&gt;0,IF(ABS([4]TableA10_Col34!A3/[4]TableA10_Col34!A4)&gt;=2.57,FIXED([4]TableA10_Col34!A3,2)&amp;"***",IF(ABS([4]TableA10_Col34!A3/[4]TableA10_Col34!A4)&gt;=1.96,FIXED([4]TableA10_Col34!A3,2)&amp;"**",IF(ABS([4]TableA10_Col34!A3/[4]TableA10_Col34!A4)&gt;=1.65,FIXED([4]TableA10_Col34!A3,2)&amp;"*",FIXED([4]TableA10_Col34!A3,2)))),FIXED([4]TableA10_Col34!A3,2))</f>
        <v>1.00</v>
      </c>
      <c r="F8" s="156" t="str">
        <f>IF([4]TableA10_Col34!B3&lt;&gt;0,IF(ABS([4]TableA10_Col34!B3/[4]TableA10_Col34!B4)&gt;=2.57,FIXED([4]TableA10_Col34!B3,2)&amp;"***",IF(ABS([4]TableA10_Col34!B3/[4]TableA10_Col34!B4)&gt;=1.96,FIXED([4]TableA10_Col34!B3,2)&amp;"**",IF(ABS([4]TableA10_Col34!B3/[4]TableA10_Col34!B4)&gt;=1.65,FIXED([4]TableA10_Col34!B3,2)&amp;"*",FIXED([4]TableA10_Col34!B3,2)))),FIXED([4]TableA10_Col34!B3,2))</f>
        <v>1.13***</v>
      </c>
      <c r="H8" s="105" t="str">
        <f>IF([4]TableA10_Col5!A3&lt;&gt;0,IF(ABS([4]TableA10_Col5!A3/[4]TableA10_Col5!A4)&gt;=2.57,FIXED([4]TableA10_Col5!A3,2)&amp;"***",IF(ABS([4]TableA10_Col5!A3/[4]TableA10_Col5!A4)&gt;=1.96,FIXED([4]TableA10_Col5!A3,2)&amp;"**",IF(ABS([4]TableA10_Col5!A3/[4]TableA10_Col5!A4)&gt;=1.65,FIXED([4]TableA10_Col5!A3,2)&amp;"*",FIXED([4]TableA10_Col5!A3,2)))),FIXED([4]TableA10_Col5!A3,2))</f>
        <v>1.32***</v>
      </c>
    </row>
    <row r="9" spans="1:9" x14ac:dyDescent="0.2">
      <c r="B9" s="30">
        <f>[4]TableA10_Col12!A4</f>
        <v>1.1955491304397583</v>
      </c>
      <c r="C9" s="30">
        <f>[4]TableA10_Col12!B4</f>
        <v>0.68179714679718018</v>
      </c>
      <c r="E9" s="30">
        <f>[4]TableA10_Col34!A4</f>
        <v>1.281955361366272</v>
      </c>
      <c r="F9" s="30">
        <f>[4]TableA10_Col34!B4</f>
        <v>0.31997165083885193</v>
      </c>
      <c r="H9" s="30">
        <f>[4]TableA10_Col5!A4</f>
        <v>0.36681655049324036</v>
      </c>
    </row>
    <row r="11" spans="1:9" x14ac:dyDescent="0.2">
      <c r="A11" s="1" t="s">
        <v>40</v>
      </c>
      <c r="B11" s="156" t="str">
        <f>IF([4]TableA10_Col12!A5&lt;&gt;0,IF(ABS([4]TableA10_Col12!A5/[4]TableA10_Col12!A6)&gt;=2.57,FIXED([4]TableA10_Col12!A5,2)&amp;"***",IF(ABS([4]TableA10_Col12!A5/[4]TableA10_Col12!A6)&gt;=1.96,FIXED([4]TableA10_Col12!A5,2)&amp;"**",IF(ABS([4]TableA10_Col12!A5/[4]TableA10_Col12!A6)&gt;=1.65,FIXED([4]TableA10_Col12!A5,2)&amp;"*",FIXED([4]TableA10_Col12!A5,2)))),FIXED([4]TableA10_Col12!A5,2))</f>
        <v>0.52**</v>
      </c>
      <c r="C11" s="156" t="str">
        <f>IF([4]TableA10_Col12!B5&lt;&gt;0,IF(ABS([4]TableA10_Col12!B5/[4]TableA10_Col12!B6)&gt;=2.57,FIXED([4]TableA10_Col12!B5,2)&amp;"***",IF(ABS([4]TableA10_Col12!B5/[4]TableA10_Col12!B6)&gt;=1.96,FIXED([4]TableA10_Col12!B5,2)&amp;"**",IF(ABS([4]TableA10_Col12!B5/[4]TableA10_Col12!B6)&gt;=1.65,FIXED([4]TableA10_Col12!B5,2)&amp;"*",FIXED([4]TableA10_Col12!B5,2)))),FIXED([4]TableA10_Col12!B5,2))</f>
        <v>0.29**</v>
      </c>
      <c r="D11" s="16"/>
      <c r="E11" s="156" t="str">
        <f>IF([4]TableA10_Col34!A5&lt;&gt;0,IF(ABS([4]TableA10_Col34!A5/[4]TableA10_Col34!A6)&gt;=2.57,FIXED([4]TableA10_Col34!A5,2)&amp;"***",IF(ABS([4]TableA10_Col34!A5/[4]TableA10_Col34!A6)&gt;=1.96,FIXED([4]TableA10_Col34!A5,2)&amp;"**",IF(ABS([4]TableA10_Col34!A5/[4]TableA10_Col34!A6)&gt;=1.65,FIXED([4]TableA10_Col34!A5,2)&amp;"*",FIXED([4]TableA10_Col34!A5,2)))),FIXED([4]TableA10_Col34!A5,2))</f>
        <v>0.25</v>
      </c>
      <c r="F11" s="156" t="str">
        <f>IF([4]TableA10_Col34!B5&lt;&gt;0,IF(ABS([4]TableA10_Col34!B5/[4]TableA10_Col34!B6)&gt;=2.57,FIXED([4]TableA10_Col34!B5,2)&amp;"***",IF(ABS([4]TableA10_Col34!B5/[4]TableA10_Col34!B6)&gt;=1.96,FIXED([4]TableA10_Col34!B5,2)&amp;"**",IF(ABS([4]TableA10_Col34!B5/[4]TableA10_Col34!B6)&gt;=1.65,FIXED([4]TableA10_Col34!B5,2)&amp;"*",FIXED([4]TableA10_Col34!B5,2)))),FIXED([4]TableA10_Col34!B5,2))</f>
        <v>0.24**</v>
      </c>
      <c r="H11" s="105" t="str">
        <f>IF([4]TableA10_Col5!A5&lt;&gt;0,IF(ABS([4]TableA10_Col5!A5/[4]TableA10_Col5!A6)&gt;=2.57,FIXED([4]TableA10_Col5!A5,2)&amp;"***",IF(ABS([4]TableA10_Col5!A5/[4]TableA10_Col5!A6)&gt;=1.96,FIXED([4]TableA10_Col5!A5,2)&amp;"**",IF(ABS([4]TableA10_Col5!A5/[4]TableA10_Col5!A6)&gt;=1.65,FIXED([4]TableA10_Col5!A5,2)&amp;"*",FIXED([4]TableA10_Col5!A5,2)))),FIXED([4]TableA10_Col5!A5,2))</f>
        <v>0.06</v>
      </c>
    </row>
    <row r="12" spans="1:9" x14ac:dyDescent="0.2">
      <c r="B12" s="30">
        <f>[4]TableA10_Col12!A6</f>
        <v>0.22659552097320557</v>
      </c>
      <c r="C12" s="30">
        <f>[4]TableA10_Col12!B6</f>
        <v>0.1405411958694458</v>
      </c>
      <c r="E12" s="30">
        <f>[4]TableA10_Col34!A6</f>
        <v>0.1576620489358902</v>
      </c>
      <c r="F12" s="30">
        <f>[4]TableA10_Col34!B6</f>
        <v>9.8288893699645996E-2</v>
      </c>
      <c r="H12" s="30">
        <f>[4]TableA10_Col5!A6</f>
        <v>8.9395903050899506E-2</v>
      </c>
    </row>
    <row r="13" spans="1:9" x14ac:dyDescent="0.2">
      <c r="B13" s="69"/>
      <c r="C13" s="69"/>
      <c r="E13" s="69"/>
      <c r="F13" s="69"/>
      <c r="H13" s="69"/>
    </row>
    <row r="14" spans="1:9" x14ac:dyDescent="0.2">
      <c r="A14" s="1" t="s">
        <v>43</v>
      </c>
      <c r="B14" s="69">
        <f>[4]TableA10_Col12!A7</f>
        <v>101</v>
      </c>
      <c r="C14" s="69">
        <f>[4]TableA10_Col12!B7</f>
        <v>363</v>
      </c>
      <c r="E14" s="69">
        <f>[4]TableA10_Col34!A7</f>
        <v>158</v>
      </c>
      <c r="F14" s="69">
        <f>[4]TableA10_Col34!B7</f>
        <v>571</v>
      </c>
      <c r="H14" s="69">
        <f>[4]TableA10_Col5!A7</f>
        <v>839</v>
      </c>
    </row>
    <row r="15" spans="1:9" x14ac:dyDescent="0.2">
      <c r="A15" s="14" t="s">
        <v>44</v>
      </c>
      <c r="B15" s="39">
        <f>[4]TableA10_Col12!A8</f>
        <v>174</v>
      </c>
      <c r="C15" s="39">
        <f>[4]TableA10_Col12!B8</f>
        <v>633</v>
      </c>
      <c r="D15" s="14"/>
      <c r="E15" s="39">
        <f>[4]TableA10_Col34!A8</f>
        <v>328</v>
      </c>
      <c r="F15" s="39">
        <f>[4]TableA10_Col34!B8</f>
        <v>1181</v>
      </c>
      <c r="G15" s="14"/>
      <c r="H15" s="39">
        <f>[4]TableA10_Col5!A8</f>
        <v>1538</v>
      </c>
      <c r="I15" s="14"/>
    </row>
  </sheetData>
  <mergeCells count="4">
    <mergeCell ref="B1:F1"/>
    <mergeCell ref="H1:H3"/>
    <mergeCell ref="B2:C2"/>
    <mergeCell ref="E2:F2"/>
  </mergeCells>
  <phoneticPr fontId="8" type="noConversion"/>
  <pageMargins left="0.7" right="0.7" top="0.75" bottom="0.75" header="0.3" footer="0.3"/>
  <pageSetup fitToHeight="0"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1"/>
    <pageSetUpPr fitToPage="1"/>
  </sheetPr>
  <dimension ref="A1:Q32"/>
  <sheetViews>
    <sheetView topLeftCell="A2" zoomScale="136" zoomScaleNormal="150" zoomScalePageLayoutView="150" workbookViewId="0">
      <selection activeCell="I34" sqref="I34"/>
    </sheetView>
  </sheetViews>
  <sheetFormatPr baseColWidth="10" defaultRowHeight="16" x14ac:dyDescent="0.2"/>
  <cols>
    <col min="1" max="3" width="6.5" style="1" customWidth="1"/>
    <col min="4" max="4" width="0.6640625" style="1" customWidth="1"/>
    <col min="5" max="5" width="8.5" style="1" customWidth="1"/>
    <col min="6" max="6" width="11.33203125" style="1" hidden="1" customWidth="1"/>
    <col min="7" max="7" width="8.5" style="41" customWidth="1"/>
    <col min="8" max="8" width="0.6640625" style="1" customWidth="1"/>
    <col min="9" max="10" width="8.5" style="1" customWidth="1"/>
    <col min="11" max="16384" width="10.83203125" style="1"/>
  </cols>
  <sheetData>
    <row r="1" spans="1:17" ht="18" hidden="1" x14ac:dyDescent="0.2">
      <c r="A1" s="162" t="s">
        <v>90</v>
      </c>
      <c r="B1" s="162"/>
      <c r="C1" s="162"/>
      <c r="D1" s="162"/>
      <c r="E1" s="162"/>
      <c r="F1" s="162"/>
      <c r="G1" s="162"/>
      <c r="H1" s="162"/>
      <c r="I1" s="162"/>
      <c r="J1" s="162"/>
    </row>
    <row r="2" spans="1:17" x14ac:dyDescent="0.2">
      <c r="A2" s="163" t="s">
        <v>72</v>
      </c>
      <c r="B2" s="163"/>
      <c r="C2" s="163"/>
      <c r="D2" s="77"/>
      <c r="E2" s="163" t="s">
        <v>73</v>
      </c>
      <c r="F2" s="163"/>
      <c r="G2" s="163"/>
      <c r="H2" s="77"/>
      <c r="I2" s="163" t="s">
        <v>74</v>
      </c>
      <c r="J2" s="163"/>
    </row>
    <row r="3" spans="1:17" x14ac:dyDescent="0.2">
      <c r="A3" s="37" t="s">
        <v>75</v>
      </c>
      <c r="B3" s="37" t="s">
        <v>76</v>
      </c>
      <c r="C3" s="37" t="s">
        <v>77</v>
      </c>
      <c r="D3" s="94"/>
      <c r="E3" s="37" t="s">
        <v>78</v>
      </c>
      <c r="F3" s="37" t="s">
        <v>17</v>
      </c>
      <c r="G3" s="42" t="s">
        <v>79</v>
      </c>
      <c r="H3" s="37"/>
      <c r="I3" s="37" t="s">
        <v>78</v>
      </c>
      <c r="J3" s="37" t="s">
        <v>79</v>
      </c>
      <c r="K3" s="38"/>
      <c r="M3" s="38"/>
      <c r="N3" s="38"/>
      <c r="O3" s="38"/>
      <c r="P3" s="38"/>
      <c r="Q3" s="38"/>
    </row>
    <row r="4" spans="1:17" x14ac:dyDescent="0.2">
      <c r="A4" s="36">
        <v>1</v>
      </c>
      <c r="B4" s="36">
        <v>2</v>
      </c>
      <c r="C4" s="36">
        <v>3</v>
      </c>
      <c r="D4" s="91"/>
      <c r="E4" s="36">
        <v>4</v>
      </c>
      <c r="F4" s="36"/>
      <c r="G4" s="43">
        <v>5</v>
      </c>
      <c r="H4" s="91"/>
      <c r="I4" s="36">
        <v>6</v>
      </c>
      <c r="J4" s="36">
        <v>7</v>
      </c>
      <c r="K4" s="38"/>
      <c r="M4" s="38"/>
      <c r="N4" s="38"/>
      <c r="O4" s="38"/>
      <c r="P4" s="38"/>
      <c r="Q4" s="38"/>
    </row>
    <row r="5" spans="1:17" x14ac:dyDescent="0.2">
      <c r="A5" s="161" t="s">
        <v>5</v>
      </c>
      <c r="B5" s="161"/>
      <c r="C5" s="161"/>
      <c r="D5" s="161"/>
      <c r="E5" s="161"/>
      <c r="F5" s="161"/>
      <c r="G5" s="161"/>
      <c r="H5" s="161"/>
      <c r="I5" s="161"/>
      <c r="J5" s="161"/>
    </row>
    <row r="6" spans="1:17" x14ac:dyDescent="0.2">
      <c r="A6" s="38" t="s">
        <v>7</v>
      </c>
      <c r="B6" s="38" t="s">
        <v>80</v>
      </c>
      <c r="C6" s="44">
        <v>0.2</v>
      </c>
      <c r="D6" s="90"/>
      <c r="E6" s="38">
        <v>102</v>
      </c>
      <c r="F6" s="38">
        <v>1849</v>
      </c>
      <c r="G6" s="45">
        <f>E6/F6</f>
        <v>5.5164954029204974E-2</v>
      </c>
      <c r="H6" s="38"/>
      <c r="I6" s="38">
        <v>75</v>
      </c>
      <c r="J6" s="46">
        <f>I6/E6</f>
        <v>0.73529411764705888</v>
      </c>
      <c r="K6" s="38"/>
    </row>
    <row r="7" spans="1:17" x14ac:dyDescent="0.2">
      <c r="A7" s="38"/>
      <c r="B7" s="38" t="s">
        <v>80</v>
      </c>
      <c r="C7" s="44">
        <v>0.25</v>
      </c>
      <c r="E7" s="38">
        <v>202</v>
      </c>
      <c r="F7" s="38">
        <v>1218</v>
      </c>
      <c r="G7" s="45">
        <f t="shared" ref="G7:G16" si="0">E7/F7</f>
        <v>0.16584564860426929</v>
      </c>
      <c r="I7" s="38">
        <v>155</v>
      </c>
      <c r="J7" s="46">
        <f>I7/E7</f>
        <v>0.76732673267326734</v>
      </c>
    </row>
    <row r="8" spans="1:17" x14ac:dyDescent="0.2">
      <c r="A8" s="38"/>
      <c r="B8" s="38" t="s">
        <v>82</v>
      </c>
      <c r="C8" s="47" t="s">
        <v>9</v>
      </c>
      <c r="E8" s="38">
        <v>96</v>
      </c>
      <c r="F8" s="38">
        <v>98</v>
      </c>
      <c r="G8" s="75">
        <v>1</v>
      </c>
      <c r="I8" s="38">
        <v>61</v>
      </c>
      <c r="J8" s="46">
        <f>I8/E8</f>
        <v>0.63541666666666663</v>
      </c>
    </row>
    <row r="9" spans="1:17" ht="8" customHeight="1" x14ac:dyDescent="0.2">
      <c r="A9" s="38"/>
      <c r="B9" s="46"/>
      <c r="C9" s="38"/>
      <c r="D9" s="51"/>
      <c r="E9" s="49"/>
      <c r="F9" s="50"/>
      <c r="G9" s="12"/>
      <c r="H9" s="51"/>
    </row>
    <row r="10" spans="1:17" x14ac:dyDescent="0.2">
      <c r="A10" s="38"/>
      <c r="B10" s="38"/>
      <c r="C10" s="2" t="s">
        <v>9</v>
      </c>
      <c r="E10" s="38">
        <f>SUM(E6:E8)</f>
        <v>400</v>
      </c>
      <c r="F10" s="38">
        <f>SUM(F6:F8)</f>
        <v>3165</v>
      </c>
      <c r="G10" s="45">
        <f>E10/F10</f>
        <v>0.1263823064770932</v>
      </c>
      <c r="I10" s="38">
        <f>I6+I7+I8</f>
        <v>291</v>
      </c>
      <c r="J10" s="46">
        <f>I10/E10</f>
        <v>0.72750000000000004</v>
      </c>
    </row>
    <row r="11" spans="1:17" x14ac:dyDescent="0.2">
      <c r="A11" s="38"/>
      <c r="B11" s="38"/>
      <c r="G11" s="45"/>
    </row>
    <row r="12" spans="1:17" x14ac:dyDescent="0.2">
      <c r="A12" s="38" t="s">
        <v>8</v>
      </c>
      <c r="B12" s="38" t="s">
        <v>80</v>
      </c>
      <c r="C12" s="44">
        <v>0.2</v>
      </c>
      <c r="E12" s="38">
        <v>100</v>
      </c>
      <c r="F12" s="38">
        <v>2844</v>
      </c>
      <c r="G12" s="45">
        <f t="shared" si="0"/>
        <v>3.5161744022503515E-2</v>
      </c>
      <c r="I12" s="38">
        <v>68</v>
      </c>
      <c r="J12" s="46">
        <f>I12/E12</f>
        <v>0.68</v>
      </c>
    </row>
    <row r="13" spans="1:17" x14ac:dyDescent="0.2">
      <c r="A13" s="38"/>
      <c r="B13" s="38" t="s">
        <v>80</v>
      </c>
      <c r="C13" s="44">
        <v>0.25</v>
      </c>
      <c r="E13" s="38">
        <v>200</v>
      </c>
      <c r="F13" s="38">
        <v>2491</v>
      </c>
      <c r="G13" s="45">
        <f t="shared" si="0"/>
        <v>8.0289040545965473E-2</v>
      </c>
      <c r="I13" s="38">
        <v>148</v>
      </c>
      <c r="J13" s="46">
        <f>I13/E13</f>
        <v>0.74</v>
      </c>
    </row>
    <row r="14" spans="1:17" x14ac:dyDescent="0.2">
      <c r="A14" s="38"/>
      <c r="B14" s="38" t="s">
        <v>82</v>
      </c>
      <c r="C14" s="44"/>
      <c r="E14" s="38">
        <v>100</v>
      </c>
      <c r="F14" s="38">
        <v>185</v>
      </c>
      <c r="G14" s="45">
        <f t="shared" si="0"/>
        <v>0.54054054054054057</v>
      </c>
      <c r="I14" s="38">
        <v>64</v>
      </c>
      <c r="J14" s="46">
        <f>I14/E14</f>
        <v>0.64</v>
      </c>
    </row>
    <row r="15" spans="1:17" ht="8" customHeight="1" x14ac:dyDescent="0.2">
      <c r="A15" s="38"/>
      <c r="B15" s="46"/>
      <c r="C15" s="38"/>
      <c r="D15" s="51"/>
      <c r="E15" s="49"/>
      <c r="F15" s="50"/>
      <c r="G15" s="12"/>
      <c r="H15" s="51"/>
    </row>
    <row r="16" spans="1:17" x14ac:dyDescent="0.2">
      <c r="A16" s="38"/>
      <c r="B16" s="38"/>
      <c r="C16" s="2" t="s">
        <v>9</v>
      </c>
      <c r="E16" s="38">
        <f>SUM(E12:E14)</f>
        <v>400</v>
      </c>
      <c r="F16" s="38">
        <f>SUM(F12:F14)</f>
        <v>5520</v>
      </c>
      <c r="G16" s="45">
        <f t="shared" si="0"/>
        <v>7.2463768115942032E-2</v>
      </c>
      <c r="I16" s="38">
        <f>I12+I13+I14</f>
        <v>280</v>
      </c>
      <c r="J16" s="46">
        <f>I16/E16</f>
        <v>0.7</v>
      </c>
    </row>
    <row r="17" spans="1:11" ht="9" customHeight="1" x14ac:dyDescent="0.2">
      <c r="A17" s="72"/>
      <c r="B17" s="72"/>
      <c r="C17" s="2"/>
      <c r="E17" s="72"/>
      <c r="F17" s="72"/>
      <c r="G17" s="45"/>
      <c r="I17" s="72"/>
      <c r="J17" s="46"/>
    </row>
    <row r="18" spans="1:11" x14ac:dyDescent="0.2">
      <c r="A18" s="38" t="s">
        <v>18</v>
      </c>
      <c r="B18" s="38"/>
      <c r="C18" s="2"/>
      <c r="E18" s="90">
        <v>800</v>
      </c>
      <c r="F18" s="35"/>
      <c r="G18" s="45"/>
      <c r="I18" s="90">
        <f>I10+I16</f>
        <v>571</v>
      </c>
      <c r="J18" s="52"/>
    </row>
    <row r="19" spans="1:11" ht="9" customHeight="1" x14ac:dyDescent="0.2">
      <c r="A19" s="72"/>
      <c r="B19" s="72"/>
      <c r="C19" s="2"/>
      <c r="E19" s="70"/>
      <c r="F19" s="70"/>
      <c r="G19" s="45"/>
      <c r="I19" s="70"/>
      <c r="J19" s="52"/>
    </row>
    <row r="20" spans="1:11" x14ac:dyDescent="0.2">
      <c r="A20" s="161" t="s">
        <v>6</v>
      </c>
      <c r="B20" s="161"/>
      <c r="C20" s="161"/>
      <c r="D20" s="161"/>
      <c r="E20" s="161"/>
      <c r="F20" s="161"/>
      <c r="G20" s="161"/>
      <c r="H20" s="161"/>
      <c r="I20" s="161"/>
      <c r="J20" s="161"/>
    </row>
    <row r="21" spans="1:11" x14ac:dyDescent="0.2">
      <c r="A21" s="38" t="s">
        <v>7</v>
      </c>
      <c r="B21" s="2" t="s">
        <v>80</v>
      </c>
      <c r="C21" s="44">
        <v>0.2</v>
      </c>
      <c r="D21" s="90"/>
      <c r="E21" s="38">
        <v>150</v>
      </c>
      <c r="F21" s="38">
        <f>F6</f>
        <v>1849</v>
      </c>
      <c r="G21" s="45">
        <f>E21/F21</f>
        <v>8.1124932395889665E-2</v>
      </c>
      <c r="H21" s="38"/>
      <c r="I21" s="38">
        <v>84</v>
      </c>
      <c r="J21" s="46">
        <f>I21/E21</f>
        <v>0.56000000000000005</v>
      </c>
      <c r="K21" s="38"/>
    </row>
    <row r="22" spans="1:11" x14ac:dyDescent="0.2">
      <c r="A22" s="38"/>
      <c r="B22" s="38" t="s">
        <v>80</v>
      </c>
      <c r="C22" s="44">
        <v>0.25</v>
      </c>
      <c r="E22" s="38">
        <v>250</v>
      </c>
      <c r="F22" s="38">
        <f>F7</f>
        <v>1218</v>
      </c>
      <c r="G22" s="45">
        <f t="shared" ref="G22" si="1">E22/F22</f>
        <v>0.20525451559934318</v>
      </c>
      <c r="I22" s="38">
        <v>154</v>
      </c>
      <c r="J22" s="46">
        <f>I22/E22</f>
        <v>0.61599999999999999</v>
      </c>
    </row>
    <row r="23" spans="1:11" ht="8" customHeight="1" x14ac:dyDescent="0.2">
      <c r="A23" s="38"/>
      <c r="B23" s="46"/>
      <c r="C23" s="38"/>
      <c r="D23" s="51"/>
      <c r="E23" s="49"/>
      <c r="F23" s="50"/>
      <c r="G23" s="12"/>
      <c r="H23" s="51"/>
    </row>
    <row r="24" spans="1:11" x14ac:dyDescent="0.2">
      <c r="A24" s="38"/>
      <c r="B24" s="38"/>
      <c r="C24" s="2" t="s">
        <v>9</v>
      </c>
      <c r="E24" s="38">
        <f>SUM(E21:E22)</f>
        <v>400</v>
      </c>
      <c r="F24" s="38">
        <f>SUM(F21:F22)</f>
        <v>3067</v>
      </c>
      <c r="G24" s="45">
        <f>E24/F24</f>
        <v>0.13042060645582002</v>
      </c>
      <c r="I24" s="38">
        <f>I21+I22</f>
        <v>238</v>
      </c>
      <c r="J24" s="46">
        <f>I24/E24</f>
        <v>0.59499999999999997</v>
      </c>
    </row>
    <row r="25" spans="1:11" x14ac:dyDescent="0.2">
      <c r="A25" s="38"/>
      <c r="B25" s="38"/>
      <c r="G25" s="45"/>
    </row>
    <row r="26" spans="1:11" x14ac:dyDescent="0.2">
      <c r="A26" s="38" t="s">
        <v>8</v>
      </c>
      <c r="B26" s="38" t="s">
        <v>80</v>
      </c>
      <c r="C26" s="44">
        <v>0.2</v>
      </c>
      <c r="E26" s="38">
        <v>250</v>
      </c>
      <c r="F26" s="38">
        <f>F12</f>
        <v>2844</v>
      </c>
      <c r="G26" s="45">
        <f t="shared" ref="G26:G29" si="2">E26/F26</f>
        <v>8.790436005625879E-2</v>
      </c>
      <c r="I26" s="38">
        <v>133</v>
      </c>
      <c r="J26" s="46">
        <f>I26/E26</f>
        <v>0.53200000000000003</v>
      </c>
    </row>
    <row r="27" spans="1:11" x14ac:dyDescent="0.2">
      <c r="A27" s="4"/>
      <c r="B27" s="4" t="s">
        <v>80</v>
      </c>
      <c r="C27" s="44">
        <v>0.25</v>
      </c>
      <c r="E27" s="38">
        <v>150</v>
      </c>
      <c r="F27" s="38">
        <f>F13</f>
        <v>2491</v>
      </c>
      <c r="G27" s="45">
        <f t="shared" si="2"/>
        <v>6.0216780409474105E-2</v>
      </c>
      <c r="I27" s="38">
        <v>89</v>
      </c>
      <c r="J27" s="46">
        <f>I27/E27</f>
        <v>0.59333333333333338</v>
      </c>
    </row>
    <row r="28" spans="1:11" ht="8" customHeight="1" x14ac:dyDescent="0.2">
      <c r="A28" s="38"/>
      <c r="B28" s="46"/>
      <c r="C28" s="38"/>
      <c r="D28" s="51"/>
      <c r="E28" s="49"/>
      <c r="F28" s="50"/>
      <c r="G28" s="12"/>
      <c r="H28" s="51"/>
    </row>
    <row r="29" spans="1:11" x14ac:dyDescent="0.2">
      <c r="A29" s="4"/>
      <c r="B29" s="4"/>
      <c r="C29" s="2" t="s">
        <v>9</v>
      </c>
      <c r="E29" s="38">
        <f>SUM(E26:E27)</f>
        <v>400</v>
      </c>
      <c r="F29" s="38">
        <f>SUM(F26:F27)</f>
        <v>5335</v>
      </c>
      <c r="G29" s="45">
        <f t="shared" si="2"/>
        <v>7.4976569821930641E-2</v>
      </c>
      <c r="I29" s="38">
        <f>I26+I27</f>
        <v>222</v>
      </c>
      <c r="J29" s="46">
        <f>I29/E29</f>
        <v>0.55500000000000005</v>
      </c>
    </row>
    <row r="30" spans="1:11" ht="9" customHeight="1" x14ac:dyDescent="0.2">
      <c r="A30" s="4"/>
      <c r="B30" s="4"/>
      <c r="C30" s="2"/>
      <c r="F30" s="35"/>
      <c r="G30" s="45"/>
      <c r="I30" s="35"/>
      <c r="J30" s="35"/>
    </row>
    <row r="31" spans="1:11" x14ac:dyDescent="0.2">
      <c r="A31" s="4"/>
      <c r="B31" s="4"/>
      <c r="C31" s="2"/>
      <c r="E31" s="90">
        <v>800</v>
      </c>
      <c r="F31" s="35"/>
      <c r="G31" s="53"/>
      <c r="I31" s="90">
        <f>I24+I29</f>
        <v>460</v>
      </c>
      <c r="J31" s="52"/>
    </row>
    <row r="32" spans="1:11" ht="2" customHeight="1" x14ac:dyDescent="0.2">
      <c r="A32" s="14"/>
      <c r="B32" s="14"/>
      <c r="C32" s="14"/>
      <c r="D32" s="14"/>
      <c r="E32" s="14"/>
      <c r="F32" s="14"/>
      <c r="G32" s="74"/>
      <c r="H32" s="14"/>
      <c r="I32" s="14"/>
      <c r="J32" s="14"/>
    </row>
  </sheetData>
  <mergeCells count="6">
    <mergeCell ref="A5:J5"/>
    <mergeCell ref="A20:J20"/>
    <mergeCell ref="A1:J1"/>
    <mergeCell ref="A2:C2"/>
    <mergeCell ref="E2:G2"/>
    <mergeCell ref="I2:J2"/>
  </mergeCells>
  <phoneticPr fontId="8" type="noConversion"/>
  <printOptions horizontalCentered="1"/>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pageSetUpPr fitToPage="1"/>
  </sheetPr>
  <dimension ref="A1:I28"/>
  <sheetViews>
    <sheetView topLeftCell="A2" workbookViewId="0">
      <selection activeCell="Q50" sqref="Q50"/>
    </sheetView>
  </sheetViews>
  <sheetFormatPr baseColWidth="10" defaultRowHeight="16" x14ac:dyDescent="0.2"/>
  <cols>
    <col min="1" max="1" width="44.6640625" style="1" bestFit="1" customWidth="1"/>
    <col min="2" max="2" width="9.33203125" style="1" customWidth="1"/>
    <col min="3" max="3" width="11.83203125" style="1" customWidth="1"/>
    <col min="4" max="4" width="0.6640625" style="1" customWidth="1"/>
    <col min="5" max="5" width="9.33203125" style="1" customWidth="1"/>
    <col min="6" max="6" width="11.83203125" style="1" customWidth="1"/>
    <col min="7" max="7" width="0.6640625" style="1" customWidth="1"/>
    <col min="8" max="8" width="9.33203125" style="1" customWidth="1"/>
    <col min="9" max="9" width="11.83203125" style="1" customWidth="1"/>
    <col min="10" max="16384" width="10.83203125" style="1"/>
  </cols>
  <sheetData>
    <row r="1" spans="1:9" ht="18" hidden="1" x14ac:dyDescent="0.2">
      <c r="A1" s="162" t="s">
        <v>102</v>
      </c>
      <c r="B1" s="162"/>
      <c r="C1" s="162"/>
      <c r="D1" s="162"/>
      <c r="E1" s="162"/>
      <c r="F1" s="162"/>
      <c r="G1" s="162"/>
      <c r="H1" s="162"/>
      <c r="I1" s="162"/>
    </row>
    <row r="2" spans="1:9" x14ac:dyDescent="0.2">
      <c r="A2" s="77"/>
      <c r="B2" s="163" t="s">
        <v>49</v>
      </c>
      <c r="C2" s="163"/>
      <c r="D2" s="77"/>
      <c r="E2" s="163" t="s">
        <v>2</v>
      </c>
      <c r="F2" s="163"/>
      <c r="G2" s="77"/>
      <c r="H2" s="163" t="s">
        <v>3</v>
      </c>
      <c r="I2" s="163"/>
    </row>
    <row r="3" spans="1:9" x14ac:dyDescent="0.2">
      <c r="B3" s="72" t="s">
        <v>99</v>
      </c>
      <c r="C3" s="148"/>
      <c r="D3" s="72"/>
      <c r="E3" s="72" t="s">
        <v>99</v>
      </c>
      <c r="F3" s="148"/>
      <c r="G3" s="72"/>
      <c r="H3" s="72" t="s">
        <v>99</v>
      </c>
      <c r="I3" s="148"/>
    </row>
    <row r="4" spans="1:9" x14ac:dyDescent="0.2">
      <c r="B4" s="72" t="s">
        <v>26</v>
      </c>
      <c r="C4" s="148" t="s">
        <v>29</v>
      </c>
      <c r="D4" s="72"/>
      <c r="E4" s="72" t="s">
        <v>26</v>
      </c>
      <c r="F4" s="148" t="s">
        <v>29</v>
      </c>
      <c r="G4" s="72"/>
      <c r="H4" s="72" t="s">
        <v>26</v>
      </c>
      <c r="I4" s="148" t="s">
        <v>29</v>
      </c>
    </row>
    <row r="5" spans="1:9" x14ac:dyDescent="0.2">
      <c r="A5" s="14"/>
      <c r="B5" s="71">
        <v>1</v>
      </c>
      <c r="C5" s="149">
        <v>2</v>
      </c>
      <c r="D5" s="40"/>
      <c r="E5" s="71">
        <v>3</v>
      </c>
      <c r="F5" s="149">
        <v>4</v>
      </c>
      <c r="G5" s="40"/>
      <c r="H5" s="71">
        <v>5</v>
      </c>
      <c r="I5" s="149">
        <v>6</v>
      </c>
    </row>
    <row r="6" spans="1:9" x14ac:dyDescent="0.2">
      <c r="A6" s="1" t="s">
        <v>19</v>
      </c>
      <c r="B6" s="8">
        <f>[4]Table3!A1</f>
        <v>0.12829525768756866</v>
      </c>
      <c r="C6" s="105" t="str">
        <f>IF([4]Table3!B1&lt;&gt;0,IF(ABS([4]Table3!B1/[4]Table3!B2)&gt;=2.57,FIXED([4]Table3!B1,2)&amp;"***",IF(ABS([4]Table3!B1/[4]Table3!B2)&gt;=1.96,FIXED([4]Table3!B1,2)&amp;"**",IF(ABS([4]Table3!B1/[4]Table3!B2)&gt;=1.65,FIXED([4]Table3!B1,2)&amp;"*",FIXED([4]Table3!B1,2)))),FIXED([4]Table3!B1,2))</f>
        <v>0.03</v>
      </c>
      <c r="D6" s="72"/>
      <c r="E6" s="8">
        <f>[4]Table3!C1</f>
        <v>0.11808118224143982</v>
      </c>
      <c r="F6" s="105" t="str">
        <f>IF([4]Table3!D1&lt;&gt;0,IF(ABS([4]Table3!D1/[4]Table3!D2)&gt;=2.57,FIXED([4]Table3!D1,2)&amp;"***",IF(ABS([4]Table3!D1/[4]Table3!D2)&gt;=1.96,FIXED([4]Table3!D1,2)&amp;"**",IF(ABS([4]Table3!D1/[4]Table3!D2)&gt;=1.65,FIXED([4]Table3!D1,2)&amp;"*",FIXED([4]Table3!D1,2)))),FIXED([4]Table3!D1,2))</f>
        <v>0.01</v>
      </c>
      <c r="G6" s="20"/>
      <c r="H6" s="8">
        <f>[4]Table3!E1</f>
        <v>0.1375838965177536</v>
      </c>
      <c r="I6" s="105" t="str">
        <f>IF([4]Table3!F1&lt;&gt;0,IF(ABS([4]Table3!F1/[4]Table3!F2)&gt;=2.57,FIXED([4]Table3!F1,2)&amp;"***",IF(ABS([4]Table3!F1/[4]Table3!F2)&gt;=1.96,FIXED([4]Table3!F1,2)&amp;"**",IF(ABS([4]Table3!F1/[4]Table3!F2)&gt;=1.65,FIXED([4]Table3!F1,2)&amp;"*",FIXED([4]Table3!F1,2)))),FIXED([4]Table3!F1,2))</f>
        <v>0.05*</v>
      </c>
    </row>
    <row r="7" spans="1:9" x14ac:dyDescent="0.2">
      <c r="B7" s="21">
        <f>[4]Table3!A2</f>
        <v>0.33471253514289856</v>
      </c>
      <c r="C7" s="9">
        <f>[4]Table3!B2</f>
        <v>1.7985150218009949E-2</v>
      </c>
      <c r="D7" s="8"/>
      <c r="E7" s="21">
        <f>[4]Table3!C2</f>
        <v>0.3233012855052948</v>
      </c>
      <c r="F7" s="9">
        <f>[4]Table3!D2</f>
        <v>2.4334676563739777E-2</v>
      </c>
      <c r="G7" s="22"/>
      <c r="H7" s="21">
        <f>[4]Table3!E2</f>
        <v>0.34504213929176331</v>
      </c>
      <c r="I7" s="9">
        <f>[4]Table3!F2</f>
        <v>2.6468748226761818E-2</v>
      </c>
    </row>
    <row r="8" spans="1:9" x14ac:dyDescent="0.2">
      <c r="A8" s="1" t="s">
        <v>115</v>
      </c>
      <c r="B8" s="8">
        <f>[4]Table3!A3</f>
        <v>42.748664855957031</v>
      </c>
      <c r="C8" s="105" t="str">
        <f>IF([4]Table3!B3&lt;&gt;0,IF(ABS([4]Table3!B3/[4]Table3!B4)&gt;=2.57,FIXED([4]Table3!B3,2)&amp;"***",IF(ABS([4]Table3!B3/[4]Table3!B4)&gt;=1.96,FIXED([4]Table3!B3,2)&amp;"**",IF(ABS([4]Table3!B3/[4]Table3!B4)&gt;=1.65,FIXED([4]Table3!B3,2)&amp;"*",FIXED([4]Table3!B3,2)))),FIXED([4]Table3!B3,2))</f>
        <v>-1.46**</v>
      </c>
      <c r="E8" s="8">
        <f>[4]Table3!C3</f>
        <v>44.808269500732422</v>
      </c>
      <c r="F8" s="105" t="str">
        <f>IF([4]Table3!D3&lt;&gt;0,IF(ABS([4]Table3!D3/[4]Table3!D4)&gt;=2.57,FIXED([4]Table3!D3,2)&amp;"***",IF(ABS([4]Table3!D3/[4]Table3!D4)&gt;=1.96,FIXED([4]Table3!D3,2)&amp;"**",IF(ABS([4]Table3!D3/[4]Table3!D4)&gt;=1.65,FIXED([4]Table3!D3,2)&amp;"*",FIXED([4]Table3!D3,2)))),FIXED([4]Table3!D3,2))</f>
        <v>-3.06***</v>
      </c>
      <c r="H8" s="8">
        <f>[4]Table3!E3</f>
        <v>40.891525268554688</v>
      </c>
      <c r="I8" s="105" t="str">
        <f>IF([4]Table3!F3&lt;&gt;0,IF(ABS([4]Table3!F3/[4]Table3!F4)&gt;=2.57,FIXED([4]Table3!F3,2)&amp;"***",IF(ABS([4]Table3!F3/[4]Table3!F4)&gt;=1.96,FIXED([4]Table3!F3,2)&amp;"**",IF(ABS([4]Table3!F3/[4]Table3!F4)&gt;=1.65,FIXED([4]Table3!F3,2)&amp;"*",FIXED([4]Table3!F3,2)))),FIXED([4]Table3!F3,2))</f>
        <v>-0.08</v>
      </c>
    </row>
    <row r="9" spans="1:9" x14ac:dyDescent="0.2">
      <c r="B9" s="21">
        <f>[4]Table3!A4</f>
        <v>12.607364654541016</v>
      </c>
      <c r="C9" s="9">
        <f>[4]Table3!B4</f>
        <v>0.65215557813644409</v>
      </c>
      <c r="D9" s="8"/>
      <c r="E9" s="21">
        <f>[4]Table3!C4</f>
        <v>12.676411628723145</v>
      </c>
      <c r="F9" s="9">
        <f>[4]Table3!D4</f>
        <v>0.94551777839660645</v>
      </c>
      <c r="G9" s="22"/>
      <c r="H9" s="21">
        <f>[4]Table3!E4</f>
        <v>12.272491455078125</v>
      </c>
      <c r="I9" s="9">
        <f>[4]Table3!F4</f>
        <v>0.88707268238067627</v>
      </c>
    </row>
    <row r="10" spans="1:9" x14ac:dyDescent="0.2">
      <c r="A10" s="1" t="s">
        <v>100</v>
      </c>
      <c r="B10" s="8">
        <f>[4]Table3!A5</f>
        <v>23.110719680786133</v>
      </c>
      <c r="C10" s="105" t="str">
        <f>IF([4]Table3!B5&lt;&gt;0,IF(ABS([4]Table3!B5/[4]Table3!B6)&gt;=2.57,FIXED([4]Table3!B5,2)&amp;"***",IF(ABS([4]Table3!B5/[4]Table3!B6)&gt;=1.96,FIXED([4]Table3!B5,2)&amp;"**",IF(ABS([4]Table3!B5/[4]Table3!B6)&gt;=1.65,FIXED([4]Table3!B5,2)&amp;"*",FIXED([4]Table3!B5,2)))),FIXED([4]Table3!B5,2))</f>
        <v>0.16</v>
      </c>
      <c r="D10" s="13"/>
      <c r="E10" s="8">
        <f>[4]Table3!C5</f>
        <v>22.970479965209961</v>
      </c>
      <c r="F10" s="105" t="str">
        <f>IF([4]Table3!D5&lt;&gt;0,IF(ABS([4]Table3!D5/[4]Table3!D6)&gt;=2.57,FIXED([4]Table3!D5,2)&amp;"***",IF(ABS([4]Table3!D5/[4]Table3!D6)&gt;=1.96,FIXED([4]Table3!D5,2)&amp;"**",IF(ABS([4]Table3!D5/[4]Table3!D6)&gt;=1.65,FIXED([4]Table3!D5,2)&amp;"*",FIXED([4]Table3!D5,2)))),FIXED([4]Table3!D5,2))</f>
        <v>0.33*</v>
      </c>
      <c r="G10" s="20"/>
      <c r="H10" s="8">
        <f>[4]Table3!E5</f>
        <v>23.238254547119141</v>
      </c>
      <c r="I10" s="105" t="str">
        <f>IF([4]Table3!F5&lt;&gt;0,IF(ABS([4]Table3!F5/[4]Table3!F6)&gt;=2.57,FIXED([4]Table3!F5,2)&amp;"***",IF(ABS([4]Table3!F5/[4]Table3!F6)&gt;=1.96,FIXED([4]Table3!F5,2)&amp;"**",IF(ABS([4]Table3!F5/[4]Table3!F6)&gt;=1.65,FIXED([4]Table3!F5,2)&amp;"*",FIXED([4]Table3!F5,2)))),FIXED([4]Table3!F5,2))</f>
        <v>0.00</v>
      </c>
    </row>
    <row r="11" spans="1:9" x14ac:dyDescent="0.2">
      <c r="B11" s="21">
        <f>[4]Table3!A6</f>
        <v>2.4263896942138672</v>
      </c>
      <c r="C11" s="9">
        <f>[4]Table3!B6</f>
        <v>0.12584699690341949</v>
      </c>
      <c r="D11" s="8"/>
      <c r="E11" s="21">
        <f>[4]Table3!C6</f>
        <v>2.4598734378814697</v>
      </c>
      <c r="F11" s="9">
        <f>[4]Table3!D6</f>
        <v>0.18148607015609741</v>
      </c>
      <c r="G11" s="22"/>
      <c r="H11" s="21">
        <f>[4]Table3!E6</f>
        <v>2.3925275802612305</v>
      </c>
      <c r="I11" s="9">
        <f>[4]Table3!F6</f>
        <v>0.17489635944366455</v>
      </c>
    </row>
    <row r="12" spans="1:9" x14ac:dyDescent="0.2">
      <c r="A12" s="1" t="s">
        <v>21</v>
      </c>
      <c r="B12" s="8">
        <f>[4]Table3!A7</f>
        <v>6.3268892467021942E-2</v>
      </c>
      <c r="C12" s="105" t="str">
        <f>IF([4]Table3!B7&lt;&gt;0,IF(ABS([4]Table3!B7/[4]Table3!B8)&gt;=2.57,FIXED([4]Table3!B7,2)&amp;"***",IF(ABS([4]Table3!B7/[4]Table3!B8)&gt;=1.96,FIXED([4]Table3!B7,2)&amp;"**",IF(ABS([4]Table3!B7/[4]Table3!B8)&gt;=1.65,FIXED([4]Table3!B7,2)&amp;"*",FIXED([4]Table3!B7,2)))),FIXED([4]Table3!B7,2))</f>
        <v>0.03**</v>
      </c>
      <c r="D12" s="13"/>
      <c r="E12" s="8">
        <f>[4]Table3!C7</f>
        <v>7.3800735175609589E-2</v>
      </c>
      <c r="F12" s="105" t="str">
        <f>IF([4]Table3!D7&lt;&gt;0,IF(ABS([4]Table3!D7/[4]Table3!D8)&gt;=2.57,FIXED([4]Table3!D7,2)&amp;"***",IF(ABS([4]Table3!D7/[4]Table3!D8)&gt;=1.96,FIXED([4]Table3!D7,2)&amp;"**",IF(ABS([4]Table3!D7/[4]Table3!D8)&gt;=1.65,FIXED([4]Table3!D7,2)&amp;"*",FIXED([4]Table3!D7,2)))),FIXED([4]Table3!D7,2))</f>
        <v>0.04**</v>
      </c>
      <c r="G12" s="20"/>
      <c r="H12" s="8">
        <f>[4]Table3!E7</f>
        <v>5.3691275417804718E-2</v>
      </c>
      <c r="I12" s="105" t="str">
        <f>IF([4]Table3!F7&lt;&gt;0,IF(ABS([4]Table3!F7/[4]Table3!F8)&gt;=2.57,FIXED([4]Table3!F7,2)&amp;"***",IF(ABS([4]Table3!F7/[4]Table3!F8)&gt;=1.96,FIXED([4]Table3!F7,2)&amp;"**",IF(ABS([4]Table3!F7/[4]Table3!F8)&gt;=1.65,FIXED([4]Table3!F7,2)&amp;"*",FIXED([4]Table3!F7,2)))),FIXED([4]Table3!F7,2))</f>
        <v>0.02</v>
      </c>
    </row>
    <row r="13" spans="1:9" x14ac:dyDescent="0.2">
      <c r="B13" s="21">
        <f>[4]Table3!A8</f>
        <v>0.24366018176078796</v>
      </c>
      <c r="C13" s="9">
        <f>[4]Table3!B8</f>
        <v>1.3649002648890018E-2</v>
      </c>
      <c r="D13" s="8"/>
      <c r="E13" s="21">
        <f>[4]Table3!C8</f>
        <v>0.26193004846572876</v>
      </c>
      <c r="F13" s="9">
        <f>[4]Table3!D8</f>
        <v>2.1123211830854416E-2</v>
      </c>
      <c r="G13" s="22"/>
      <c r="H13" s="21">
        <f>[4]Table3!E8</f>
        <v>0.22578661143779755</v>
      </c>
      <c r="I13" s="9">
        <f>[4]Table3!F8</f>
        <v>1.7333576455712318E-2</v>
      </c>
    </row>
    <row r="14" spans="1:9" x14ac:dyDescent="0.2">
      <c r="A14" s="1" t="s">
        <v>101</v>
      </c>
      <c r="B14" s="8">
        <f>[4]Table3!A9</f>
        <v>2010.4007568359375</v>
      </c>
      <c r="C14" s="105" t="str">
        <f>IF([4]Table3!B9&lt;&gt;0,IF(ABS([4]Table3!B9/[4]Table3!B10)&gt;=2.57,FIXED([4]Table3!B9,2)&amp;"***",IF(ABS([4]Table3!B9/[4]Table3!B10)&gt;=1.96,FIXED([4]Table3!B9,2)&amp;"**",IF(ABS([4]Table3!B9/[4]Table3!B10)&gt;=1.65,FIXED([4]Table3!B9,2)&amp;"*",FIXED([4]Table3!B9,2)))),FIXED([4]Table3!B9,2))</f>
        <v>-1.76</v>
      </c>
      <c r="D14" s="13"/>
      <c r="E14" s="8">
        <f>[4]Table3!C9</f>
        <v>2010.5609130859375</v>
      </c>
      <c r="F14" s="105" t="str">
        <f>IF([4]Table3!D9&lt;&gt;0,IF(ABS([4]Table3!D9/[4]Table3!D10)&gt;=2.57,FIXED([4]Table3!D9,2)&amp;"***",IF(ABS([4]Table3!D9/[4]Table3!D10)&gt;=1.96,FIXED([4]Table3!D9,2)&amp;"**",IF(ABS([4]Table3!D9/[4]Table3!D10)&gt;=1.65,FIXED([4]Table3!D9,2)&amp;"*",FIXED([4]Table3!D9,2)))),FIXED([4]Table3!D9,2))</f>
        <v>-3.50</v>
      </c>
      <c r="G14" s="20"/>
      <c r="H14" s="8">
        <f>[4]Table3!E9</f>
        <v>2010.2550048828125</v>
      </c>
      <c r="I14" s="105" t="str">
        <f>IF([4]Table3!F9&lt;&gt;0,IF(ABS([4]Table3!F9/[4]Table3!F10)&gt;=2.57,FIXED([4]Table3!F9,2)&amp;"***",IF(ABS([4]Table3!F9/[4]Table3!F10)&gt;=1.96,FIXED([4]Table3!F9,2)&amp;"**",IF(ABS([4]Table3!F9/[4]Table3!F10)&gt;=1.65,FIXED([4]Table3!F9,2)&amp;"*",FIXED([4]Table3!F9,2)))),FIXED([4]Table3!F9,2))</f>
        <v>0.06</v>
      </c>
    </row>
    <row r="15" spans="1:9" x14ac:dyDescent="0.2">
      <c r="B15" s="21">
        <f>[4]Table3!A10</f>
        <v>4.450953483581543</v>
      </c>
      <c r="C15" s="9">
        <f>[4]Table3!B10</f>
        <v>1.9644755125045776</v>
      </c>
      <c r="D15" s="8"/>
      <c r="E15" s="21">
        <f>[4]Table3!C10</f>
        <v>4.3922262191772461</v>
      </c>
      <c r="F15" s="9">
        <f>[4]Table3!D10</f>
        <v>3.816939115524292</v>
      </c>
      <c r="G15" s="22"/>
      <c r="H15" s="21">
        <f>[4]Table3!E10</f>
        <v>4.5061192512512207</v>
      </c>
      <c r="I15" s="9">
        <f>[4]Table3!F10</f>
        <v>0.33064243197441101</v>
      </c>
    </row>
    <row r="16" spans="1:9" x14ac:dyDescent="0.2">
      <c r="A16" s="1" t="s">
        <v>22</v>
      </c>
      <c r="B16" s="8">
        <f>[4]Table3!A11</f>
        <v>11.597480773925781</v>
      </c>
      <c r="C16" s="105" t="str">
        <f>IF([4]Table3!B11&lt;&gt;0,IF(ABS([4]Table3!B11/[4]Table3!B12)&gt;=2.57,FIXED([4]Table3!B11,2)&amp;"***",IF(ABS([4]Table3!B11/[4]Table3!B12)&gt;=1.96,FIXED([4]Table3!B11,2)&amp;"**",IF(ABS([4]Table3!B11/[4]Table3!B12)&gt;=1.65,FIXED([4]Table3!B11,2)&amp;"*",FIXED([4]Table3!B11,2)))),FIXED([4]Table3!B11,2))</f>
        <v>-0.71</v>
      </c>
      <c r="D16" s="13"/>
      <c r="E16" s="8">
        <f>[4]Table3!C11</f>
        <v>12.534193992614746</v>
      </c>
      <c r="F16" s="105" t="str">
        <f>IF([4]Table3!D11&lt;&gt;0,IF(ABS([4]Table3!D11/[4]Table3!D12)&gt;=2.57,FIXED([4]Table3!D11,2)&amp;"***",IF(ABS([4]Table3!D11/[4]Table3!D12)&gt;=1.96,FIXED([4]Table3!D11,2)&amp;"**",IF(ABS([4]Table3!D11/[4]Table3!D12)&gt;=1.65,FIXED([4]Table3!D11,2)&amp;"*",FIXED([4]Table3!D11,2)))),FIXED([4]Table3!D11,2))</f>
        <v>-1.61**</v>
      </c>
      <c r="G16" s="20"/>
      <c r="H16" s="8">
        <f>[4]Table3!E11</f>
        <v>10.745637893676758</v>
      </c>
      <c r="I16" s="105" t="str">
        <f>IF([4]Table3!F11&lt;&gt;0,IF(ABS([4]Table3!F11/[4]Table3!F12)&gt;=2.57,FIXED([4]Table3!F11,2)&amp;"***",IF(ABS([4]Table3!F11/[4]Table3!F12)&gt;=1.96,FIXED([4]Table3!F11,2)&amp;"**",IF(ABS([4]Table3!F11/[4]Table3!F12)&gt;=1.65,FIXED([4]Table3!F11,2)&amp;"*",FIXED([4]Table3!F11,2)))),FIXED([4]Table3!F11,2))</f>
        <v>0.09</v>
      </c>
    </row>
    <row r="17" spans="1:9" x14ac:dyDescent="0.2">
      <c r="B17" s="21">
        <f>[4]Table3!A12</f>
        <v>9.0306158065795898</v>
      </c>
      <c r="C17" s="9">
        <f>[4]Table3!B12</f>
        <v>0.46102896332740784</v>
      </c>
      <c r="D17" s="8"/>
      <c r="E17" s="21">
        <f>[4]Table3!C12</f>
        <v>9.1923284530639648</v>
      </c>
      <c r="F17" s="9">
        <f>[4]Table3!D12</f>
        <v>0.67151099443435669</v>
      </c>
      <c r="G17" s="22"/>
      <c r="H17" s="21">
        <f>[4]Table3!E12</f>
        <v>8.8101606369018555</v>
      </c>
      <c r="I17" s="9">
        <f>[4]Table3!F12</f>
        <v>0.63086187839508057</v>
      </c>
    </row>
    <row r="18" spans="1:9" x14ac:dyDescent="0.2">
      <c r="A18" s="1" t="s">
        <v>103</v>
      </c>
      <c r="B18" s="8">
        <f>[4]Table3!A13</f>
        <v>11.281634330749512</v>
      </c>
      <c r="C18" s="105" t="str">
        <f>IF([4]Table3!B13&lt;&gt;0,IF(ABS([4]Table3!B13/[4]Table3!B14)&gt;=2.57,FIXED([4]Table3!B13,2)&amp;"***",IF(ABS([4]Table3!B13/[4]Table3!B14)&gt;=1.96,FIXED([4]Table3!B13,2)&amp;"**",IF(ABS([4]Table3!B13/[4]Table3!B14)&gt;=1.65,FIXED([4]Table3!B13,2)&amp;"*",FIXED([4]Table3!B13,2)))),FIXED([4]Table3!B13,2))</f>
        <v>4.01***</v>
      </c>
      <c r="D18" s="13"/>
      <c r="E18" s="8">
        <f>[4]Table3!C13</f>
        <v>16.066482543945312</v>
      </c>
      <c r="F18" s="105" t="str">
        <f>IF([4]Table3!D13&lt;&gt;0,IF(ABS([4]Table3!D13/[4]Table3!D14)&gt;=2.57,FIXED([4]Table3!D13,2)&amp;"***",IF(ABS([4]Table3!D13/[4]Table3!D14)&gt;=1.96,FIXED([4]Table3!D13,2)&amp;"**",IF(ABS([4]Table3!D13/[4]Table3!D14)&gt;=1.65,FIXED([4]Table3!D13,2)&amp;"*",FIXED([4]Table3!D13,2)))),FIXED([4]Table3!D13,2))</f>
        <v>2.56**</v>
      </c>
      <c r="G18" s="20"/>
      <c r="H18" s="8">
        <f>[4]Table3!E13</f>
        <v>6.9303131103515625</v>
      </c>
      <c r="I18" s="105" t="str">
        <f>IF([4]Table3!F13&lt;&gt;0,IF(ABS([4]Table3!F13/[4]Table3!F14)&gt;=2.57,FIXED([4]Table3!F13,2)&amp;"***",IF(ABS([4]Table3!F13/[4]Table3!F14)&gt;=1.96,FIXED([4]Table3!F13,2)&amp;"**",IF(ABS([4]Table3!F13/[4]Table3!F14)&gt;=1.65,FIXED([4]Table3!F13,2)&amp;"*",FIXED([4]Table3!F13,2)))),FIXED([4]Table3!F13,2))</f>
        <v>4.86***</v>
      </c>
    </row>
    <row r="19" spans="1:9" x14ac:dyDescent="0.2">
      <c r="B19" s="21">
        <f>[4]Table3!A14</f>
        <v>13.353741645812988</v>
      </c>
      <c r="C19" s="9">
        <f>[4]Table3!B14</f>
        <v>0.69186514616012573</v>
      </c>
      <c r="D19" s="8"/>
      <c r="E19" s="21">
        <f>[4]Table3!C14</f>
        <v>14.484061241149902</v>
      </c>
      <c r="F19" s="9">
        <f>[4]Table3!D14</f>
        <v>1.0615580081939697</v>
      </c>
      <c r="G19" s="22"/>
      <c r="H19" s="21">
        <f>[4]Table3!E14</f>
        <v>10.508543014526367</v>
      </c>
      <c r="I19" s="9">
        <f>[4]Table3!F14</f>
        <v>0.79266679286956787</v>
      </c>
    </row>
    <row r="20" spans="1:9" x14ac:dyDescent="0.2">
      <c r="A20" s="1" t="s">
        <v>111</v>
      </c>
      <c r="B20" s="8">
        <f>[4]Table3!A15</f>
        <v>251.50297546386719</v>
      </c>
      <c r="C20" s="105" t="str">
        <f>IF([4]Table3!B15&lt;&gt;0,IF(ABS([4]Table3!B15/[4]Table3!B16)&gt;=2.57,FIXED([4]Table3!B15,2)&amp;"***",IF(ABS([4]Table3!B15/[4]Table3!B16)&gt;=1.96,FIXED([4]Table3!B15,2)&amp;"**",IF(ABS([4]Table3!B15/[4]Table3!B16)&gt;=1.65,FIXED([4]Table3!B15,2)&amp;"*",FIXED([4]Table3!B15,2)))),FIXED([4]Table3!B15,2))</f>
        <v>99.93***</v>
      </c>
      <c r="D20" s="13"/>
      <c r="E20" s="8">
        <f>[4]Table3!C15</f>
        <v>358.77029418945312</v>
      </c>
      <c r="F20" s="105" t="str">
        <f>IF([4]Table3!D15&lt;&gt;0,IF(ABS([4]Table3!D15/[4]Table3!D16)&gt;=2.57,FIXED([4]Table3!D15,2)&amp;"***",IF(ABS([4]Table3!D15/[4]Table3!D16)&gt;=1.96,FIXED([4]Table3!D15,2)&amp;"**",IF(ABS([4]Table3!D15/[4]Table3!D16)&gt;=1.65,FIXED([4]Table3!D15,2)&amp;"*",FIXED([4]Table3!D15,2)))),FIXED([4]Table3!D15,2))</f>
        <v>71.83***</v>
      </c>
      <c r="G20" s="20"/>
      <c r="H20" s="8">
        <f>[4]Table3!E15</f>
        <v>153.95451354980469</v>
      </c>
      <c r="I20" s="105" t="str">
        <f>IF([4]Table3!F15&lt;&gt;0,IF(ABS([4]Table3!F15/[4]Table3!F16)&gt;=2.57,FIXED([4]Table3!F15,2)&amp;"***",IF(ABS([4]Table3!F15/[4]Table3!F16)&gt;=1.96,FIXED([4]Table3!F15,2)&amp;"**",IF(ABS([4]Table3!F15/[4]Table3!F16)&gt;=1.65,FIXED([4]Table3!F15,2)&amp;"*",FIXED([4]Table3!F15,2)))),FIXED([4]Table3!F15,2))</f>
        <v>114.05***</v>
      </c>
    </row>
    <row r="21" spans="1:9" x14ac:dyDescent="0.2">
      <c r="B21" s="21">
        <f>[4]Table3!A16</f>
        <v>306.378173828125</v>
      </c>
      <c r="C21" s="9">
        <f>[4]Table3!B16</f>
        <v>16.069055557250977</v>
      </c>
      <c r="D21" s="8"/>
      <c r="E21" s="21">
        <f>[4]Table3!C16</f>
        <v>340.60494995117188</v>
      </c>
      <c r="F21" s="9">
        <f>[4]Table3!D16</f>
        <v>25.14617919921875</v>
      </c>
      <c r="G21" s="22"/>
      <c r="H21" s="21">
        <f>[4]Table3!E16</f>
        <v>232.39161682128906</v>
      </c>
      <c r="I21" s="9">
        <f>[4]Table3!F16</f>
        <v>17.909980773925781</v>
      </c>
    </row>
    <row r="22" spans="1:9" x14ac:dyDescent="0.2">
      <c r="A22" s="1" t="s">
        <v>123</v>
      </c>
      <c r="B22" s="8">
        <f>[4]Table3!A17</f>
        <v>14.161130905151367</v>
      </c>
      <c r="C22" s="105" t="str">
        <f>IF([4]Table3!B17&lt;&gt;0,IF(ABS([4]Table3!B17/[4]Table3!B18)&gt;=2.57,FIXED([4]Table3!B17,2)&amp;"***",IF(ABS([4]Table3!B17/[4]Table3!B18)&gt;=1.96,FIXED([4]Table3!B17,2)&amp;"**",IF(ABS([4]Table3!B17/[4]Table3!B18)&gt;=1.65,FIXED([4]Table3!B17,2)&amp;"*",FIXED([4]Table3!B17,2)))),FIXED([4]Table3!B17,2))</f>
        <v>0.53*</v>
      </c>
      <c r="D22" s="13"/>
      <c r="E22" s="8">
        <f>[4]Table3!C17</f>
        <v>19.665836334228516</v>
      </c>
      <c r="F22" s="105" t="str">
        <f>IF([4]Table3!D17&lt;&gt;0,IF(ABS([4]Table3!D17/[4]Table3!D18)&gt;=2.57,FIXED([4]Table3!D17,2)&amp;"***",IF(ABS([4]Table3!D17/[4]Table3!D18)&gt;=1.96,FIXED([4]Table3!D17,2)&amp;"**",IF(ABS([4]Table3!D17/[4]Table3!D18)&gt;=1.65,FIXED([4]Table3!D17,2)&amp;"*",FIXED([4]Table3!D17,2)))),FIXED([4]Table3!D17,2))</f>
        <v>-0.18</v>
      </c>
      <c r="G22" s="20"/>
      <c r="H22" s="8">
        <f>[4]Table3!E17</f>
        <v>9.1551733016967773</v>
      </c>
      <c r="I22" s="105" t="str">
        <f>IF([4]Table3!F17&lt;&gt;0,IF(ABS([4]Table3!F17/[4]Table3!F18)&gt;=2.57,FIXED([4]Table3!F17,2)&amp;"***",IF(ABS([4]Table3!F17/[4]Table3!F18)&gt;=1.96,FIXED([4]Table3!F17,2)&amp;"**",IF(ABS([4]Table3!F17/[4]Table3!F18)&gt;=1.65,FIXED([4]Table3!F17,2)&amp;"*",FIXED([4]Table3!F17,2)))),FIXED([4]Table3!F17,2))</f>
        <v>0.49**</v>
      </c>
    </row>
    <row r="23" spans="1:9" x14ac:dyDescent="0.2">
      <c r="B23" s="21">
        <f>[4]Table3!A18</f>
        <v>6.0113906860351562</v>
      </c>
      <c r="C23" s="9">
        <f>[4]Table3!B18</f>
        <v>0.30794277787208557</v>
      </c>
      <c r="D23" s="8"/>
      <c r="E23" s="21">
        <f>[4]Table3!C18</f>
        <v>3.0144393444061279</v>
      </c>
      <c r="F23" s="9">
        <f>[4]Table3!D18</f>
        <v>0.22106906771659851</v>
      </c>
      <c r="G23" s="22"/>
      <c r="H23" s="21">
        <f>[4]Table3!E18</f>
        <v>2.8383595943450928</v>
      </c>
      <c r="I23" s="9">
        <f>[4]Table3!F18</f>
        <v>0.20776739716529846</v>
      </c>
    </row>
    <row r="24" spans="1:9" x14ac:dyDescent="0.2">
      <c r="A24" s="1" t="s">
        <v>156</v>
      </c>
      <c r="B24" s="8">
        <f>[4]Table3!A19</f>
        <v>16.18671989440918</v>
      </c>
      <c r="C24" s="105" t="str">
        <f>IF([4]Table3!B19&lt;&gt;0,IF(ABS([4]Table3!B19/[4]Table3!B20)&gt;=2.57,FIXED([4]Table3!B19,2)&amp;"***",IF(ABS([4]Table3!B19/[4]Table3!B20)&gt;=1.96,FIXED([4]Table3!B19,2)&amp;"**",IF(ABS([4]Table3!B19/[4]Table3!B20)&gt;=1.65,FIXED([4]Table3!B19,2)&amp;"*",FIXED([4]Table3!B19,2)))),FIXED([4]Table3!B19,2))</f>
        <v>1.88***</v>
      </c>
      <c r="D24" s="13"/>
      <c r="E24" s="8">
        <f>[4]Table3!C19</f>
        <v>17.460025787353516</v>
      </c>
      <c r="F24" s="105" t="str">
        <f>IF([4]Table3!D19&lt;&gt;0,IF(ABS([4]Table3!D19/[4]Table3!D20)&gt;=2.57,FIXED([4]Table3!D19,2)&amp;"***",IF(ABS([4]Table3!D19/[4]Table3!D20)&gt;=1.96,FIXED([4]Table3!D19,2)&amp;"**",IF(ABS([4]Table3!D19/[4]Table3!D20)&gt;=1.65,FIXED([4]Table3!D19,2)&amp;"*",FIXED([4]Table3!D19,2)))),FIXED([4]Table3!D19,2))</f>
        <v>2.30***</v>
      </c>
      <c r="G24" s="20"/>
      <c r="H24" s="8">
        <f>[4]Table3!E19</f>
        <v>15.028781890869141</v>
      </c>
      <c r="I24" s="105" t="str">
        <f>IF([4]Table3!F19&lt;&gt;0,IF(ABS([4]Table3!F19/[4]Table3!F20)&gt;=2.57,FIXED([4]Table3!F19,2)&amp;"***",IF(ABS([4]Table3!F19/[4]Table3!F20)&gt;=1.96,FIXED([4]Table3!F19,2)&amp;"**",IF(ABS([4]Table3!F19/[4]Table3!F20)&gt;=1.65,FIXED([4]Table3!F19,2)&amp;"*",FIXED([4]Table3!F19,2)))),FIXED([4]Table3!F19,2))</f>
        <v>1.26***</v>
      </c>
    </row>
    <row r="25" spans="1:9" x14ac:dyDescent="0.2">
      <c r="B25" s="21">
        <f>[4]Table3!A20</f>
        <v>5.5645418167114258</v>
      </c>
      <c r="C25" s="9">
        <f>[4]Table3!B20</f>
        <v>0.30301544070243835</v>
      </c>
      <c r="D25" s="8"/>
      <c r="E25" s="21">
        <f>[4]Table3!C20</f>
        <v>4.8000655174255371</v>
      </c>
      <c r="F25" s="9">
        <f>[4]Table3!D20</f>
        <v>0.37907806038856506</v>
      </c>
      <c r="G25" s="22"/>
      <c r="H25" s="21">
        <f>[4]Table3!E20</f>
        <v>5.9537262916564941</v>
      </c>
      <c r="I25" s="9">
        <f>[4]Table3!F20</f>
        <v>0.44646218419075012</v>
      </c>
    </row>
    <row r="26" spans="1:9" x14ac:dyDescent="0.2">
      <c r="A26" s="1" t="s">
        <v>157</v>
      </c>
      <c r="B26" s="8">
        <f>[4]Table3!A21</f>
        <v>310.05706787109375</v>
      </c>
      <c r="C26" s="105" t="str">
        <f>IF([4]Table3!B21&lt;&gt;0,IF(ABS([4]Table3!B21/[4]Table3!B22)&gt;=2.57,FIXED([4]Table3!B21,2)&amp;"***",IF(ABS([4]Table3!B21/[4]Table3!B22)&gt;=1.96,FIXED([4]Table3!B21,2)&amp;"**",IF(ABS([4]Table3!B21/[4]Table3!B22)&gt;=1.65,FIXED([4]Table3!B21,2)&amp;"*",FIXED([4]Table3!B21,2)))),FIXED([4]Table3!B21,2))</f>
        <v>50.85***</v>
      </c>
      <c r="D26" s="13"/>
      <c r="E26" s="8">
        <f>[4]Table3!C21</f>
        <v>447.64984130859375</v>
      </c>
      <c r="F26" s="105" t="str">
        <f>IF([4]Table3!D21&lt;&gt;0,IF(ABS([4]Table3!D21/[4]Table3!D22)&gt;=2.57,FIXED([4]Table3!D21,2)&amp;"***",IF(ABS([4]Table3!D21/[4]Table3!D22)&gt;=1.96,FIXED([4]Table3!D21,2)&amp;"**",IF(ABS([4]Table3!D21/[4]Table3!D22)&gt;=1.65,FIXED([4]Table3!D21,2)&amp;"*",FIXED([4]Table3!D21,2)))),FIXED([4]Table3!D21,2))</f>
        <v>57.13***</v>
      </c>
      <c r="G26" s="20"/>
      <c r="H26" s="8">
        <f>[4]Table3!E21</f>
        <v>184.9307861328125</v>
      </c>
      <c r="I26" s="105" t="str">
        <f>IF([4]Table3!F21&lt;&gt;0,IF(ABS([4]Table3!F21/[4]Table3!F22)&gt;=2.57,FIXED([4]Table3!F21,2)&amp;"***",IF(ABS([4]Table3!F21/[4]Table3!F22)&gt;=1.96,FIXED([4]Table3!F21,2)&amp;"**",IF(ABS([4]Table3!F21/[4]Table3!F22)&gt;=1.65,FIXED([4]Table3!F21,2)&amp;"*",FIXED([4]Table3!F21,2)))),FIXED([4]Table3!F21,2))</f>
        <v>24.36***</v>
      </c>
    </row>
    <row r="27" spans="1:9" x14ac:dyDescent="0.2">
      <c r="B27" s="21">
        <f>[4]Table3!A22</f>
        <v>180.52285766601562</v>
      </c>
      <c r="C27" s="9">
        <f>[4]Table3!B22</f>
        <v>9.9012470245361328</v>
      </c>
      <c r="D27" s="8"/>
      <c r="E27" s="21">
        <f>[4]Table3!C22</f>
        <v>145.17500305175781</v>
      </c>
      <c r="F27" s="9">
        <f>[4]Table3!D22</f>
        <v>11.478508949279785</v>
      </c>
      <c r="G27" s="22"/>
      <c r="H27" s="21">
        <f>[4]Table3!E22</f>
        <v>100.89896392822266</v>
      </c>
      <c r="I27" s="9">
        <f>[4]Table3!F22</f>
        <v>7.5422396659851074</v>
      </c>
    </row>
    <row r="28" spans="1:9" x14ac:dyDescent="0.2">
      <c r="A28" s="14" t="s">
        <v>43</v>
      </c>
      <c r="B28" s="24">
        <f>[4]Table3!A27</f>
        <v>569</v>
      </c>
      <c r="C28" s="24">
        <f>[4]Table3!B27</f>
        <v>1600</v>
      </c>
      <c r="D28" s="24"/>
      <c r="E28" s="24">
        <f>[4]Table3!C27</f>
        <v>271</v>
      </c>
      <c r="F28" s="24">
        <f>[4]Table3!D27</f>
        <v>800</v>
      </c>
      <c r="G28" s="76"/>
      <c r="H28" s="24">
        <f>[4]Table3!E27</f>
        <v>298</v>
      </c>
      <c r="I28" s="24">
        <f>[4]Table3!F27</f>
        <v>800</v>
      </c>
    </row>
  </sheetData>
  <mergeCells count="4">
    <mergeCell ref="A1:I1"/>
    <mergeCell ref="B2:C2"/>
    <mergeCell ref="E2:F2"/>
    <mergeCell ref="H2:I2"/>
  </mergeCells>
  <phoneticPr fontId="8" type="noConversion"/>
  <pageMargins left="0.7" right="0.7" top="0.75" bottom="0.75" header="0.3" footer="0.3"/>
  <pageSetup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A1:U53"/>
  <sheetViews>
    <sheetView topLeftCell="A2" zoomScale="150" zoomScaleNormal="150" zoomScalePageLayoutView="150" workbookViewId="0">
      <selection activeCell="O22" sqref="O22"/>
    </sheetView>
  </sheetViews>
  <sheetFormatPr baseColWidth="10" defaultRowHeight="16" x14ac:dyDescent="0.2"/>
  <cols>
    <col min="1" max="3" width="6.5" style="1" customWidth="1"/>
    <col min="4" max="4" width="1" style="1" customWidth="1"/>
    <col min="5" max="5" width="6.33203125" style="1" customWidth="1"/>
    <col min="6" max="6" width="8.1640625" style="1" hidden="1" customWidth="1"/>
    <col min="7" max="7" width="8.83203125" style="1" customWidth="1"/>
    <col min="8" max="8" width="7.5" style="1" customWidth="1"/>
    <col min="9" max="9" width="0.6640625" style="1" customWidth="1"/>
    <col min="10" max="10" width="11.33203125" style="1" hidden="1" customWidth="1"/>
    <col min="11" max="11" width="8.1640625" style="1" customWidth="1"/>
    <col min="12" max="12" width="0.6640625" style="1" hidden="1" customWidth="1"/>
    <col min="13" max="13" width="8.5" style="1" hidden="1" customWidth="1"/>
    <col min="14" max="14" width="8.5" style="1" customWidth="1"/>
    <col min="15" max="16384" width="10.83203125" style="1"/>
  </cols>
  <sheetData>
    <row r="1" spans="1:21" ht="19" hidden="1" thickBot="1" x14ac:dyDescent="0.25">
      <c r="A1" s="169" t="s">
        <v>91</v>
      </c>
      <c r="B1" s="169"/>
      <c r="C1" s="169"/>
      <c r="D1" s="169"/>
      <c r="E1" s="169"/>
      <c r="F1" s="169"/>
      <c r="G1" s="169"/>
      <c r="H1" s="169"/>
      <c r="I1" s="169"/>
      <c r="J1" s="169"/>
      <c r="K1" s="169"/>
      <c r="L1" s="169"/>
      <c r="M1" s="169"/>
      <c r="N1" s="169"/>
    </row>
    <row r="2" spans="1:21" ht="18" x14ac:dyDescent="0.2">
      <c r="A2" s="163" t="s">
        <v>72</v>
      </c>
      <c r="B2" s="163"/>
      <c r="C2" s="163"/>
      <c r="D2" s="92"/>
      <c r="E2" s="163" t="s">
        <v>45</v>
      </c>
      <c r="F2" s="163"/>
      <c r="G2" s="163"/>
      <c r="H2" s="163"/>
      <c r="I2" s="92"/>
      <c r="J2" s="92"/>
      <c r="K2" s="163" t="s">
        <v>96</v>
      </c>
      <c r="L2" s="163"/>
      <c r="M2" s="163"/>
      <c r="N2" s="163"/>
    </row>
    <row r="3" spans="1:21" ht="34" x14ac:dyDescent="0.2">
      <c r="A3" s="37" t="s">
        <v>75</v>
      </c>
      <c r="B3" s="37" t="s">
        <v>77</v>
      </c>
      <c r="C3" s="62" t="s">
        <v>94</v>
      </c>
      <c r="D3" s="37"/>
      <c r="E3" s="37" t="s">
        <v>83</v>
      </c>
      <c r="F3" s="37" t="s">
        <v>4</v>
      </c>
      <c r="G3" s="37" t="s">
        <v>84</v>
      </c>
      <c r="H3" s="54" t="s">
        <v>85</v>
      </c>
      <c r="I3" s="37"/>
      <c r="J3" s="37" t="s">
        <v>51</v>
      </c>
      <c r="K3" s="54" t="s">
        <v>86</v>
      </c>
      <c r="L3" s="37"/>
      <c r="M3" s="54" t="s">
        <v>95</v>
      </c>
      <c r="N3" s="54" t="s">
        <v>87</v>
      </c>
      <c r="O3" s="38"/>
      <c r="Q3" s="38"/>
      <c r="R3" s="38"/>
      <c r="S3" s="38"/>
      <c r="T3" s="38"/>
      <c r="U3" s="38"/>
    </row>
    <row r="4" spans="1:21" x14ac:dyDescent="0.2">
      <c r="A4" s="36">
        <v>1</v>
      </c>
      <c r="B4" s="36">
        <v>2</v>
      </c>
      <c r="C4" s="36">
        <v>3</v>
      </c>
      <c r="D4" s="91"/>
      <c r="E4" s="36">
        <v>4</v>
      </c>
      <c r="F4" s="36" t="s">
        <v>4</v>
      </c>
      <c r="G4" s="36">
        <v>5</v>
      </c>
      <c r="H4" s="36">
        <v>6</v>
      </c>
      <c r="I4" s="91"/>
      <c r="J4" s="36" t="s">
        <v>51</v>
      </c>
      <c r="K4" s="36">
        <v>7</v>
      </c>
      <c r="L4" s="34"/>
      <c r="M4" s="36">
        <v>8</v>
      </c>
      <c r="N4" s="36">
        <v>8</v>
      </c>
      <c r="O4" s="38"/>
      <c r="Q4" s="38"/>
      <c r="R4" s="38"/>
      <c r="S4" s="38"/>
      <c r="T4" s="38"/>
      <c r="U4" s="38"/>
    </row>
    <row r="5" spans="1:21" ht="8" hidden="1" customHeight="1" x14ac:dyDescent="0.2">
      <c r="A5" s="3"/>
      <c r="B5" s="3"/>
      <c r="C5" s="38"/>
      <c r="D5" s="38"/>
      <c r="E5" s="38"/>
      <c r="F5" s="38"/>
      <c r="G5" s="38"/>
      <c r="H5" s="38"/>
      <c r="I5" s="38"/>
      <c r="J5" s="38"/>
      <c r="K5" s="38"/>
      <c r="L5" s="38"/>
      <c r="M5" s="38"/>
      <c r="O5" s="38"/>
      <c r="Q5" s="38"/>
      <c r="R5" s="38"/>
      <c r="S5" s="38"/>
      <c r="T5" s="38"/>
      <c r="U5" s="38"/>
    </row>
    <row r="6" spans="1:21" hidden="1" x14ac:dyDescent="0.2">
      <c r="C6" s="161" t="s">
        <v>61</v>
      </c>
      <c r="D6" s="161"/>
      <c r="E6" s="161"/>
      <c r="F6" s="161"/>
      <c r="G6" s="161"/>
      <c r="H6" s="161"/>
      <c r="I6" s="161"/>
      <c r="J6" s="161"/>
      <c r="K6" s="161"/>
      <c r="L6" s="161"/>
      <c r="M6" s="161"/>
      <c r="N6" s="161"/>
    </row>
    <row r="7" spans="1:21" hidden="1" x14ac:dyDescent="0.2">
      <c r="A7" s="4" t="s">
        <v>5</v>
      </c>
      <c r="B7" s="4"/>
      <c r="C7" s="38">
        <v>20</v>
      </c>
      <c r="D7" s="38"/>
      <c r="E7" s="38">
        <v>0</v>
      </c>
      <c r="F7" s="38">
        <v>20</v>
      </c>
      <c r="G7" s="38" t="s">
        <v>81</v>
      </c>
      <c r="H7" s="38">
        <f>E7/F7</f>
        <v>0</v>
      </c>
      <c r="I7" s="38"/>
      <c r="J7" s="38">
        <v>272</v>
      </c>
      <c r="K7" s="46" t="e">
        <f>#REF!/J7</f>
        <v>#REF!</v>
      </c>
      <c r="L7" s="46"/>
      <c r="M7" s="38">
        <v>184</v>
      </c>
      <c r="N7" s="46" t="e">
        <f>M7/#REF!</f>
        <v>#REF!</v>
      </c>
      <c r="O7" s="38"/>
    </row>
    <row r="8" spans="1:21" hidden="1" x14ac:dyDescent="0.2">
      <c r="A8" s="4"/>
      <c r="B8" s="4"/>
      <c r="C8" s="38">
        <v>25</v>
      </c>
      <c r="D8" s="38"/>
      <c r="E8" s="38">
        <v>0</v>
      </c>
      <c r="F8" s="38">
        <v>25</v>
      </c>
      <c r="G8" s="38" t="s">
        <v>81</v>
      </c>
      <c r="H8" s="38">
        <f>E8/F8</f>
        <v>0</v>
      </c>
      <c r="I8" s="38"/>
      <c r="J8" s="38">
        <v>528</v>
      </c>
      <c r="K8" s="46" t="e">
        <f>#REF!/J8</f>
        <v>#REF!</v>
      </c>
      <c r="L8" s="46"/>
      <c r="M8" s="38">
        <v>387</v>
      </c>
      <c r="N8" s="46" t="e">
        <f>M8/#REF!</f>
        <v>#REF!</v>
      </c>
    </row>
    <row r="9" spans="1:21" hidden="1" x14ac:dyDescent="0.2">
      <c r="A9" s="4"/>
      <c r="B9" s="4"/>
      <c r="C9" s="2" t="s">
        <v>9</v>
      </c>
      <c r="D9" s="2"/>
      <c r="E9" s="2" t="s">
        <v>9</v>
      </c>
      <c r="F9" s="2" t="s">
        <v>9</v>
      </c>
      <c r="G9" s="2"/>
      <c r="H9" s="2"/>
      <c r="I9" s="2"/>
      <c r="J9" s="35">
        <f>SUM(J7:J8)</f>
        <v>800</v>
      </c>
      <c r="K9" s="46" t="e">
        <f>#REF!/J9</f>
        <v>#REF!</v>
      </c>
      <c r="L9" s="46"/>
      <c r="M9" s="35">
        <v>571</v>
      </c>
      <c r="N9" s="52" t="e">
        <f>M9/#REF!</f>
        <v>#REF!</v>
      </c>
    </row>
    <row r="10" spans="1:21" hidden="1" x14ac:dyDescent="0.2">
      <c r="A10" s="4"/>
      <c r="B10" s="4"/>
      <c r="E10" s="38"/>
      <c r="K10" s="46"/>
      <c r="L10" s="46"/>
    </row>
    <row r="11" spans="1:21" hidden="1" x14ac:dyDescent="0.2">
      <c r="A11" s="4" t="s">
        <v>6</v>
      </c>
      <c r="B11" s="4"/>
      <c r="C11" s="38">
        <v>20</v>
      </c>
      <c r="D11" s="38"/>
      <c r="E11" s="38">
        <v>0</v>
      </c>
      <c r="F11" s="38">
        <v>20</v>
      </c>
      <c r="G11" s="38" t="s">
        <v>81</v>
      </c>
      <c r="H11" s="38">
        <f>E11/F11</f>
        <v>0</v>
      </c>
      <c r="I11" s="38"/>
      <c r="J11" s="38">
        <v>300</v>
      </c>
      <c r="K11" s="46" t="e">
        <f>#REF!/J11</f>
        <v>#REF!</v>
      </c>
      <c r="L11" s="46"/>
      <c r="M11" s="38">
        <v>173</v>
      </c>
      <c r="N11" s="46" t="e">
        <f>M11/#REF!</f>
        <v>#REF!</v>
      </c>
    </row>
    <row r="12" spans="1:21" hidden="1" x14ac:dyDescent="0.2">
      <c r="A12" s="4"/>
      <c r="B12" s="4"/>
      <c r="C12" s="38">
        <v>25</v>
      </c>
      <c r="D12" s="38"/>
      <c r="E12" s="38">
        <v>0</v>
      </c>
      <c r="F12" s="38">
        <v>25</v>
      </c>
      <c r="G12" s="38" t="s">
        <v>81</v>
      </c>
      <c r="H12" s="38">
        <f>E12/F12</f>
        <v>0</v>
      </c>
      <c r="I12" s="38"/>
      <c r="J12" s="38">
        <v>500</v>
      </c>
      <c r="K12" s="46" t="e">
        <f>#REF!/J12</f>
        <v>#REF!</v>
      </c>
      <c r="L12" s="46"/>
      <c r="M12" s="38">
        <v>287</v>
      </c>
      <c r="N12" s="46" t="e">
        <f>M12/#REF!</f>
        <v>#REF!</v>
      </c>
    </row>
    <row r="13" spans="1:21" hidden="1" x14ac:dyDescent="0.2">
      <c r="A13" s="4"/>
      <c r="B13" s="4"/>
      <c r="C13" s="2" t="s">
        <v>9</v>
      </c>
      <c r="D13" s="2"/>
      <c r="E13" s="2" t="s">
        <v>9</v>
      </c>
      <c r="F13" s="2" t="s">
        <v>9</v>
      </c>
      <c r="G13" s="2"/>
      <c r="H13" s="2"/>
      <c r="I13" s="2"/>
      <c r="J13" s="35">
        <f>SUM(J11:J12)</f>
        <v>800</v>
      </c>
      <c r="K13" s="46" t="e">
        <f>#REF!/J13</f>
        <v>#REF!</v>
      </c>
      <c r="L13" s="46"/>
      <c r="M13" s="35">
        <v>450</v>
      </c>
      <c r="N13" s="52" t="e">
        <f>M13/#REF!</f>
        <v>#REF!</v>
      </c>
    </row>
    <row r="14" spans="1:21" hidden="1" x14ac:dyDescent="0.2">
      <c r="A14" s="4"/>
      <c r="B14" s="4"/>
      <c r="C14" s="2"/>
      <c r="D14" s="2"/>
      <c r="E14" s="2"/>
      <c r="F14" s="2"/>
      <c r="G14" s="2"/>
      <c r="H14" s="2"/>
      <c r="I14" s="2"/>
      <c r="J14" s="35"/>
      <c r="K14" s="46"/>
      <c r="L14" s="46"/>
      <c r="M14" s="35"/>
      <c r="N14" s="52"/>
    </row>
    <row r="15" spans="1:21" hidden="1" x14ac:dyDescent="0.2">
      <c r="A15" s="4" t="s">
        <v>18</v>
      </c>
      <c r="B15" s="4"/>
      <c r="C15" s="2"/>
      <c r="D15" s="2"/>
      <c r="E15" s="2"/>
      <c r="F15" s="2"/>
      <c r="G15" s="2"/>
      <c r="H15" s="2"/>
      <c r="I15" s="2"/>
      <c r="J15" s="35">
        <v>1600</v>
      </c>
      <c r="K15" s="46">
        <v>1</v>
      </c>
      <c r="L15" s="46"/>
      <c r="M15" s="35">
        <v>1031</v>
      </c>
      <c r="N15" s="52" t="e">
        <f>M15/#REF!</f>
        <v>#REF!</v>
      </c>
    </row>
    <row r="16" spans="1:21" hidden="1" x14ac:dyDescent="0.2">
      <c r="A16" s="4"/>
      <c r="B16" s="4"/>
    </row>
    <row r="17" spans="1:14" hidden="1" x14ac:dyDescent="0.2">
      <c r="A17" s="4"/>
      <c r="B17" s="4"/>
      <c r="C17" s="161" t="s">
        <v>88</v>
      </c>
      <c r="D17" s="161"/>
      <c r="E17" s="161"/>
      <c r="F17" s="161"/>
      <c r="G17" s="161"/>
      <c r="H17" s="161"/>
      <c r="I17" s="161"/>
      <c r="J17" s="161"/>
      <c r="K17" s="161"/>
      <c r="L17" s="161"/>
      <c r="M17" s="161"/>
      <c r="N17" s="161"/>
    </row>
    <row r="18" spans="1:14" ht="18" customHeight="1" x14ac:dyDescent="0.2">
      <c r="A18" s="161" t="s">
        <v>92</v>
      </c>
      <c r="B18" s="161"/>
      <c r="C18" s="161"/>
      <c r="D18" s="161"/>
      <c r="E18" s="161"/>
      <c r="F18" s="161"/>
      <c r="G18" s="161"/>
      <c r="H18" s="161"/>
      <c r="I18" s="161"/>
      <c r="J18" s="161"/>
      <c r="K18" s="161"/>
      <c r="L18" s="161"/>
      <c r="M18" s="161"/>
      <c r="N18" s="161"/>
    </row>
    <row r="19" spans="1:14" x14ac:dyDescent="0.2">
      <c r="A19" s="166" t="s">
        <v>7</v>
      </c>
      <c r="B19" s="166">
        <v>0.2</v>
      </c>
      <c r="C19" s="168">
        <v>180</v>
      </c>
      <c r="D19" s="38"/>
      <c r="E19" s="55">
        <v>110</v>
      </c>
      <c r="F19" s="38">
        <v>20</v>
      </c>
      <c r="G19" s="6">
        <v>0</v>
      </c>
      <c r="H19" s="55">
        <f>E19/(F19/100)</f>
        <v>550</v>
      </c>
      <c r="I19" s="38"/>
      <c r="J19" s="38">
        <v>72</v>
      </c>
      <c r="K19" s="49">
        <f>J19/C19</f>
        <v>0.4</v>
      </c>
      <c r="L19" s="50"/>
      <c r="M19" s="6">
        <v>30</v>
      </c>
      <c r="N19" s="51">
        <f>M19/J19</f>
        <v>0.41666666666666669</v>
      </c>
    </row>
    <row r="20" spans="1:14" x14ac:dyDescent="0.2">
      <c r="A20" s="166"/>
      <c r="B20" s="166"/>
      <c r="C20" s="168"/>
      <c r="D20" s="6"/>
      <c r="E20" s="55">
        <v>165</v>
      </c>
      <c r="F20" s="38">
        <v>32.5</v>
      </c>
      <c r="G20" s="12">
        <v>-0.125</v>
      </c>
      <c r="H20" s="55">
        <f>E20/(F20/100)</f>
        <v>507.69230769230768</v>
      </c>
      <c r="I20" s="6"/>
      <c r="J20" s="38">
        <v>36</v>
      </c>
      <c r="K20" s="49">
        <f>J20/C19</f>
        <v>0.2</v>
      </c>
      <c r="L20" s="50"/>
      <c r="M20" s="6">
        <v>19</v>
      </c>
      <c r="N20" s="51">
        <f>M20/J20</f>
        <v>0.52777777777777779</v>
      </c>
    </row>
    <row r="21" spans="1:14" ht="8" customHeight="1" x14ac:dyDescent="0.2">
      <c r="A21" s="38"/>
      <c r="B21" s="51"/>
      <c r="D21" s="6"/>
      <c r="E21" s="55"/>
      <c r="F21" s="38"/>
      <c r="G21" s="12"/>
      <c r="H21" s="55"/>
      <c r="I21" s="6"/>
      <c r="J21" s="38"/>
      <c r="K21" s="49"/>
      <c r="L21" s="50"/>
      <c r="M21" s="6"/>
      <c r="N21" s="50"/>
    </row>
    <row r="22" spans="1:14" x14ac:dyDescent="0.2">
      <c r="A22" s="166" t="s">
        <v>7</v>
      </c>
      <c r="B22" s="166">
        <v>0.25</v>
      </c>
      <c r="C22" s="168">
        <v>349</v>
      </c>
      <c r="D22" s="38"/>
      <c r="E22" s="55">
        <v>110</v>
      </c>
      <c r="F22" s="38">
        <v>25</v>
      </c>
      <c r="G22" s="6">
        <v>0</v>
      </c>
      <c r="H22" s="55">
        <f>E22/(F22/100)</f>
        <v>440</v>
      </c>
      <c r="I22" s="38"/>
      <c r="J22" s="38">
        <v>140</v>
      </c>
      <c r="K22" s="49">
        <f>J22/C22</f>
        <v>0.40114613180515757</v>
      </c>
      <c r="L22" s="50"/>
      <c r="M22" s="6">
        <v>39</v>
      </c>
      <c r="N22" s="51">
        <f>M22/J22</f>
        <v>0.27857142857142858</v>
      </c>
    </row>
    <row r="23" spans="1:14" x14ac:dyDescent="0.2">
      <c r="A23" s="166"/>
      <c r="B23" s="166"/>
      <c r="C23" s="168"/>
      <c r="D23" s="38"/>
      <c r="E23" s="55">
        <v>165</v>
      </c>
      <c r="F23" s="38">
        <v>37.5</v>
      </c>
      <c r="G23" s="12">
        <v>-0.125</v>
      </c>
      <c r="H23" s="55">
        <f>E23/(F23/100)</f>
        <v>440</v>
      </c>
      <c r="I23" s="38"/>
      <c r="J23" s="38">
        <v>70</v>
      </c>
      <c r="K23" s="49">
        <f>J23/C22</f>
        <v>0.20057306590257878</v>
      </c>
      <c r="L23" s="50"/>
      <c r="M23" s="6">
        <v>23</v>
      </c>
      <c r="N23" s="51">
        <f>M23/J23</f>
        <v>0.32857142857142857</v>
      </c>
    </row>
    <row r="24" spans="1:14" ht="8" customHeight="1" x14ac:dyDescent="0.2">
      <c r="A24" s="38"/>
      <c r="B24" s="38"/>
      <c r="C24" s="51"/>
      <c r="D24" s="6"/>
      <c r="E24" s="55"/>
      <c r="F24" s="38"/>
      <c r="G24" s="12"/>
      <c r="H24" s="55"/>
      <c r="I24" s="6"/>
      <c r="J24" s="38"/>
      <c r="K24" s="49"/>
      <c r="L24" s="50"/>
      <c r="M24" s="6"/>
      <c r="N24" s="51"/>
    </row>
    <row r="25" spans="1:14" hidden="1" x14ac:dyDescent="0.2">
      <c r="A25" s="38"/>
      <c r="B25" s="38"/>
      <c r="C25" s="38">
        <f>C19+C22</f>
        <v>529</v>
      </c>
      <c r="D25" s="2"/>
      <c r="E25" s="57"/>
      <c r="F25" s="2" t="s">
        <v>9</v>
      </c>
      <c r="G25" s="58"/>
      <c r="H25" s="57"/>
      <c r="I25" s="2"/>
      <c r="J25" s="35">
        <f>SUM(J19:J23)</f>
        <v>318</v>
      </c>
      <c r="K25" s="49">
        <f>J25/(C19+C22)</f>
        <v>0.60113421550094515</v>
      </c>
      <c r="L25" s="59"/>
      <c r="M25" s="63">
        <f>SUM(M19:M23)</f>
        <v>111</v>
      </c>
      <c r="N25" s="51">
        <f>M25/J25</f>
        <v>0.34905660377358488</v>
      </c>
    </row>
    <row r="26" spans="1:14" x14ac:dyDescent="0.2">
      <c r="A26" s="38"/>
      <c r="B26" s="38"/>
      <c r="C26" s="20"/>
      <c r="E26" s="55"/>
      <c r="G26" s="60"/>
      <c r="H26" s="55"/>
      <c r="K26" s="49"/>
      <c r="L26" s="50"/>
      <c r="M26" s="31"/>
      <c r="N26" s="20"/>
    </row>
    <row r="27" spans="1:14" x14ac:dyDescent="0.2">
      <c r="A27" s="167" t="s">
        <v>8</v>
      </c>
      <c r="B27" s="168">
        <v>0.2</v>
      </c>
      <c r="C27" s="168">
        <v>177</v>
      </c>
      <c r="D27" s="38"/>
      <c r="E27" s="55">
        <v>45</v>
      </c>
      <c r="F27" s="38">
        <v>20</v>
      </c>
      <c r="G27" s="6">
        <v>0</v>
      </c>
      <c r="H27" s="55">
        <f>E27/(F27/100)</f>
        <v>225</v>
      </c>
      <c r="I27" s="38"/>
      <c r="J27" s="38">
        <v>71</v>
      </c>
      <c r="K27" s="49">
        <f>J27/C27</f>
        <v>0.40112994350282488</v>
      </c>
      <c r="L27" s="50"/>
      <c r="M27" s="6">
        <v>41</v>
      </c>
      <c r="N27" s="51">
        <f>M27/J27</f>
        <v>0.57746478873239437</v>
      </c>
    </row>
    <row r="28" spans="1:14" x14ac:dyDescent="0.2">
      <c r="A28" s="167"/>
      <c r="B28" s="168"/>
      <c r="C28" s="168"/>
      <c r="D28" s="6"/>
      <c r="E28" s="55">
        <v>75</v>
      </c>
      <c r="F28" s="38">
        <v>32.5</v>
      </c>
      <c r="G28" s="12">
        <v>-0.125</v>
      </c>
      <c r="H28" s="55">
        <f>E28/(F28/100)</f>
        <v>230.76923076923077</v>
      </c>
      <c r="I28" s="6"/>
      <c r="J28" s="38">
        <v>35</v>
      </c>
      <c r="K28" s="49">
        <f>J28/C27</f>
        <v>0.19774011299435029</v>
      </c>
      <c r="L28" s="50"/>
      <c r="M28" s="6">
        <v>18</v>
      </c>
      <c r="N28" s="51">
        <f>M28/J28</f>
        <v>0.51428571428571423</v>
      </c>
    </row>
    <row r="29" spans="1:14" ht="8" customHeight="1" x14ac:dyDescent="0.2">
      <c r="A29" s="38"/>
      <c r="B29" s="51"/>
      <c r="D29" s="6"/>
      <c r="E29" s="55"/>
      <c r="F29" s="38"/>
      <c r="G29" s="12"/>
      <c r="H29" s="55"/>
      <c r="I29" s="6"/>
      <c r="J29" s="38"/>
      <c r="K29" s="49"/>
      <c r="L29" s="50"/>
      <c r="M29" s="6"/>
      <c r="N29" s="51"/>
    </row>
    <row r="30" spans="1:14" x14ac:dyDescent="0.2">
      <c r="A30" s="167" t="s">
        <v>8</v>
      </c>
      <c r="B30" s="167">
        <v>0.25</v>
      </c>
      <c r="C30" s="168">
        <v>325</v>
      </c>
      <c r="D30" s="38"/>
      <c r="E30" s="55">
        <v>45</v>
      </c>
      <c r="F30" s="38">
        <v>25</v>
      </c>
      <c r="G30" s="6">
        <v>0</v>
      </c>
      <c r="H30" s="55">
        <f>E30/(F30/100)</f>
        <v>180</v>
      </c>
      <c r="I30" s="38"/>
      <c r="J30" s="38">
        <v>130</v>
      </c>
      <c r="K30" s="49">
        <f>J30/C30</f>
        <v>0.4</v>
      </c>
      <c r="L30" s="50"/>
      <c r="M30" s="6">
        <v>63</v>
      </c>
      <c r="N30" s="51">
        <f>M30/J30</f>
        <v>0.48461538461538461</v>
      </c>
    </row>
    <row r="31" spans="1:14" x14ac:dyDescent="0.2">
      <c r="A31" s="167"/>
      <c r="B31" s="167"/>
      <c r="C31" s="168"/>
      <c r="D31" s="38"/>
      <c r="E31" s="55">
        <v>75</v>
      </c>
      <c r="F31" s="38">
        <v>37.5</v>
      </c>
      <c r="G31" s="12">
        <v>-0.125</v>
      </c>
      <c r="H31" s="55">
        <f>E31/(F31/100)</f>
        <v>200</v>
      </c>
      <c r="I31" s="38"/>
      <c r="J31" s="38">
        <v>65</v>
      </c>
      <c r="K31" s="49">
        <f>J31/C30</f>
        <v>0.2</v>
      </c>
      <c r="L31" s="50"/>
      <c r="M31" s="6">
        <v>22</v>
      </c>
      <c r="N31" s="51">
        <f>M31/J31</f>
        <v>0.33846153846153848</v>
      </c>
    </row>
    <row r="32" spans="1:14" ht="8" customHeight="1" x14ac:dyDescent="0.2">
      <c r="A32" s="38"/>
      <c r="B32" s="38"/>
      <c r="C32" s="46"/>
      <c r="D32" s="38"/>
      <c r="E32" s="38"/>
      <c r="F32" s="38"/>
      <c r="G32" s="48"/>
      <c r="H32" s="38"/>
      <c r="I32" s="38"/>
      <c r="J32" s="38"/>
      <c r="K32" s="49"/>
      <c r="L32" s="50"/>
      <c r="M32" s="12"/>
      <c r="N32" s="51"/>
    </row>
    <row r="33" spans="1:14" hidden="1" x14ac:dyDescent="0.2">
      <c r="A33" s="38"/>
      <c r="B33" s="38"/>
      <c r="C33" s="161" t="s">
        <v>89</v>
      </c>
      <c r="D33" s="161"/>
      <c r="E33" s="161"/>
      <c r="F33" s="161"/>
      <c r="G33" s="161"/>
      <c r="H33" s="161"/>
      <c r="I33" s="161"/>
      <c r="J33" s="161"/>
      <c r="K33" s="161"/>
      <c r="L33" s="161"/>
      <c r="M33" s="161"/>
      <c r="N33" s="161"/>
    </row>
    <row r="34" spans="1:14" ht="18" customHeight="1" x14ac:dyDescent="0.2">
      <c r="A34" s="161" t="s">
        <v>93</v>
      </c>
      <c r="B34" s="161"/>
      <c r="C34" s="161"/>
      <c r="D34" s="161"/>
      <c r="E34" s="161"/>
      <c r="F34" s="161"/>
      <c r="G34" s="161"/>
      <c r="H34" s="161"/>
      <c r="I34" s="161"/>
      <c r="J34" s="161"/>
      <c r="K34" s="161"/>
      <c r="L34" s="161"/>
      <c r="M34" s="161"/>
      <c r="N34" s="161"/>
    </row>
    <row r="35" spans="1:14" x14ac:dyDescent="0.2">
      <c r="A35" s="166" t="s">
        <v>7</v>
      </c>
      <c r="B35" s="166">
        <v>0.2</v>
      </c>
      <c r="C35" s="168">
        <v>180</v>
      </c>
      <c r="D35" s="38"/>
      <c r="E35" s="55">
        <v>60</v>
      </c>
      <c r="F35" s="38">
        <v>20</v>
      </c>
      <c r="G35" s="6">
        <v>0</v>
      </c>
      <c r="H35" s="55">
        <f>E35/(F35/100)</f>
        <v>300</v>
      </c>
      <c r="I35" s="38"/>
      <c r="J35" s="38">
        <v>54</v>
      </c>
      <c r="K35" s="49">
        <f>J35/C35</f>
        <v>0.3</v>
      </c>
      <c r="L35" s="50"/>
      <c r="M35" s="6">
        <v>27</v>
      </c>
      <c r="N35" s="51">
        <f>M35/J35</f>
        <v>0.5</v>
      </c>
    </row>
    <row r="36" spans="1:14" x14ac:dyDescent="0.2">
      <c r="A36" s="166"/>
      <c r="B36" s="166"/>
      <c r="C36" s="168"/>
      <c r="D36" s="38"/>
      <c r="E36" s="55">
        <v>25</v>
      </c>
      <c r="F36" s="38">
        <v>10</v>
      </c>
      <c r="G36" s="8">
        <v>0.1</v>
      </c>
      <c r="H36" s="55">
        <f>E36/(F36/100)</f>
        <v>250</v>
      </c>
      <c r="I36" s="38"/>
      <c r="J36" s="38">
        <v>54</v>
      </c>
      <c r="K36" s="49">
        <f>J36/C35</f>
        <v>0.3</v>
      </c>
      <c r="L36" s="50"/>
      <c r="M36" s="6">
        <v>25</v>
      </c>
      <c r="N36" s="51">
        <f>M36/J36</f>
        <v>0.46296296296296297</v>
      </c>
    </row>
    <row r="37" spans="1:14" ht="8" customHeight="1" x14ac:dyDescent="0.2">
      <c r="A37" s="72"/>
      <c r="B37" s="51"/>
      <c r="D37" s="38"/>
      <c r="E37" s="55"/>
      <c r="F37" s="38"/>
      <c r="G37" s="12"/>
      <c r="H37" s="55"/>
      <c r="I37" s="38"/>
      <c r="J37" s="38"/>
      <c r="K37" s="49"/>
      <c r="L37" s="50"/>
      <c r="M37" s="6"/>
      <c r="N37" s="51"/>
    </row>
    <row r="38" spans="1:14" x14ac:dyDescent="0.2">
      <c r="A38" s="166" t="s">
        <v>7</v>
      </c>
      <c r="B38" s="166">
        <v>0.25</v>
      </c>
      <c r="C38" s="168">
        <v>349</v>
      </c>
      <c r="D38" s="38"/>
      <c r="E38" s="55">
        <v>55</v>
      </c>
      <c r="F38" s="38">
        <v>25</v>
      </c>
      <c r="G38" s="6">
        <v>0</v>
      </c>
      <c r="H38" s="55">
        <f>E38/(F38/100)</f>
        <v>220</v>
      </c>
      <c r="I38" s="38"/>
      <c r="J38" s="38">
        <v>105</v>
      </c>
      <c r="K38" s="49">
        <f>J38/C38</f>
        <v>0.3008595988538682</v>
      </c>
      <c r="L38" s="50"/>
      <c r="M38" s="6">
        <v>43</v>
      </c>
      <c r="N38" s="51">
        <f>M38/J38</f>
        <v>0.40952380952380951</v>
      </c>
    </row>
    <row r="39" spans="1:14" x14ac:dyDescent="0.2">
      <c r="A39" s="166"/>
      <c r="B39" s="166"/>
      <c r="C39" s="168"/>
      <c r="D39" s="38"/>
      <c r="E39" s="55">
        <v>35</v>
      </c>
      <c r="F39" s="38">
        <v>12.5</v>
      </c>
      <c r="G39" s="12">
        <v>0.125</v>
      </c>
      <c r="H39" s="55">
        <f>E39/(F39/100)</f>
        <v>280</v>
      </c>
      <c r="I39" s="38"/>
      <c r="J39" s="38">
        <v>105</v>
      </c>
      <c r="K39" s="49">
        <f>J39/C38</f>
        <v>0.3008595988538682</v>
      </c>
      <c r="L39" s="50"/>
      <c r="M39" s="6">
        <v>57</v>
      </c>
      <c r="N39" s="51">
        <f>M39/J39</f>
        <v>0.54285714285714282</v>
      </c>
    </row>
    <row r="40" spans="1:14" ht="8" customHeight="1" x14ac:dyDescent="0.2">
      <c r="A40" s="72"/>
      <c r="B40" s="72"/>
      <c r="C40" s="51"/>
      <c r="D40" s="38"/>
      <c r="E40" s="55"/>
      <c r="F40" s="38"/>
      <c r="G40" s="12"/>
      <c r="H40" s="55"/>
      <c r="I40" s="38"/>
      <c r="J40" s="38"/>
      <c r="K40" s="49"/>
      <c r="L40" s="50"/>
      <c r="M40" s="6"/>
      <c r="N40" s="51"/>
    </row>
    <row r="41" spans="1:14" hidden="1" x14ac:dyDescent="0.2">
      <c r="A41" s="72"/>
      <c r="B41" s="72"/>
      <c r="C41" s="56"/>
      <c r="D41" s="2"/>
      <c r="E41" s="57"/>
      <c r="F41" s="2" t="s">
        <v>9</v>
      </c>
      <c r="G41" s="58"/>
      <c r="H41" s="57"/>
      <c r="I41" s="2"/>
      <c r="J41" s="38">
        <f>SUM(J35:J39)</f>
        <v>318</v>
      </c>
      <c r="K41" s="49" t="e">
        <f>J41/#REF!</f>
        <v>#REF!</v>
      </c>
      <c r="L41" s="50"/>
      <c r="M41" s="6">
        <f>SUM(M35:M39)</f>
        <v>152</v>
      </c>
      <c r="N41" s="51">
        <f>M41/J41</f>
        <v>0.4779874213836478</v>
      </c>
    </row>
    <row r="42" spans="1:14" hidden="1" x14ac:dyDescent="0.2">
      <c r="A42" s="72"/>
      <c r="B42" s="72"/>
      <c r="C42" s="20"/>
      <c r="E42" s="55"/>
      <c r="G42" s="60"/>
      <c r="H42" s="55"/>
      <c r="K42" s="49"/>
      <c r="L42" s="50"/>
      <c r="M42" s="31"/>
      <c r="N42" s="20"/>
    </row>
    <row r="43" spans="1:14" x14ac:dyDescent="0.2">
      <c r="A43" s="167" t="s">
        <v>8</v>
      </c>
      <c r="B43" s="168">
        <v>0.2</v>
      </c>
      <c r="C43" s="168">
        <v>177</v>
      </c>
      <c r="D43" s="38"/>
      <c r="E43" s="55">
        <v>40</v>
      </c>
      <c r="F43" s="38">
        <v>20</v>
      </c>
      <c r="G43" s="6">
        <v>0</v>
      </c>
      <c r="H43" s="55">
        <f>E43/(F43/100)</f>
        <v>200</v>
      </c>
      <c r="I43" s="38"/>
      <c r="J43" s="38">
        <v>53</v>
      </c>
      <c r="K43" s="49">
        <f>J43/C43</f>
        <v>0.29943502824858759</v>
      </c>
      <c r="L43" s="50"/>
      <c r="M43" s="6">
        <v>23</v>
      </c>
      <c r="N43" s="51">
        <f>M43/J43</f>
        <v>0.43396226415094341</v>
      </c>
    </row>
    <row r="44" spans="1:14" x14ac:dyDescent="0.2">
      <c r="A44" s="167"/>
      <c r="B44" s="168"/>
      <c r="C44" s="168"/>
      <c r="D44" s="38"/>
      <c r="E44" s="55">
        <v>15</v>
      </c>
      <c r="F44" s="38">
        <v>10</v>
      </c>
      <c r="G44" s="8">
        <v>0.1</v>
      </c>
      <c r="H44" s="55">
        <f>E44/(F44/100)</f>
        <v>150</v>
      </c>
      <c r="I44" s="38"/>
      <c r="J44" s="38">
        <v>53</v>
      </c>
      <c r="K44" s="49">
        <f>J44/C43</f>
        <v>0.29943502824858759</v>
      </c>
      <c r="L44" s="50"/>
      <c r="M44" s="6">
        <v>31</v>
      </c>
      <c r="N44" s="51">
        <f>M44/J44</f>
        <v>0.58490566037735847</v>
      </c>
    </row>
    <row r="45" spans="1:14" ht="8" customHeight="1" x14ac:dyDescent="0.2">
      <c r="A45" s="72"/>
      <c r="B45" s="51"/>
      <c r="D45" s="38"/>
      <c r="E45" s="55"/>
      <c r="F45" s="38"/>
      <c r="G45" s="12"/>
      <c r="H45" s="55"/>
      <c r="I45" s="38"/>
      <c r="J45" s="38"/>
      <c r="K45" s="49"/>
      <c r="L45" s="50"/>
      <c r="M45" s="6"/>
      <c r="N45" s="51"/>
    </row>
    <row r="46" spans="1:14" x14ac:dyDescent="0.2">
      <c r="A46" s="164" t="s">
        <v>8</v>
      </c>
      <c r="B46" s="164">
        <v>0.25</v>
      </c>
      <c r="C46" s="170">
        <v>324</v>
      </c>
      <c r="D46" s="114"/>
      <c r="E46" s="116">
        <v>35</v>
      </c>
      <c r="F46" s="114">
        <v>25</v>
      </c>
      <c r="G46" s="15">
        <v>0</v>
      </c>
      <c r="H46" s="116">
        <f>E46/(F46/100)</f>
        <v>140</v>
      </c>
      <c r="I46" s="114"/>
      <c r="J46" s="114">
        <v>98</v>
      </c>
      <c r="K46" s="117">
        <f>J46/C46</f>
        <v>0.30246913580246915</v>
      </c>
      <c r="L46" s="118"/>
      <c r="M46" s="15">
        <v>42</v>
      </c>
      <c r="N46" s="119">
        <f>M46/J46</f>
        <v>0.42857142857142855</v>
      </c>
    </row>
    <row r="47" spans="1:14" x14ac:dyDescent="0.2">
      <c r="A47" s="165"/>
      <c r="B47" s="165"/>
      <c r="C47" s="171"/>
      <c r="D47" s="40"/>
      <c r="E47" s="120">
        <v>15</v>
      </c>
      <c r="F47" s="40">
        <v>12.5</v>
      </c>
      <c r="G47" s="121">
        <v>0.125</v>
      </c>
      <c r="H47" s="120">
        <f>E47/(F47/100)</f>
        <v>120</v>
      </c>
      <c r="I47" s="40"/>
      <c r="J47" s="40">
        <v>98</v>
      </c>
      <c r="K47" s="122">
        <f>J47/C46</f>
        <v>0.30246913580246915</v>
      </c>
      <c r="L47" s="123"/>
      <c r="M47" s="24">
        <v>57</v>
      </c>
      <c r="N47" s="124">
        <f>M47/J47</f>
        <v>0.58163265306122447</v>
      </c>
    </row>
    <row r="48" spans="1:14" ht="8" customHeight="1" x14ac:dyDescent="0.2">
      <c r="C48" s="46"/>
      <c r="D48" s="38"/>
      <c r="E48" s="38"/>
      <c r="F48" s="38"/>
      <c r="G48" s="48"/>
      <c r="H48" s="38"/>
      <c r="I48" s="38"/>
      <c r="J48" s="38"/>
      <c r="K48" s="49"/>
      <c r="L48" s="50"/>
      <c r="M48" s="12"/>
      <c r="N48" s="51"/>
    </row>
    <row r="49" spans="1:14" hidden="1" x14ac:dyDescent="0.2">
      <c r="C49" s="2"/>
      <c r="D49" s="2"/>
      <c r="E49" s="2"/>
      <c r="F49" s="2" t="s">
        <v>9</v>
      </c>
      <c r="G49" s="2"/>
      <c r="H49" s="2"/>
      <c r="I49" s="2"/>
      <c r="J49" s="38">
        <f>SUM(J43:J47)</f>
        <v>302</v>
      </c>
      <c r="K49" s="49" t="e">
        <f>J49/#REF!</f>
        <v>#REF!</v>
      </c>
      <c r="L49" s="50"/>
      <c r="M49" s="12">
        <f>SUM(M43:M47)</f>
        <v>153</v>
      </c>
      <c r="N49" s="51">
        <f>M49/J49</f>
        <v>0.50662251655629142</v>
      </c>
    </row>
    <row r="50" spans="1:14" ht="33" hidden="1" customHeight="1" x14ac:dyDescent="0.2">
      <c r="A50" s="172" t="s">
        <v>97</v>
      </c>
      <c r="B50" s="172"/>
      <c r="C50" s="172"/>
      <c r="D50" s="172"/>
      <c r="E50" s="172"/>
      <c r="F50" s="172"/>
      <c r="G50" s="172"/>
      <c r="H50" s="172"/>
      <c r="I50" s="172"/>
      <c r="J50" s="172"/>
      <c r="K50" s="172"/>
      <c r="L50" s="172"/>
      <c r="M50" s="172"/>
      <c r="N50" s="172"/>
    </row>
    <row r="51" spans="1:14" hidden="1" x14ac:dyDescent="0.2">
      <c r="A51" s="1" t="s">
        <v>18</v>
      </c>
      <c r="J51" s="35">
        <f>J41+J49</f>
        <v>620</v>
      </c>
      <c r="K51" s="52" t="e">
        <f>J51/#REF!</f>
        <v>#REF!</v>
      </c>
      <c r="L51" s="52"/>
      <c r="M51" s="35">
        <f>M41+M49</f>
        <v>305</v>
      </c>
      <c r="N51" s="52">
        <f>M51/J51</f>
        <v>0.49193548387096775</v>
      </c>
    </row>
    <row r="53" spans="1:14" x14ac:dyDescent="0.2">
      <c r="G53" s="1" t="s">
        <v>63</v>
      </c>
    </row>
  </sheetData>
  <mergeCells count="34">
    <mergeCell ref="C38:C39"/>
    <mergeCell ref="C43:C44"/>
    <mergeCell ref="C46:C47"/>
    <mergeCell ref="A50:N50"/>
    <mergeCell ref="A18:N18"/>
    <mergeCell ref="A34:N34"/>
    <mergeCell ref="C35:C36"/>
    <mergeCell ref="C33:N33"/>
    <mergeCell ref="B19:B20"/>
    <mergeCell ref="B22:B23"/>
    <mergeCell ref="A19:A20"/>
    <mergeCell ref="A22:A23"/>
    <mergeCell ref="B27:B28"/>
    <mergeCell ref="A27:A28"/>
    <mergeCell ref="B30:B31"/>
    <mergeCell ref="A30:A31"/>
    <mergeCell ref="C17:N17"/>
    <mergeCell ref="C19:C20"/>
    <mergeCell ref="C22:C23"/>
    <mergeCell ref="C27:C28"/>
    <mergeCell ref="C30:C31"/>
    <mergeCell ref="A1:N1"/>
    <mergeCell ref="C6:N6"/>
    <mergeCell ref="A2:C2"/>
    <mergeCell ref="E2:H2"/>
    <mergeCell ref="K2:N2"/>
    <mergeCell ref="A46:A47"/>
    <mergeCell ref="B46:B47"/>
    <mergeCell ref="A35:A36"/>
    <mergeCell ref="B35:B36"/>
    <mergeCell ref="A38:A39"/>
    <mergeCell ref="B38:B39"/>
    <mergeCell ref="A43:A44"/>
    <mergeCell ref="B43:B44"/>
  </mergeCells>
  <phoneticPr fontId="8" type="noConversion"/>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sheetPr>
  <dimension ref="A1:J19"/>
  <sheetViews>
    <sheetView zoomScale="143" zoomScaleNormal="150" zoomScalePageLayoutView="150" workbookViewId="0">
      <selection activeCell="G5" sqref="G5"/>
    </sheetView>
  </sheetViews>
  <sheetFormatPr baseColWidth="10" defaultRowHeight="16" x14ac:dyDescent="0.2"/>
  <cols>
    <col min="1" max="1" width="14.33203125" style="1" customWidth="1"/>
    <col min="2" max="4" width="10" style="1" customWidth="1"/>
    <col min="5" max="5" width="1.5" style="1" customWidth="1"/>
    <col min="6" max="8" width="10" style="1" customWidth="1"/>
    <col min="9" max="16384" width="10.83203125" style="1"/>
  </cols>
  <sheetData>
    <row r="1" spans="1:10" x14ac:dyDescent="0.2">
      <c r="A1" s="77"/>
      <c r="B1" s="163" t="s">
        <v>58</v>
      </c>
      <c r="C1" s="163"/>
      <c r="D1" s="163"/>
      <c r="E1" s="99"/>
      <c r="F1" s="163" t="s">
        <v>42</v>
      </c>
      <c r="G1" s="163"/>
      <c r="H1" s="163"/>
    </row>
    <row r="2" spans="1:10" x14ac:dyDescent="0.2">
      <c r="B2" s="103" t="s">
        <v>49</v>
      </c>
      <c r="C2" s="103" t="s">
        <v>2</v>
      </c>
      <c r="D2" s="103" t="s">
        <v>3</v>
      </c>
      <c r="E2" s="73"/>
      <c r="F2" s="103" t="s">
        <v>49</v>
      </c>
      <c r="G2" s="103" t="s">
        <v>2</v>
      </c>
      <c r="H2" s="103" t="s">
        <v>3</v>
      </c>
    </row>
    <row r="3" spans="1:10" x14ac:dyDescent="0.2">
      <c r="A3" s="14"/>
      <c r="B3" s="104">
        <v>1</v>
      </c>
      <c r="C3" s="104">
        <v>2</v>
      </c>
      <c r="D3" s="104">
        <v>3</v>
      </c>
      <c r="E3" s="40"/>
      <c r="F3" s="104">
        <v>4</v>
      </c>
      <c r="G3" s="104">
        <v>5</v>
      </c>
      <c r="H3" s="104">
        <v>6</v>
      </c>
      <c r="I3" s="105"/>
    </row>
    <row r="4" spans="1:10" x14ac:dyDescent="0.2">
      <c r="B4" s="173" t="s">
        <v>119</v>
      </c>
      <c r="C4" s="173"/>
      <c r="D4" s="173"/>
      <c r="E4" s="173"/>
      <c r="F4" s="173"/>
      <c r="G4" s="173"/>
      <c r="H4" s="173"/>
    </row>
    <row r="5" spans="1:10" x14ac:dyDescent="0.2">
      <c r="A5" s="1" t="s">
        <v>65</v>
      </c>
      <c r="B5" s="105" t="str">
        <f>IF([4]Table5_FW!A3&lt;&gt;0,IF(ABS([4]Table5_FW!A3/[4]Table5_FW!A4)&gt;=2.57,FIXED([4]Table5_FW!A3,2)&amp;"***",IF(ABS([4]Table5_FW!A3/[4]Table5_FW!A4)&gt;=1.96,FIXED([4]Table5_FW!A3,2)&amp;"**",IF(ABS([4]Table5_FW!A3/[4]Table5_FW!A4)&gt;=1.65,FIXED([4]Table5_FW!A3,2)&amp;"*",FIXED([4]Table5_FW!A3,2)))),FIXED([4]Table5_FW!A3,2))</f>
        <v>0.20***</v>
      </c>
      <c r="C5" s="105" t="str">
        <f>IF([4]Table5_FW!B3&lt;&gt;0,IF(ABS([4]Table5_FW!B3/[4]Table5_FW!B4)&gt;=2.57,FIXED([4]Table5_FW!B3,2)&amp;"***",IF(ABS([4]Table5_FW!B3/[4]Table5_FW!B4)&gt;=1.96,FIXED([4]Table5_FW!B3,2)&amp;"**",IF(ABS([4]Table5_FW!B3/[4]Table5_FW!B4)&gt;=1.65,FIXED([4]Table5_FW!B3,2)&amp;"*",FIXED([4]Table5_FW!B3,2)))),FIXED([4]Table5_FW!B3,2))</f>
        <v>0.19***</v>
      </c>
      <c r="D5" s="105" t="str">
        <f>IF([4]Table5_FW!C3&lt;&gt;0,IF(ABS([4]Table5_FW!C3/[4]Table5_FW!C4)&gt;=2.57,FIXED([4]Table5_FW!C3,2)&amp;"***",IF(ABS([4]Table5_FW!C3/[4]Table5_FW!C4)&gt;=1.96,FIXED([4]Table5_FW!C3,2)&amp;"**",IF(ABS([4]Table5_FW!C3/[4]Table5_FW!C4)&gt;=1.65,FIXED([4]Table5_FW!C3,2)&amp;"*",FIXED([4]Table5_FW!C3,2)))),FIXED([4]Table5_FW!C3,2))</f>
        <v>0.21***</v>
      </c>
      <c r="E5" s="20"/>
      <c r="F5" s="105" t="str">
        <f>IF([4]Table5_Taxi!A3&lt;&gt;0,IF(ABS([4]Table5_Taxi!A3/[4]Table5_Taxi!A4)&gt;=2.57,FIXED([4]Table5_Taxi!A3,2)&amp;"***",IF(ABS([4]Table5_Taxi!A3/[4]Table5_Taxi!A4)&gt;=1.96,FIXED([4]Table5_Taxi!A3,2)&amp;"**",IF(ABS([4]Table5_Taxi!A3/[4]Table5_Taxi!A4)&gt;=1.65,FIXED([4]Table5_Taxi!A3,2)&amp;"*",FIXED([4]Table5_Taxi!A3,2)))),FIXED([4]Table5_Taxi!A3,2))</f>
        <v>0.13***</v>
      </c>
      <c r="G5" s="105" t="str">
        <f>IF([4]Table5_Taxi!B3&lt;&gt;0,IF(ABS([4]Table5_Taxi!B3/[4]Table5_Taxi!B4)&gt;=2.57,FIXED([4]Table5_Taxi!B3,2)&amp;"***",IF(ABS([4]Table5_Taxi!B3/[4]Table5_Taxi!B4)&gt;=1.96,FIXED([4]Table5_Taxi!B3,2)&amp;"**",IF(ABS([4]Table5_Taxi!B3/[4]Table5_Taxi!B4)&gt;=1.65,FIXED([4]Table5_Taxi!B3,2)&amp;"*",FIXED([4]Table5_Taxi!B3,2)))),FIXED([4]Table5_Taxi!B3,2))</f>
        <v>0.11***</v>
      </c>
      <c r="H5" s="105" t="str">
        <f>IF([4]Table5_Taxi!C3&lt;&gt;0,IF(ABS([4]Table5_Taxi!C3/[4]Table5_Taxi!C4)&gt;=2.57,FIXED([4]Table5_Taxi!C3,2)&amp;"***",IF(ABS([4]Table5_Taxi!C3/[4]Table5_Taxi!C4)&gt;=1.96,FIXED([4]Table5_Taxi!C3,2)&amp;"**",IF(ABS([4]Table5_Taxi!C3/[4]Table5_Taxi!C4)&gt;=1.65,FIXED([4]Table5_Taxi!C3,2)&amp;"*",FIXED([4]Table5_Taxi!C3,2)))),FIXED([4]Table5_Taxi!C3,2))</f>
        <v>0.15***</v>
      </c>
      <c r="J5" s="105"/>
    </row>
    <row r="6" spans="1:10" x14ac:dyDescent="0.2">
      <c r="B6" s="9">
        <f>[4]Table5_FW!A4</f>
        <v>9.2529989778995514E-3</v>
      </c>
      <c r="C6" s="9">
        <f>[4]Table5_FW!B4</f>
        <v>1.068409625440836E-2</v>
      </c>
      <c r="D6" s="9">
        <f>[4]Table5_FW!C4</f>
        <v>1.6083966940641403E-2</v>
      </c>
      <c r="E6" s="9"/>
      <c r="F6" s="33">
        <f>[4]Table5_Taxi!A4</f>
        <v>1.7066186293959618E-2</v>
      </c>
      <c r="G6" s="33">
        <f>[4]Table5_Taxi!B4</f>
        <v>2.3607676848769188E-2</v>
      </c>
      <c r="H6" s="33">
        <f>[4]Table5_Taxi!C4</f>
        <v>2.4787336587905884E-2</v>
      </c>
    </row>
    <row r="7" spans="1:10" x14ac:dyDescent="0.2">
      <c r="B7" s="9"/>
      <c r="C7" s="9"/>
      <c r="D7" s="9"/>
      <c r="E7" s="9"/>
    </row>
    <row r="8" spans="1:10" x14ac:dyDescent="0.2">
      <c r="A8" s="1" t="s">
        <v>41</v>
      </c>
      <c r="B8" s="105" t="str">
        <f>IF([4]Table5_FW!A5&lt;&gt;0,IF(ABS([4]Table5_FW!A5/[4]Table5_FW!A6)&gt;=2.57,FIXED([4]Table5_FW!A5,2)&amp;"***",IF(ABS([4]Table5_FW!A5/[4]Table5_FW!A6)&gt;=1.96,FIXED([4]Table5_FW!A5,2)&amp;"**",IF(ABS([4]Table5_FW!A5/[4]Table5_FW!A6)&gt;=1.65,FIXED([4]Table5_FW!A5,2)&amp;"*",FIXED([4]Table5_FW!A5,2)))),FIXED([4]Table5_FW!A5,2))</f>
        <v>1.16***</v>
      </c>
      <c r="C8" s="105" t="str">
        <f>IF([4]Table5_FW!B5&lt;&gt;0,IF(ABS([4]Table5_FW!B5/[4]Table5_FW!B6)&gt;=2.57,FIXED([4]Table5_FW!B5,2)&amp;"***",IF(ABS([4]Table5_FW!B5/[4]Table5_FW!B6)&gt;=1.96,FIXED([4]Table5_FW!B5,2)&amp;"**",IF(ABS([4]Table5_FW!B5/[4]Table5_FW!B6)&gt;=1.65,FIXED([4]Table5_FW!B5,2)&amp;"*",FIXED([4]Table5_FW!B5,2)))),FIXED([4]Table5_FW!B5,2))</f>
        <v>1.12***</v>
      </c>
      <c r="D8" s="105" t="str">
        <f>IF([4]Table5_FW!C5&lt;&gt;0,IF(ABS([4]Table5_FW!C5/[4]Table5_FW!C6)&gt;=2.57,FIXED([4]Table5_FW!C5,2)&amp;"***",IF(ABS([4]Table5_FW!C5/[4]Table5_FW!C6)&gt;=1.96,FIXED([4]Table5_FW!C5,2)&amp;"**",IF(ABS([4]Table5_FW!C5/[4]Table5_FW!C6)&gt;=1.65,FIXED([4]Table5_FW!C5,2)&amp;"*",FIXED([4]Table5_FW!C5,2)))),FIXED([4]Table5_FW!C5,2))</f>
        <v>1.21***</v>
      </c>
      <c r="E8" s="9"/>
      <c r="F8" s="105" t="str">
        <f>IF([4]Table5_Taxi!A5&lt;&gt;0,IF(ABS([4]Table5_Taxi!A5/[4]Table5_Taxi!A6)&gt;=2.57,FIXED([4]Table5_Taxi!A5,2)&amp;"***",IF(ABS([4]Table5_Taxi!A5/[4]Table5_Taxi!A6)&gt;=1.96,FIXED([4]Table5_Taxi!A5,2)&amp;"**",IF(ABS([4]Table5_Taxi!A5/[4]Table5_Taxi!A6)&gt;=1.65,FIXED([4]Table5_Taxi!A5,2)&amp;"*",FIXED([4]Table5_Taxi!A5,2)))),FIXED([4]Table5_Taxi!A5,2))</f>
        <v>1.81***</v>
      </c>
      <c r="G8" s="105" t="str">
        <f>IF([4]Table5_Taxi!B5&lt;&gt;0,IF(ABS([4]Table5_Taxi!B5/[4]Table5_Taxi!B6)&gt;=2.57,FIXED([4]Table5_Taxi!B5,2)&amp;"***",IF(ABS([4]Table5_Taxi!B5/[4]Table5_Taxi!B6)&gt;=1.96,FIXED([4]Table5_Taxi!B5,2)&amp;"**",IF(ABS([4]Table5_Taxi!B5/[4]Table5_Taxi!B6)&gt;=1.65,FIXED([4]Table5_Taxi!B5,2)&amp;"*",FIXED([4]Table5_Taxi!B5,2)))),FIXED([4]Table5_Taxi!B5,2))</f>
        <v>2.18***</v>
      </c>
      <c r="H8" s="105" t="str">
        <f>IF([4]Table5_Taxi!C5&lt;&gt;0,IF(ABS([4]Table5_Taxi!C5/[4]Table5_Taxi!C6)&gt;=2.57,FIXED([4]Table5_Taxi!C5,2)&amp;"***",IF(ABS([4]Table5_Taxi!C5/[4]Table5_Taxi!C6)&gt;=1.96,FIXED([4]Table5_Taxi!C5,2)&amp;"**",IF(ABS([4]Table5_Taxi!C5/[4]Table5_Taxi!C6)&gt;=1.65,FIXED([4]Table5_Taxi!C5,2)&amp;"*",FIXED([4]Table5_Taxi!C5,2)))),FIXED([4]Table5_Taxi!C5,2))</f>
        <v>1.49***</v>
      </c>
    </row>
    <row r="9" spans="1:10" x14ac:dyDescent="0.2">
      <c r="B9" s="9">
        <f>[4]Table5_FW!A6</f>
        <v>0.12264052033424377</v>
      </c>
      <c r="C9" s="9">
        <f>[4]Table5_FW!B6</f>
        <v>0.15594176948070526</v>
      </c>
      <c r="D9" s="9">
        <f>[4]Table5_FW!C6</f>
        <v>0.19382239878177643</v>
      </c>
      <c r="E9" s="9"/>
      <c r="F9" s="33">
        <f>[4]Table5_Taxi!A6</f>
        <v>0.3740885853767395</v>
      </c>
      <c r="G9" s="33">
        <f>[4]Table5_Taxi!B6</f>
        <v>0.65798860788345337</v>
      </c>
      <c r="H9" s="33">
        <f>[4]Table5_Taxi!C6</f>
        <v>0.44334226846694946</v>
      </c>
      <c r="I9" s="105"/>
    </row>
    <row r="10" spans="1:10" x14ac:dyDescent="0.2">
      <c r="B10" s="110"/>
      <c r="D10" s="110"/>
      <c r="E10" s="110"/>
      <c r="G10" s="110"/>
      <c r="H10" s="110"/>
      <c r="I10" s="105"/>
    </row>
    <row r="11" spans="1:10" x14ac:dyDescent="0.2">
      <c r="A11" s="1" t="s">
        <v>66</v>
      </c>
      <c r="B11" s="105" t="str">
        <f>IF([4]Table5_FW!A7&lt;&gt;0,IF(ABS([4]Table5_FW!A7/[4]Table5_FW!A8)&gt;=2.57,FIXED([4]Table5_FW!A7,2)&amp;"***",IF(ABS([4]Table5_FW!A7/[4]Table5_FW!A8)&gt;=1.96,FIXED([4]Table5_FW!A7,2)&amp;"**",IF(ABS([4]Table5_FW!A7/[4]Table5_FW!A8)&gt;=1.65,FIXED([4]Table5_FW!A7,2)&amp;"*",FIXED([4]Table5_FW!A7,2)))),FIXED([4]Table5_FW!A7,2))</f>
        <v>1.17***</v>
      </c>
      <c r="C11" s="105" t="str">
        <f>IF([4]Table5_FW!B7&lt;&gt;0,IF(ABS([4]Table5_FW!B7/[4]Table5_FW!B8)&gt;=2.57,FIXED([4]Table5_FW!B7,2)&amp;"***",IF(ABS([4]Table5_FW!B7/[4]Table5_FW!B8)&gt;=1.96,FIXED([4]Table5_FW!B7,2)&amp;"**",IF(ABS([4]Table5_FW!B7/[4]Table5_FW!B8)&gt;=1.65,FIXED([4]Table5_FW!B7,2)&amp;"*",FIXED([4]Table5_FW!B7,2)))),FIXED([4]Table5_FW!B7,2))</f>
        <v>1.12***</v>
      </c>
      <c r="D11" s="105" t="str">
        <f>IF([4]Table5_FW!C7&lt;&gt;0,IF(ABS([4]Table5_FW!C7/[4]Table5_FW!C8)&gt;=2.57,FIXED([4]Table5_FW!C7,2)&amp;"***",IF(ABS([4]Table5_FW!C7/[4]Table5_FW!C8)&gt;=1.96,FIXED([4]Table5_FW!C7,2)&amp;"**",IF(ABS([4]Table5_FW!C7/[4]Table5_FW!C8)&gt;=1.65,FIXED([4]Table5_FW!C7,2)&amp;"*",FIXED([4]Table5_FW!C7,2)))),FIXED([4]Table5_FW!C7,2))</f>
        <v>1.23***</v>
      </c>
      <c r="E11" s="15"/>
      <c r="F11" s="105" t="str">
        <f>IF([4]Table5_Taxi!A7&lt;&gt;0,IF(ABS([4]Table5_Taxi!A7/[4]Table5_Taxi!A8)&gt;=2.57,FIXED([4]Table5_Taxi!A7,2)&amp;"***",IF(ABS([4]Table5_Taxi!A7/[4]Table5_Taxi!A8)&gt;=1.96,FIXED([4]Table5_Taxi!A7,2)&amp;"**",IF(ABS([4]Table5_Taxi!A7/[4]Table5_Taxi!A8)&gt;=1.65,FIXED([4]Table5_Taxi!A7,2)&amp;"*",FIXED([4]Table5_Taxi!A7,2)))),FIXED([4]Table5_Taxi!A7,2))</f>
        <v>1.48***</v>
      </c>
      <c r="G11" s="105" t="str">
        <f>IF([4]Table5_Taxi!B7&lt;&gt;0,IF(ABS([4]Table5_Taxi!B7/[4]Table5_Taxi!B8)&gt;=2.57,FIXED([4]Table5_Taxi!B7,2)&amp;"***",IF(ABS([4]Table5_Taxi!B7/[4]Table5_Taxi!B8)&gt;=1.96,FIXED([4]Table5_Taxi!B7,2)&amp;"**",IF(ABS([4]Table5_Taxi!B7/[4]Table5_Taxi!B8)&gt;=1.65,FIXED([4]Table5_Taxi!B7,2)&amp;"*",FIXED([4]Table5_Taxi!B7,2)))),FIXED([4]Table5_Taxi!B7,2))</f>
        <v>1.46***</v>
      </c>
      <c r="H11" s="105" t="str">
        <f>IF([4]Table5_Taxi!C7&lt;&gt;0,IF(ABS([4]Table5_Taxi!C7/[4]Table5_Taxi!C8)&gt;=2.57,FIXED([4]Table5_Taxi!C7,2)&amp;"***",IF(ABS([4]Table5_Taxi!C7/[4]Table5_Taxi!C8)&gt;=1.96,FIXED([4]Table5_Taxi!C7,2)&amp;"**",IF(ABS([4]Table5_Taxi!C7/[4]Table5_Taxi!C8)&gt;=1.65,FIXED([4]Table5_Taxi!C7,2)&amp;"*",FIXED([4]Table5_Taxi!C7,2)))),FIXED([4]Table5_Taxi!C7,2))</f>
        <v>1.54***</v>
      </c>
      <c r="I11" s="105"/>
    </row>
    <row r="12" spans="1:10" x14ac:dyDescent="0.2">
      <c r="A12" s="10" t="s">
        <v>67</v>
      </c>
      <c r="B12" s="9">
        <f>[4]Table5_FW!A8</f>
        <v>0.1231452077627182</v>
      </c>
      <c r="C12" s="9">
        <f>[4]Table5_FW!B8</f>
        <v>0.15789921581745148</v>
      </c>
      <c r="D12" s="9">
        <f>[4]Table5_FW!C8</f>
        <v>0.18982276320457458</v>
      </c>
      <c r="E12" s="15"/>
      <c r="F12" s="9">
        <f>[4]Table5_Taxi!A8</f>
        <v>0.27288886904716492</v>
      </c>
      <c r="G12" s="9">
        <f>[4]Table5_Taxi!B8</f>
        <v>0.39987528324127197</v>
      </c>
      <c r="H12" s="9">
        <f>[4]Table5_Taxi!C8</f>
        <v>0.38662481307983398</v>
      </c>
      <c r="I12" s="105"/>
    </row>
    <row r="13" spans="1:10" x14ac:dyDescent="0.2">
      <c r="A13" s="10"/>
      <c r="C13" s="9"/>
      <c r="D13" s="9"/>
      <c r="E13" s="15"/>
      <c r="F13" s="9"/>
      <c r="G13" s="9"/>
      <c r="H13" s="9"/>
      <c r="I13" s="105"/>
    </row>
    <row r="14" spans="1:10" x14ac:dyDescent="0.2">
      <c r="A14" s="10"/>
      <c r="B14" s="173" t="s">
        <v>120</v>
      </c>
      <c r="C14" s="173"/>
      <c r="D14" s="173"/>
      <c r="E14" s="173"/>
      <c r="F14" s="173"/>
      <c r="G14" s="173"/>
      <c r="H14" s="173"/>
      <c r="I14" s="105"/>
    </row>
    <row r="15" spans="1:10" x14ac:dyDescent="0.2">
      <c r="A15" s="1" t="s">
        <v>40</v>
      </c>
      <c r="B15" s="105" t="str">
        <f>IF([4]Table5_FW!A1&lt;&gt;0,IF(ABS([4]Table5_FW!A1/[4]Table5_FW!A2)&gt;=2.57,FIXED([4]Table5_FW!A1,2)&amp;"***",IF(ABS([4]Table5_FW!A1/[4]Table5_FW!A2)&gt;=1.96,FIXED([4]Table5_FW!A1,2)&amp;"**",IF(ABS([4]Table5_FW!A1/[4]Table5_FW!A2)&gt;=1.65,FIXED([4]Table5_FW!A1,2)&amp;"*",FIXED([4]Table5_FW!A1,2)))),FIXED([4]Table5_FW!A1,2))</f>
        <v>0.21***</v>
      </c>
      <c r="C15" s="105" t="str">
        <f>IF([4]Table5_FW!B1&lt;&gt;0,IF(ABS([4]Table5_FW!B1/[4]Table5_FW!B2)&gt;=2.57,FIXED([4]Table5_FW!B1,2)&amp;"***",IF(ABS([4]Table5_FW!B1/[4]Table5_FW!B2)&gt;=1.96,FIXED([4]Table5_FW!B1,2)&amp;"**",IF(ABS([4]Table5_FW!B1/[4]Table5_FW!B2)&gt;=1.65,FIXED([4]Table5_FW!B1,2)&amp;"*",FIXED([4]Table5_FW!B1,2)))),FIXED([4]Table5_FW!B1,2))</f>
        <v>0.13*</v>
      </c>
      <c r="D15" s="105" t="str">
        <f>IF([4]Table5_FW!C1&lt;&gt;0,IF(ABS([4]Table5_FW!C1/[4]Table5_FW!C2)&gt;=2.57,FIXED([4]Table5_FW!C1,2)&amp;"***",IF(ABS([4]Table5_FW!C1/[4]Table5_FW!C2)&gt;=1.96,FIXED([4]Table5_FW!C1,2)&amp;"**",IF(ABS([4]Table5_FW!C1/[4]Table5_FW!C2)&gt;=1.65,FIXED([4]Table5_FW!C1,2)&amp;"*",FIXED([4]Table5_FW!C1,2)))),FIXED([4]Table5_FW!C1,2))</f>
        <v>0.29***</v>
      </c>
      <c r="E15" s="20"/>
      <c r="F15" s="105" t="str">
        <f>IF([4]Table5_Taxi!A1&lt;&gt;0,IF(ABS([4]Table5_Taxi!A1/[4]Table5_Taxi!A2)&gt;=2.57,FIXED([4]Table5_Taxi!A1,2)&amp;"***",IF(ABS([4]Table5_Taxi!A1/[4]Table5_Taxi!A2)&gt;=1.96,FIXED([4]Table5_Taxi!A1,2)&amp;"**",IF(ABS([4]Table5_Taxi!A1/[4]Table5_Taxi!A2)&gt;=1.65,FIXED([4]Table5_Taxi!A1,2)&amp;"*",FIXED([4]Table5_Taxi!A1,2)))),FIXED([4]Table5_Taxi!A1,2))</f>
        <v>0.03</v>
      </c>
      <c r="G15" s="105" t="str">
        <f>IF([4]Table5_Taxi!B1&lt;&gt;0,IF(ABS([4]Table5_Taxi!B1/[4]Table5_Taxi!B2)&gt;=2.57,FIXED([4]Table5_Taxi!B1,2)&amp;"***",IF(ABS([4]Table5_Taxi!B1/[4]Table5_Taxi!B2)&gt;=1.96,FIXED([4]Table5_Taxi!B1,2)&amp;"**",IF(ABS([4]Table5_Taxi!B1/[4]Table5_Taxi!B2)&gt;=1.65,FIXED([4]Table5_Taxi!B1,2)&amp;"*",FIXED([4]Table5_Taxi!B1,2)))),FIXED([4]Table5_Taxi!B1,2))</f>
        <v>-0.05</v>
      </c>
      <c r="H15" s="105" t="str">
        <f>IF([4]Table5_Taxi!C1&lt;&gt;0,IF(ABS([4]Table5_Taxi!C1/[4]Table5_Taxi!C2)&gt;=2.57,FIXED([4]Table5_Taxi!C1,2)&amp;"***",IF(ABS([4]Table5_Taxi!C1/[4]Table5_Taxi!C2)&gt;=1.96,FIXED([4]Table5_Taxi!C1,2)&amp;"**",IF(ABS([4]Table5_Taxi!C1/[4]Table5_Taxi!C2)&gt;=1.65,FIXED([4]Table5_Taxi!C1,2)&amp;"*",FIXED([4]Table5_Taxi!C1,2)))),FIXED([4]Table5_Taxi!C1,2))</f>
        <v>0.13</v>
      </c>
      <c r="I15" s="105"/>
    </row>
    <row r="16" spans="1:10" x14ac:dyDescent="0.2">
      <c r="B16" s="9">
        <f>[4]Table5_FW!A2</f>
        <v>5.9220608323812485E-2</v>
      </c>
      <c r="C16" s="9">
        <f>[4]Table5_FW!B2</f>
        <v>7.8877374529838562E-2</v>
      </c>
      <c r="D16" s="9">
        <f>[4]Table5_FW!C2</f>
        <v>8.9052371680736542E-2</v>
      </c>
      <c r="E16" s="9"/>
      <c r="F16" s="33">
        <f>[4]Table5_Taxi!A2</f>
        <v>8.1508606672286987E-2</v>
      </c>
      <c r="G16" s="33">
        <f>[4]Table5_Taxi!B2</f>
        <v>9.2886440455913544E-2</v>
      </c>
      <c r="H16" s="33">
        <f>[4]Table5_Taxi!C2</f>
        <v>0.13844971358776093</v>
      </c>
      <c r="I16" s="105"/>
    </row>
    <row r="17" spans="1:8" x14ac:dyDescent="0.2">
      <c r="A17" s="10"/>
      <c r="B17" s="9"/>
      <c r="C17" s="9"/>
      <c r="D17" s="9"/>
      <c r="E17" s="15"/>
      <c r="F17" s="9"/>
      <c r="G17" s="9"/>
      <c r="H17" s="9"/>
    </row>
    <row r="18" spans="1:8" x14ac:dyDescent="0.2">
      <c r="A18" s="1" t="s">
        <v>36</v>
      </c>
      <c r="B18" s="6">
        <f>[4]Table5_FW!A9</f>
        <v>1176</v>
      </c>
      <c r="C18" s="6">
        <f>[4]Table5_FW!B9</f>
        <v>649</v>
      </c>
      <c r="D18" s="6">
        <f>[4]Table5_FW!C9</f>
        <v>527</v>
      </c>
      <c r="E18" s="15"/>
      <c r="F18" s="15">
        <f>[4]Table5_Taxi!A9</f>
        <v>822</v>
      </c>
      <c r="G18" s="15">
        <f>[4]Table5_Taxi!B9</f>
        <v>445</v>
      </c>
      <c r="H18" s="15">
        <f>[4]Table5_Taxi!C9</f>
        <v>377</v>
      </c>
    </row>
    <row r="19" spans="1:8" x14ac:dyDescent="0.2">
      <c r="A19" s="14" t="s">
        <v>50</v>
      </c>
      <c r="B19" s="24">
        <f>[4]Table5_FW!A10</f>
        <v>2214</v>
      </c>
      <c r="C19" s="24">
        <f>[4]Table5_FW!B10</f>
        <v>1242</v>
      </c>
      <c r="D19" s="24">
        <f>[4]Table5_FW!C10</f>
        <v>972</v>
      </c>
      <c r="E19" s="24"/>
      <c r="F19" s="24">
        <f>[4]Table5_Taxi!A10</f>
        <v>1422</v>
      </c>
      <c r="G19" s="24">
        <f>[4]Table5_Taxi!B10</f>
        <v>775</v>
      </c>
      <c r="H19" s="24">
        <f>[4]Table5_Taxi!C10</f>
        <v>647</v>
      </c>
    </row>
  </sheetData>
  <mergeCells count="4">
    <mergeCell ref="F1:H1"/>
    <mergeCell ref="B1:D1"/>
    <mergeCell ref="B4:H4"/>
    <mergeCell ref="B14:H14"/>
  </mergeCells>
  <phoneticPr fontId="8" type="noConversion"/>
  <pageMargins left="0.7" right="0.7" top="0.75" bottom="0.75" header="0.3" footer="0.3"/>
  <pageSetup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FF00"/>
  </sheetPr>
  <dimension ref="A1:G13"/>
  <sheetViews>
    <sheetView zoomScale="150" zoomScaleNormal="75" zoomScalePageLayoutView="75" workbookViewId="0">
      <selection activeCell="B13" sqref="B13"/>
    </sheetView>
  </sheetViews>
  <sheetFormatPr baseColWidth="10" defaultRowHeight="16" x14ac:dyDescent="0.2"/>
  <cols>
    <col min="1" max="1" width="24.5" style="1" bestFit="1" customWidth="1"/>
    <col min="2" max="2" width="10.6640625" style="1" customWidth="1"/>
    <col min="3" max="3" width="9.5" style="1" customWidth="1"/>
    <col min="4" max="4" width="1.83203125" style="1" customWidth="1"/>
    <col min="5" max="5" width="10.6640625" style="1" customWidth="1"/>
    <col min="6" max="6" width="1.83203125" style="1" customWidth="1"/>
    <col min="7" max="7" width="9" style="1" customWidth="1"/>
    <col min="8" max="16384" width="10.83203125" style="1"/>
  </cols>
  <sheetData>
    <row r="1" spans="1:7" x14ac:dyDescent="0.2">
      <c r="A1" s="77"/>
      <c r="B1" s="163" t="s">
        <v>159</v>
      </c>
      <c r="C1" s="163"/>
      <c r="D1" s="132"/>
      <c r="E1" s="163" t="s">
        <v>138</v>
      </c>
      <c r="F1" s="163"/>
      <c r="G1" s="163"/>
    </row>
    <row r="2" spans="1:7" x14ac:dyDescent="0.2">
      <c r="A2" s="10"/>
      <c r="B2" s="163" t="s">
        <v>142</v>
      </c>
      <c r="C2" s="163"/>
      <c r="D2" s="138"/>
      <c r="E2" s="150" t="s">
        <v>136</v>
      </c>
      <c r="F2" s="133"/>
      <c r="G2" s="40" t="s">
        <v>142</v>
      </c>
    </row>
    <row r="3" spans="1:7" ht="35" customHeight="1" x14ac:dyDescent="0.2">
      <c r="B3" s="136" t="s">
        <v>139</v>
      </c>
      <c r="C3" s="136" t="s">
        <v>140</v>
      </c>
      <c r="D3" s="136"/>
      <c r="E3" s="139" t="s">
        <v>139</v>
      </c>
      <c r="F3" s="136"/>
      <c r="G3" s="136" t="s">
        <v>137</v>
      </c>
    </row>
    <row r="4" spans="1:7" x14ac:dyDescent="0.2">
      <c r="A4" s="14"/>
      <c r="B4" s="126">
        <v>1</v>
      </c>
      <c r="C4" s="126">
        <v>2</v>
      </c>
      <c r="D4" s="135"/>
      <c r="E4" s="127">
        <v>3</v>
      </c>
      <c r="F4" s="135"/>
      <c r="G4" s="127">
        <v>4</v>
      </c>
    </row>
    <row r="5" spans="1:7" x14ac:dyDescent="0.2">
      <c r="B5" s="175"/>
      <c r="C5" s="175"/>
      <c r="D5" s="175"/>
      <c r="E5" s="175"/>
      <c r="F5" s="175"/>
      <c r="G5" s="175"/>
    </row>
    <row r="6" spans="1:7" x14ac:dyDescent="0.2">
      <c r="A6" s="1" t="s">
        <v>141</v>
      </c>
      <c r="B6" s="137">
        <f>[4]Table6!A1</f>
        <v>92.389122009277344</v>
      </c>
      <c r="C6" s="137">
        <f>[4]Table6!B1</f>
        <v>65.920547485351562</v>
      </c>
      <c r="E6" s="137">
        <f>[4]Table6!C1</f>
        <v>84.612770080566406</v>
      </c>
      <c r="G6" s="137">
        <f>[4]Table6!D1</f>
        <v>63.634113311767578</v>
      </c>
    </row>
    <row r="7" spans="1:7" x14ac:dyDescent="0.2">
      <c r="A7" s="1" t="s">
        <v>143</v>
      </c>
      <c r="B7" s="128">
        <f>[4]Table6!A2</f>
        <v>0.78214287757873535</v>
      </c>
      <c r="C7" s="128">
        <f>[4]Table6!B2</f>
        <v>0.55522829294204712</v>
      </c>
      <c r="E7" s="128">
        <f>[4]Table6!C2</f>
        <v>0.85000002384185791</v>
      </c>
      <c r="G7" s="128">
        <f>[4]Table6!D2</f>
        <v>0.54050076007843018</v>
      </c>
    </row>
    <row r="8" spans="1:7" x14ac:dyDescent="0.2">
      <c r="A8" s="1" t="s">
        <v>50</v>
      </c>
      <c r="B8" s="6">
        <f>[4]Table6!A3</f>
        <v>560</v>
      </c>
      <c r="C8" s="6">
        <f>[4]Table6!B3</f>
        <v>679</v>
      </c>
      <c r="E8" s="6">
        <f>[4]Table6!C3</f>
        <v>560</v>
      </c>
      <c r="G8" s="6">
        <f>[4]Table6!D3</f>
        <v>679</v>
      </c>
    </row>
    <row r="9" spans="1:7" x14ac:dyDescent="0.2">
      <c r="B9" s="125"/>
      <c r="C9" s="125"/>
      <c r="E9" s="148"/>
      <c r="F9" s="134"/>
    </row>
    <row r="10" spans="1:7" x14ac:dyDescent="0.2">
      <c r="B10" s="174" t="s">
        <v>158</v>
      </c>
      <c r="C10" s="174"/>
      <c r="D10" s="174"/>
      <c r="E10" s="174"/>
      <c r="F10" s="174"/>
      <c r="G10" s="174"/>
    </row>
    <row r="11" spans="1:7" x14ac:dyDescent="0.2">
      <c r="A11" s="1" t="s">
        <v>141</v>
      </c>
      <c r="B11" s="137">
        <f>[4]Table6!A4</f>
        <v>103.28535461425781</v>
      </c>
      <c r="C11" s="137">
        <f>[4]Table6!B4</f>
        <v>105.55142974853516</v>
      </c>
      <c r="E11" s="137">
        <f>[4]Table6!C4</f>
        <v>97.24884033203125</v>
      </c>
      <c r="G11" s="137">
        <f>[4]Table6!D4</f>
        <v>114.840576171875</v>
      </c>
    </row>
    <row r="12" spans="1:7" x14ac:dyDescent="0.2">
      <c r="A12" s="1" t="s">
        <v>143</v>
      </c>
      <c r="B12" s="128">
        <f>[4]Table6!A5</f>
        <v>0.82718443870544434</v>
      </c>
      <c r="C12" s="128">
        <f>[4]Table6!B5</f>
        <v>0.77541369199752808</v>
      </c>
      <c r="E12" s="128">
        <f>[4]Table6!C5</f>
        <v>0.92427182197570801</v>
      </c>
      <c r="G12" s="128">
        <f>[4]Table6!D5</f>
        <v>0.86761230230331421</v>
      </c>
    </row>
    <row r="13" spans="1:7" x14ac:dyDescent="0.2">
      <c r="A13" s="14" t="s">
        <v>50</v>
      </c>
      <c r="B13" s="24">
        <f>[4]Table6!A6</f>
        <v>515</v>
      </c>
      <c r="C13" s="24">
        <f>[4]Table6!B6</f>
        <v>423</v>
      </c>
      <c r="D13" s="14"/>
      <c r="E13" s="24">
        <f>[4]Table6!C6</f>
        <v>515</v>
      </c>
      <c r="F13" s="14"/>
      <c r="G13" s="24">
        <f>[4]Table6!D6</f>
        <v>423</v>
      </c>
    </row>
  </sheetData>
  <mergeCells count="5">
    <mergeCell ref="B10:G10"/>
    <mergeCell ref="B5:G5"/>
    <mergeCell ref="B1:C1"/>
    <mergeCell ref="B2:C2"/>
    <mergeCell ref="E1:G1"/>
  </mergeCells>
  <phoneticPr fontId="8" type="noConversion"/>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sheetPr>
  <dimension ref="A1:L35"/>
  <sheetViews>
    <sheetView workbookViewId="0">
      <selection activeCell="B33" sqref="B33"/>
    </sheetView>
  </sheetViews>
  <sheetFormatPr baseColWidth="10" defaultRowHeight="16" x14ac:dyDescent="0.2"/>
  <cols>
    <col min="1" max="1" width="25" style="1" customWidth="1"/>
    <col min="2" max="5" width="10" style="1" customWidth="1"/>
    <col min="6" max="6" width="1.1640625" style="1" customWidth="1"/>
    <col min="7" max="10" width="10" style="1" customWidth="1"/>
    <col min="11" max="16384" width="10.83203125" style="1"/>
  </cols>
  <sheetData>
    <row r="1" spans="1:12" x14ac:dyDescent="0.2">
      <c r="A1" s="77"/>
      <c r="B1" s="163" t="s">
        <v>104</v>
      </c>
      <c r="C1" s="163"/>
      <c r="D1" s="163"/>
      <c r="E1" s="163"/>
      <c r="F1" s="93"/>
      <c r="G1" s="163" t="s">
        <v>132</v>
      </c>
      <c r="H1" s="163"/>
    </row>
    <row r="2" spans="1:12" x14ac:dyDescent="0.2">
      <c r="A2" s="14"/>
      <c r="B2" s="104">
        <v>1</v>
      </c>
      <c r="C2" s="104">
        <v>2</v>
      </c>
      <c r="D2" s="104">
        <v>3</v>
      </c>
      <c r="E2" s="104">
        <v>4</v>
      </c>
      <c r="F2" s="80"/>
      <c r="G2" s="130">
        <v>5</v>
      </c>
      <c r="H2" s="130">
        <v>6</v>
      </c>
    </row>
    <row r="3" spans="1:12" x14ac:dyDescent="0.2">
      <c r="A3" s="1" t="s">
        <v>105</v>
      </c>
      <c r="B3" s="105" t="str">
        <f>IF([4]Table7!D1&lt;&gt;0,IF(ABS([4]Table7!D1/[4]Table7!D2)&gt;=2.57,FIXED([4]Table7!D1,2)&amp;"***",IF(ABS([4]Table7!D1/[4]Table7!D2)&gt;=1.96,FIXED([4]Table7!D1,2)&amp;"**",IF(ABS([4]Table7!D1/[4]Table7!D2)&gt;=1.65,FIXED([4]Table7!D1,2)&amp;"*",FIXED([4]Table7!D1,2)))),FIXED([4]Table7!D1,2))</f>
        <v>0.69***</v>
      </c>
      <c r="C3" s="105" t="str">
        <f>IF([4]Table7!A1&lt;&gt;0,IF(ABS([4]Table7!A1/[4]Table7!A2)&gt;=2.57,FIXED([4]Table7!A1,2)&amp;"***",IF(ABS([4]Table7!A1/[4]Table7!A2)&gt;=1.96,FIXED([4]Table7!A1,2)&amp;"**",IF(ABS([4]Table7!A1/[4]Table7!A2)&gt;=1.65,FIXED([4]Table7!A1,2)&amp;"*",FIXED([4]Table7!A1,2)))),FIXED([4]Table7!A1,2))</f>
        <v>0.73***</v>
      </c>
      <c r="D3" s="105" t="str">
        <f>IF([4]Table7!B1&lt;&gt;0,IF(ABS([4]Table7!B1/[4]Table7!B2)&gt;=2.57,FIXED([4]Table7!B1,2)&amp;"***",IF(ABS([4]Table7!B1/[4]Table7!B2)&gt;=1.96,FIXED([4]Table7!B1,2)&amp;"**",IF(ABS([4]Table7!B1/[4]Table7!B2)&gt;=1.65,FIXED([4]Table7!B1,2)&amp;"*",FIXED([4]Table7!B1,2)))),FIXED([4]Table7!B1,2))</f>
        <v>0.81***</v>
      </c>
      <c r="E3" s="105" t="str">
        <f>IF([4]Table7!C1&lt;&gt;0,IF(ABS([4]Table7!C1/[4]Table7!C2)&gt;=2.57,FIXED([4]Table7!C1,2)&amp;"***",IF(ABS([4]Table7!C1/[4]Table7!C2)&gt;=1.96,FIXED([4]Table7!C1,2)&amp;"**",IF(ABS([4]Table7!C1/[4]Table7!C2)&gt;=1.65,FIXED([4]Table7!C1,2)&amp;"*",FIXED([4]Table7!C1,2)))),FIXED([4]Table7!C1,2))</f>
        <v>0.79***</v>
      </c>
      <c r="G3" s="156" t="str">
        <f>IF([4]Table7!E1&lt;&gt;0,IF(ABS([4]Table7!E1/[4]Table7!E2)&gt;=2.57,FIXED([4]Table7!E1,2)&amp;"***",IF(ABS([4]Table7!E1/[4]Table7!E2)&gt;=1.96,FIXED([4]Table7!E1,2)&amp;"**",IF(ABS([4]Table7!E1/[4]Table7!E2)&gt;=1.65,FIXED([4]Table7!E1,2)&amp;"*",FIXED([4]Table7!E1,2)))),FIXED([4]Table7!E1,2))</f>
        <v>0.69***</v>
      </c>
      <c r="H3" s="156" t="str">
        <f>IF([4]Table7!F1&lt;&gt;0,IF(ABS([4]Table7!F1/[4]Table7!F2)&gt;=2.57,FIXED([4]Table7!F1,2)&amp;"***",IF(ABS([4]Table7!F1/[4]Table7!F2)&gt;=1.96,FIXED([4]Table7!F1,2)&amp;"**",IF(ABS([4]Table7!F1/[4]Table7!F2)&gt;=1.65,FIXED([4]Table7!F1,2)&amp;"*",FIXED([4]Table7!F1,2)))),FIXED([4]Table7!F1,2))</f>
        <v>0.68***</v>
      </c>
    </row>
    <row r="4" spans="1:12" s="9" customFormat="1" x14ac:dyDescent="0.2">
      <c r="B4" s="9">
        <f>[4]Table7!D2</f>
        <v>9.6295766532421112E-2</v>
      </c>
      <c r="C4" s="9">
        <f>[4]Table7!A2</f>
        <v>8.9438177645206451E-2</v>
      </c>
      <c r="D4" s="9">
        <f>[4]Table7!B2</f>
        <v>8.5453435778617859E-2</v>
      </c>
      <c r="E4" s="9">
        <f>[4]Table7!C2</f>
        <v>8.6781330406665802E-2</v>
      </c>
      <c r="G4" s="9">
        <f>[4]Table7!E2</f>
        <v>9.5342166721820831E-2</v>
      </c>
      <c r="H4" s="9">
        <f>[4]Table7!F2</f>
        <v>9.6966318786144257E-2</v>
      </c>
    </row>
    <row r="5" spans="1:12" x14ac:dyDescent="0.2">
      <c r="A5" s="1" t="s">
        <v>106</v>
      </c>
      <c r="B5" s="105" t="str">
        <f>IF([4]Table7!D3&lt;&gt;0,IF(ABS([4]Table7!D3/[4]Table7!D4)&gt;=2.57,FIXED([4]Table7!D3,2)&amp;"***",IF(ABS([4]Table7!D3/[4]Table7!D4)&gt;=1.96,FIXED([4]Table7!D3,2)&amp;"**",IF(ABS([4]Table7!D3/[4]Table7!D4)&gt;=1.65,FIXED([4]Table7!D3,2)&amp;"*",FIXED([4]Table7!D3,2)))),FIXED([4]Table7!D3,2))</f>
        <v>-0.24***</v>
      </c>
      <c r="C5" s="105" t="str">
        <f>IF([4]Table7!A3&lt;&gt;0,IF(ABS([4]Table7!A3/[4]Table7!A4)&gt;=2.57,FIXED([4]Table7!A3,2)&amp;"***",IF(ABS([4]Table7!A3/[4]Table7!A4)&gt;=1.96,FIXED([4]Table7!A3,2)&amp;"**",IF(ABS([4]Table7!A3/[4]Table7!A4)&gt;=1.65,FIXED([4]Table7!A3,2)&amp;"*",FIXED([4]Table7!A3,2)))),FIXED([4]Table7!A3,2))</f>
        <v>-0.25***</v>
      </c>
      <c r="D5" s="105" t="str">
        <f>IF([4]Table7!B3&lt;&gt;0,IF(ABS([4]Table7!B3/[4]Table7!B4)&gt;=2.57,FIXED([4]Table7!B3,2)&amp;"***",IF(ABS([4]Table7!B3/[4]Table7!B4)&gt;=1.96,FIXED([4]Table7!B3,2)&amp;"**",IF(ABS([4]Table7!B3/[4]Table7!B4)&gt;=1.65,FIXED([4]Table7!B3,2)&amp;"*",FIXED([4]Table7!B3,2)))),FIXED([4]Table7!B3,2))</f>
        <v>-0.28***</v>
      </c>
      <c r="E5" s="105" t="str">
        <f>IF([4]Table7!C3&lt;&gt;0,IF(ABS([4]Table7!C3/[4]Table7!C4)&gt;=2.57,FIXED([4]Table7!C3,2)&amp;"***",IF(ABS([4]Table7!C3/[4]Table7!C4)&gt;=1.96,FIXED([4]Table7!C3,2)&amp;"**",IF(ABS([4]Table7!C3/[4]Table7!C4)&gt;=1.65,FIXED([4]Table7!C3,2)&amp;"*",FIXED([4]Table7!C3,2)))),FIXED([4]Table7!C3,2))</f>
        <v>-0.27***</v>
      </c>
      <c r="G5" s="156" t="str">
        <f>IF([4]Table7!E3&lt;&gt;0,IF(ABS([4]Table7!E3/[4]Table7!E4)&gt;=2.57,FIXED([4]Table7!E3,2)&amp;"***",IF(ABS([4]Table7!E3/[4]Table7!E4)&gt;=1.96,FIXED([4]Table7!E3,2)&amp;"**",IF(ABS([4]Table7!E3/[4]Table7!E4)&gt;=1.65,FIXED([4]Table7!E3,2)&amp;"*",FIXED([4]Table7!E3,2)))),FIXED([4]Table7!E3,2))</f>
        <v>-0.24***</v>
      </c>
      <c r="H5" s="156" t="str">
        <f>IF([4]Table7!F3&lt;&gt;0,IF(ABS([4]Table7!F3/[4]Table7!F4)&gt;=2.57,FIXED([4]Table7!F3,2)&amp;"***",IF(ABS([4]Table7!F3/[4]Table7!F4)&gt;=1.96,FIXED([4]Table7!F3,2)&amp;"**",IF(ABS([4]Table7!F3/[4]Table7!F4)&gt;=1.65,FIXED([4]Table7!F3,2)&amp;"*",FIXED([4]Table7!F3,2)))),FIXED([4]Table7!F3,2))</f>
        <v>-0.17*</v>
      </c>
    </row>
    <row r="6" spans="1:12" s="9" customFormat="1" x14ac:dyDescent="0.2">
      <c r="B6" s="9">
        <f>[4]Table7!D4</f>
        <v>7.2015613317489624E-2</v>
      </c>
      <c r="C6" s="9">
        <f>[4]Table7!A4</f>
        <v>7.1862556040287018E-2</v>
      </c>
      <c r="D6" s="9">
        <f>[4]Table7!B4</f>
        <v>7.072746753692627E-2</v>
      </c>
      <c r="E6" s="9">
        <f>[4]Table7!C4</f>
        <v>7.0799410343170166E-2</v>
      </c>
      <c r="G6" s="9">
        <f>[4]Table7!E4</f>
        <v>7.3050878942012787E-2</v>
      </c>
      <c r="H6" s="9">
        <f>[4]Table7!F4</f>
        <v>9.4311229884624481E-2</v>
      </c>
    </row>
    <row r="7" spans="1:12" s="9" customFormat="1" x14ac:dyDescent="0.2"/>
    <row r="8" spans="1:12" x14ac:dyDescent="0.2">
      <c r="A8" s="1" t="s">
        <v>107</v>
      </c>
      <c r="B8" s="105" t="str">
        <f>IF([4]Table7!D5&lt;&gt;0,IF(ABS([4]Table7!D5/[4]Table7!D6)&gt;=2.57,FIXED([4]Table7!D5,2)&amp;"***",IF(ABS([4]Table7!D5/[4]Table7!D6)&gt;=1.96,FIXED([4]Table7!D5,2)&amp;"**",IF(ABS([4]Table7!D5/[4]Table7!D6)&gt;=1.65,FIXED([4]Table7!D5,2)&amp;"*",FIXED([4]Table7!D5,2)))),FIXED([4]Table7!D5,2))</f>
        <v>1.41***</v>
      </c>
      <c r="C8" s="105" t="str">
        <f>IF([4]Table7!A5&lt;&gt;0,IF(ABS([4]Table7!A5/[4]Table7!A6)&gt;=2.57,FIXED([4]Table7!A5,2)&amp;"***",IF(ABS([4]Table7!A5/[4]Table7!A6)&gt;=1.96,FIXED([4]Table7!A5,2)&amp;"**",IF(ABS([4]Table7!A5/[4]Table7!A6)&gt;=1.65,FIXED([4]Table7!A5,2)&amp;"*",FIXED([4]Table7!A5,2)))),FIXED([4]Table7!A5,2))</f>
        <v>1.40***</v>
      </c>
      <c r="D8" s="105" t="str">
        <f>IF([4]Table7!B5&lt;&gt;0,IF(ABS([4]Table7!B5/[4]Table7!B6)&gt;=2.57,FIXED([4]Table7!B5,2)&amp;"***",IF(ABS([4]Table7!B5/[4]Table7!B6)&gt;=1.96,FIXED([4]Table7!B5,2)&amp;"**",IF(ABS([4]Table7!B5/[4]Table7!B6)&gt;=1.65,FIXED([4]Table7!B5,2)&amp;"*",FIXED([4]Table7!B5,2)))),FIXED([4]Table7!B5,2))</f>
        <v>1.41***</v>
      </c>
      <c r="E8" s="105" t="str">
        <f>IF([4]Table7!C5&lt;&gt;0,IF(ABS([4]Table7!C5/[4]Table7!C6)&gt;=2.57,FIXED([4]Table7!C5,2)&amp;"***",IF(ABS([4]Table7!C5/[4]Table7!C6)&gt;=1.96,FIXED([4]Table7!C5,2)&amp;"**",IF(ABS([4]Table7!C5/[4]Table7!C6)&gt;=1.65,FIXED([4]Table7!C5,2)&amp;"*",FIXED([4]Table7!C5,2)))),FIXED([4]Table7!C5,2))</f>
        <v>1.41***</v>
      </c>
      <c r="G8" s="156" t="str">
        <f>IF([4]Table7!E5&lt;&gt;0,IF(ABS([4]Table7!E5/[4]Table7!E6)&gt;=2.57,FIXED([4]Table7!E5,2)&amp;"***",IF(ABS([4]Table7!E5/[4]Table7!E6)&gt;=1.96,FIXED([4]Table7!E5,2)&amp;"**",IF(ABS([4]Table7!E5/[4]Table7!E6)&gt;=1.65,FIXED([4]Table7!E5,2)&amp;"*",FIXED([4]Table7!E5,2)))),FIXED([4]Table7!E5,2))</f>
        <v>1.41***</v>
      </c>
      <c r="H8" s="156" t="str">
        <f>IF([4]Table7!F5&lt;&gt;0,IF(ABS([4]Table7!F5/[4]Table7!F6)&gt;=2.57,FIXED([4]Table7!F5,2)&amp;"***",IF(ABS([4]Table7!F5/[4]Table7!F6)&gt;=1.96,FIXED([4]Table7!F5,2)&amp;"**",IF(ABS([4]Table7!F5/[4]Table7!F6)&gt;=1.65,FIXED([4]Table7!F5,2)&amp;"*",FIXED([4]Table7!F5,2)))),FIXED([4]Table7!F5,2))</f>
        <v>1.27***</v>
      </c>
    </row>
    <row r="9" spans="1:12" s="9" customFormat="1" x14ac:dyDescent="0.2">
      <c r="B9" s="9">
        <f>[4]Table7!D6</f>
        <v>0.10514472424983978</v>
      </c>
      <c r="C9" s="9">
        <f>[4]Table7!A6</f>
        <v>0.10374975204467773</v>
      </c>
      <c r="D9" s="9">
        <f>[4]Table7!B6</f>
        <v>0.10116139054298401</v>
      </c>
      <c r="E9" s="9">
        <f>[4]Table7!C6</f>
        <v>0.10079722106456757</v>
      </c>
      <c r="G9" s="9">
        <f>[4]Table7!E6</f>
        <v>0.10764735192060471</v>
      </c>
      <c r="H9" s="9">
        <f>[4]Table7!F6</f>
        <v>0.15314696729183197</v>
      </c>
    </row>
    <row r="10" spans="1:12" x14ac:dyDescent="0.2">
      <c r="A10" s="1" t="s">
        <v>112</v>
      </c>
      <c r="B10" s="113" t="str">
        <f>IF([4]Table7!D8&lt;&gt;0,IF(ABS([4]Table7!D8/[4]Table7!D9)&gt;=2.57,FIXED([4]Table7!D8,2)&amp;"***",IF(ABS([4]Table7!D8/[4]Table7!D9)&gt;=1.96,FIXED([4]Table7!D8,2)&amp;"**",IF(ABS([4]Table7!D8/[4]Table7!D9)&gt;=1.65,FIXED([4]Table7!D8,2)&amp;"*",FIXED([4]Table7!D8,2)))),FIXED([4]Table7!D8,2))</f>
        <v>1.46***</v>
      </c>
      <c r="C10" s="105" t="str">
        <f>IF([4]Table7!A8&lt;&gt;0,IF(ABS([4]Table7!A8/[4]Table7!A9)&gt;=2.57,FIXED([4]Table7!A8,2)&amp;"***",IF(ABS([4]Table7!A8/[4]Table7!A9)&gt;=1.96,FIXED([4]Table7!A8,2)&amp;"**",IF(ABS([4]Table7!A8/[4]Table7!A9)&gt;=1.65,FIXED([4]Table7!A8,2)&amp;"*",FIXED([4]Table7!A8,2)))),FIXED([4]Table7!A8,2))</f>
        <v>1.36***</v>
      </c>
      <c r="D10" s="105" t="str">
        <f>IF([4]Table7!B8&lt;&gt;0,IF(ABS([4]Table7!B8/[4]Table7!B9)&gt;=2.57,FIXED([4]Table7!B8,2)&amp;"***",IF(ABS([4]Table7!B8/[4]Table7!B9)&gt;=1.96,FIXED([4]Table7!B8,2)&amp;"**",IF(ABS([4]Table7!B8/[4]Table7!B9)&gt;=1.65,FIXED([4]Table7!B8,2)&amp;"*",FIXED([4]Table7!B8,2)))),FIXED([4]Table7!B8,2))</f>
        <v>1.24***</v>
      </c>
      <c r="E10" s="105" t="str">
        <f>IF([4]Table7!C8&lt;&gt;0,IF(ABS([4]Table7!C8/[4]Table7!C9)&gt;=2.57,FIXED([4]Table7!C8,2)&amp;"***",IF(ABS([4]Table7!C8/[4]Table7!C9)&gt;=1.96,FIXED([4]Table7!C8,2)&amp;"**",IF(ABS([4]Table7!C8/[4]Table7!C9)&gt;=1.65,FIXED([4]Table7!C8,2)&amp;"*",FIXED([4]Table7!C8,2)))),FIXED([4]Table7!C8,2))</f>
        <v>1.26***</v>
      </c>
      <c r="G10" s="156" t="str">
        <f>IF([4]Table7!E8&lt;&gt;0,IF(ABS([4]Table7!E8/[4]Table7!E9)&gt;=2.57,FIXED([4]Table7!E8,2)&amp;"***",IF(ABS([4]Table7!E8/[4]Table7!E9)&gt;=1.96,FIXED([4]Table7!E8,2)&amp;"**",IF(ABS([4]Table7!E8/[4]Table7!E9)&gt;=1.65,FIXED([4]Table7!E8,2)&amp;"*",FIXED([4]Table7!E8,2)))),FIXED([4]Table7!E8,2))</f>
        <v>1.46***</v>
      </c>
      <c r="H10" s="156" t="str">
        <f>IF([4]Table7!F8&lt;&gt;0,IF(ABS([4]Table7!F8/[4]Table7!F9)&gt;=2.57,FIXED([4]Table7!F8,2)&amp;"***",IF(ABS([4]Table7!F8/[4]Table7!F9)&gt;=1.96,FIXED([4]Table7!F8,2)&amp;"**",IF(ABS([4]Table7!F8/[4]Table7!F9)&gt;=1.65,FIXED([4]Table7!F8,2)&amp;"*",FIXED([4]Table7!F8,2)))),FIXED([4]Table7!F8,2))</f>
        <v>1.47***</v>
      </c>
    </row>
    <row r="11" spans="1:12" x14ac:dyDescent="0.2">
      <c r="B11" s="9">
        <f>[4]Table7!D9</f>
        <v>0.21742868423461914</v>
      </c>
      <c r="C11" s="9">
        <f>[4]Table7!A9</f>
        <v>0.18304605782032013</v>
      </c>
      <c r="D11" s="9">
        <f>[4]Table7!B9</f>
        <v>0.14936989545822144</v>
      </c>
      <c r="E11" s="9">
        <f>[4]Table7!C9</f>
        <v>0.15905652940273285</v>
      </c>
      <c r="G11" s="9">
        <f>[4]Table7!E9</f>
        <v>0.21663492918014526</v>
      </c>
      <c r="H11" s="9">
        <f>[4]Table7!F9</f>
        <v>0.22788242995738983</v>
      </c>
    </row>
    <row r="12" spans="1:12" x14ac:dyDescent="0.2">
      <c r="B12" s="9"/>
      <c r="C12" s="9"/>
      <c r="D12" s="9"/>
      <c r="E12" s="9"/>
      <c r="G12" s="9"/>
      <c r="H12" s="9"/>
    </row>
    <row r="13" spans="1:12" x14ac:dyDescent="0.2">
      <c r="A13" s="1" t="s">
        <v>113</v>
      </c>
      <c r="B13" s="105">
        <f>[4]Table7!D7</f>
        <v>0.70962554216384888</v>
      </c>
      <c r="C13" s="8">
        <f>[4]Table7!A7</f>
        <v>0.82211434841156006</v>
      </c>
      <c r="D13" s="8">
        <f>[4]Table7!B7</f>
        <v>0.79683196544647217</v>
      </c>
      <c r="E13" s="8">
        <f>[4]Table7!C7</f>
        <v>0.78787767887115479</v>
      </c>
      <c r="G13" s="156">
        <f>[4]Table7!E7</f>
        <v>0.70962554216384888</v>
      </c>
      <c r="H13" s="156">
        <f>[4]Table7!E7</f>
        <v>0.70962554216384888</v>
      </c>
      <c r="L13" s="156"/>
    </row>
    <row r="14" spans="1:12" x14ac:dyDescent="0.2">
      <c r="C14" s="8"/>
      <c r="D14" s="8"/>
      <c r="E14" s="8"/>
    </row>
    <row r="15" spans="1:12" x14ac:dyDescent="0.2">
      <c r="A15" s="1" t="s">
        <v>133</v>
      </c>
      <c r="C15" s="131"/>
      <c r="D15" s="131"/>
      <c r="E15" s="131"/>
      <c r="G15" s="156" t="str">
        <f>IF([4]Table7!E11&lt;&gt;0,IF(ABS([4]Table7!E11/[4]Table7!E12)&gt;=2.57,FIXED([4]Table7!E11,2)&amp;"***",IF(ABS([4]Table7!E11/[4]Table7!E12)&gt;=1.96,FIXED([4]Table7!E11,2)&amp;"**",IF(ABS([4]Table7!E11/[4]Table7!E12)&gt;=1.65,FIXED([4]Table7!E11,2)&amp;"*",FIXED([4]Table7!E11,2)))),FIXED([4]Table7!E11,2))</f>
        <v>1.00***</v>
      </c>
    </row>
    <row r="16" spans="1:12" x14ac:dyDescent="0.2">
      <c r="C16" s="131"/>
      <c r="D16" s="131"/>
      <c r="E16" s="131"/>
      <c r="G16" s="9">
        <f>[4]Table7!E12</f>
        <v>4.1822035564109683E-4</v>
      </c>
    </row>
    <row r="17" spans="1:8" x14ac:dyDescent="0.2">
      <c r="A17" s="1" t="s">
        <v>134</v>
      </c>
      <c r="C17" s="131"/>
      <c r="D17" s="131"/>
      <c r="E17" s="131"/>
      <c r="G17" s="9"/>
      <c r="H17" s="156" t="str">
        <f>IF([4]Table7!F11&lt;&gt;0,IF(ABS([4]Table7!F11/[4]Table7!F12)&gt;=2.57,FIXED([4]Table7!F11,2)&amp;"***",IF(ABS([4]Table7!F11/[4]Table7!F12)&gt;=1.96,FIXED([4]Table7!F11,2)&amp;"**",IF(ABS([4]Table7!F11/[4]Table7!F12)&gt;=1.65,FIXED([4]Table7!F11,2)&amp;"*",FIXED([4]Table7!F11,2)))),FIXED([4]Table7!F11,2))</f>
        <v>0.91***</v>
      </c>
    </row>
    <row r="18" spans="1:8" x14ac:dyDescent="0.2">
      <c r="C18" s="131"/>
      <c r="D18" s="131"/>
      <c r="E18" s="131"/>
      <c r="G18" s="156"/>
      <c r="H18" s="9">
        <f>[4]Table7!F12</f>
        <v>5.7611070573329926E-2</v>
      </c>
    </row>
    <row r="19" spans="1:8" x14ac:dyDescent="0.2">
      <c r="A19" s="1" t="s">
        <v>135</v>
      </c>
      <c r="C19" s="131"/>
      <c r="D19" s="131"/>
      <c r="E19" s="131"/>
      <c r="G19" s="156"/>
      <c r="H19" s="156" t="str">
        <f>IF([4]Table7!F13&lt;&gt;0,IF(ABS([4]Table7!F13/[4]Table7!F14)&gt;=2.57,FIXED([4]Table7!F13,2)&amp;"***",IF(ABS([4]Table7!F13/[4]Table7!F14)&gt;=1.96,FIXED([4]Table7!F13,2)&amp;"**",IF(ABS([4]Table7!F13/[4]Table7!F14)&gt;=1.65,FIXED([4]Table7!F13,2)&amp;"*",FIXED([4]Table7!F13,2)))),FIXED([4]Table7!F13,2))</f>
        <v>1.00***</v>
      </c>
    </row>
    <row r="20" spans="1:8" x14ac:dyDescent="0.2">
      <c r="C20" s="131"/>
      <c r="D20" s="131"/>
      <c r="E20" s="131"/>
      <c r="G20" s="156"/>
      <c r="H20" s="9">
        <f>[4]Table7!F14</f>
        <v>7.6989675872027874E-3</v>
      </c>
    </row>
    <row r="21" spans="1:8" x14ac:dyDescent="0.2">
      <c r="A21" s="1" t="s">
        <v>44</v>
      </c>
      <c r="B21" s="6">
        <f>[4]Table7!D10</f>
        <v>954</v>
      </c>
      <c r="C21" s="6">
        <f>[4]Table7!A10</f>
        <v>938</v>
      </c>
      <c r="D21" s="6">
        <f>[4]Table7!B10</f>
        <v>938</v>
      </c>
      <c r="E21" s="6">
        <f>[4]Table7!C10</f>
        <v>938</v>
      </c>
      <c r="G21" s="6">
        <f>[4]Table7!E10</f>
        <v>954</v>
      </c>
      <c r="H21" s="6">
        <f>[4]Table7!F10</f>
        <v>954</v>
      </c>
    </row>
    <row r="23" spans="1:8" ht="16" customHeight="1" x14ac:dyDescent="0.2">
      <c r="A23" s="1" t="s">
        <v>108</v>
      </c>
      <c r="B23" s="176" t="s">
        <v>129</v>
      </c>
      <c r="C23" s="176" t="s">
        <v>130</v>
      </c>
      <c r="D23" s="176" t="s">
        <v>131</v>
      </c>
      <c r="E23" s="176" t="s">
        <v>131</v>
      </c>
      <c r="F23" s="73"/>
      <c r="G23" s="176" t="s">
        <v>129</v>
      </c>
      <c r="H23" s="176" t="s">
        <v>129</v>
      </c>
    </row>
    <row r="24" spans="1:8" ht="33" customHeight="1" x14ac:dyDescent="0.2">
      <c r="B24" s="176"/>
      <c r="C24" s="176"/>
      <c r="D24" s="176"/>
      <c r="E24" s="176"/>
      <c r="F24" s="73"/>
      <c r="G24" s="176"/>
      <c r="H24" s="176"/>
    </row>
    <row r="25" spans="1:8" x14ac:dyDescent="0.2">
      <c r="A25" s="1" t="s">
        <v>116</v>
      </c>
      <c r="B25" s="87">
        <v>1</v>
      </c>
      <c r="C25" s="87">
        <v>1</v>
      </c>
      <c r="D25" s="87">
        <v>2</v>
      </c>
      <c r="E25" s="87">
        <v>3</v>
      </c>
      <c r="F25" s="87"/>
      <c r="G25" s="129">
        <v>1</v>
      </c>
      <c r="H25" s="129">
        <v>1</v>
      </c>
    </row>
    <row r="26" spans="1:8" x14ac:dyDescent="0.2">
      <c r="A26" s="14" t="s">
        <v>109</v>
      </c>
      <c r="B26" s="40" t="s">
        <v>110</v>
      </c>
      <c r="C26" s="40" t="s">
        <v>110</v>
      </c>
      <c r="D26" s="40" t="s">
        <v>110</v>
      </c>
      <c r="E26" s="40" t="s">
        <v>110</v>
      </c>
      <c r="F26" s="40"/>
      <c r="G26" s="40" t="s">
        <v>110</v>
      </c>
      <c r="H26" s="40" t="s">
        <v>110</v>
      </c>
    </row>
    <row r="27" spans="1:8" x14ac:dyDescent="0.2">
      <c r="A27" s="1" t="s">
        <v>63</v>
      </c>
    </row>
    <row r="31" spans="1:8" x14ac:dyDescent="0.2">
      <c r="B31" s="9"/>
    </row>
    <row r="32" spans="1:8" x14ac:dyDescent="0.2">
      <c r="B32" s="9"/>
    </row>
    <row r="33" spans="2:2" x14ac:dyDescent="0.2">
      <c r="B33" s="156"/>
    </row>
    <row r="34" spans="2:2" x14ac:dyDescent="0.2">
      <c r="B34" s="156"/>
    </row>
    <row r="35" spans="2:2" x14ac:dyDescent="0.2">
      <c r="B35" s="156"/>
    </row>
  </sheetData>
  <mergeCells count="8">
    <mergeCell ref="G1:H1"/>
    <mergeCell ref="G23:G24"/>
    <mergeCell ref="H23:H24"/>
    <mergeCell ref="B1:E1"/>
    <mergeCell ref="B23:B24"/>
    <mergeCell ref="E23:E24"/>
    <mergeCell ref="C23:C24"/>
    <mergeCell ref="D23:D24"/>
  </mergeCells>
  <phoneticPr fontId="8" type="noConversion"/>
  <pageMargins left="0.7" right="0.7" top="0.75" bottom="0.75" header="0.3" footer="0.3"/>
  <pageSetup orientation="landscape"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8AD8"/>
    <pageSetUpPr fitToPage="1"/>
  </sheetPr>
  <dimension ref="A1:I36"/>
  <sheetViews>
    <sheetView workbookViewId="0">
      <selection activeCell="K15" sqref="K15"/>
    </sheetView>
  </sheetViews>
  <sheetFormatPr baseColWidth="10" defaultRowHeight="16" x14ac:dyDescent="0.2"/>
  <cols>
    <col min="1" max="1" width="11.33203125" style="1" customWidth="1"/>
    <col min="2" max="8" width="8.33203125" style="1" customWidth="1"/>
    <col min="9" max="9" width="9.83203125" style="1" customWidth="1"/>
    <col min="10" max="16384" width="10.83203125" style="1"/>
  </cols>
  <sheetData>
    <row r="1" spans="1:9" x14ac:dyDescent="0.2">
      <c r="A1" s="77"/>
      <c r="B1" s="163" t="s">
        <v>68</v>
      </c>
      <c r="C1" s="163"/>
      <c r="D1" s="163"/>
      <c r="E1" s="163"/>
      <c r="F1" s="163"/>
      <c r="G1" s="163"/>
      <c r="H1" s="163"/>
      <c r="I1" s="163"/>
    </row>
    <row r="2" spans="1:9" x14ac:dyDescent="0.2">
      <c r="A2" s="38"/>
      <c r="B2" s="64">
        <f>[4]Table8!B1</f>
        <v>50</v>
      </c>
      <c r="C2" s="64">
        <f>[4]Table8!C1</f>
        <v>100</v>
      </c>
      <c r="D2" s="64">
        <f>[4]Table8!D1</f>
        <v>150</v>
      </c>
      <c r="E2" s="64">
        <f>[4]Table8!E1</f>
        <v>200</v>
      </c>
      <c r="F2" s="64">
        <f>[4]Table8!F1</f>
        <v>400</v>
      </c>
      <c r="G2" s="64">
        <f>[4]Table8!G1</f>
        <v>600</v>
      </c>
      <c r="H2" s="64">
        <f>[4]Table8!H1</f>
        <v>800</v>
      </c>
      <c r="I2" s="64" t="s">
        <v>118</v>
      </c>
    </row>
    <row r="3" spans="1:9" x14ac:dyDescent="0.2">
      <c r="A3" s="40" t="s">
        <v>69</v>
      </c>
      <c r="B3" s="65">
        <v>1</v>
      </c>
      <c r="C3" s="65">
        <v>2</v>
      </c>
      <c r="D3" s="65">
        <v>3</v>
      </c>
      <c r="E3" s="65">
        <v>4</v>
      </c>
      <c r="F3" s="65">
        <v>5</v>
      </c>
      <c r="G3" s="65">
        <v>6</v>
      </c>
      <c r="H3" s="65">
        <v>7</v>
      </c>
      <c r="I3" s="65">
        <v>8</v>
      </c>
    </row>
    <row r="4" spans="1:9" x14ac:dyDescent="0.2">
      <c r="B4" s="175" t="s">
        <v>70</v>
      </c>
      <c r="C4" s="175"/>
      <c r="D4" s="175"/>
      <c r="E4" s="175"/>
      <c r="F4" s="175"/>
      <c r="G4" s="175"/>
      <c r="H4" s="175"/>
      <c r="I4" s="175"/>
    </row>
    <row r="5" spans="1:9" x14ac:dyDescent="0.2">
      <c r="A5" s="177">
        <f>[4]Table8!A2</f>
        <v>0.15000000596046448</v>
      </c>
      <c r="B5" s="64">
        <f>[4]Table8!B2</f>
        <v>-39.893688201904297</v>
      </c>
      <c r="C5" s="64">
        <f>[4]Table8!C2</f>
        <v>10.10630989074707</v>
      </c>
      <c r="D5" s="64">
        <f>[4]Table8!D2</f>
        <v>60.106311798095703</v>
      </c>
      <c r="E5" s="64">
        <f>[4]Table8!E2</f>
        <v>110.10630798339844</v>
      </c>
      <c r="F5" s="64">
        <f>[4]Table8!F2</f>
        <v>310.1063232421875</v>
      </c>
      <c r="G5" s="64">
        <f>[4]Table8!G2</f>
        <v>510.1063232421875</v>
      </c>
      <c r="H5" s="64">
        <f>[4]Table8!H2</f>
        <v>710.1063232421875</v>
      </c>
      <c r="I5" s="64">
        <f>[4]Table8!I2</f>
        <v>89.893692016601562</v>
      </c>
    </row>
    <row r="6" spans="1:9" s="67" customFormat="1" ht="16" customHeight="1" x14ac:dyDescent="0.2">
      <c r="A6" s="177"/>
      <c r="B6" s="160">
        <f>[4]Table8!B3</f>
        <v>-13.367058753967285</v>
      </c>
      <c r="C6" s="160">
        <f>[4]Table8!C3</f>
        <v>36.632942199707031</v>
      </c>
      <c r="D6" s="160">
        <f>[4]Table8!D3</f>
        <v>86.632942199707031</v>
      </c>
      <c r="E6" s="160">
        <f>[4]Table8!E3</f>
        <v>136.6329345703125</v>
      </c>
      <c r="F6" s="160">
        <f>[4]Table8!F3</f>
        <v>336.6329345703125</v>
      </c>
      <c r="G6" s="160">
        <f>[4]Table8!G3</f>
        <v>536.6329345703125</v>
      </c>
      <c r="H6" s="160">
        <f>[4]Table8!H3</f>
        <v>736.6329345703125</v>
      </c>
      <c r="I6" s="160"/>
    </row>
    <row r="7" spans="1:9" x14ac:dyDescent="0.2">
      <c r="A7" s="177"/>
      <c r="B7" s="66">
        <f>[4]Table8!B4</f>
        <v>0.42258149385452271</v>
      </c>
      <c r="C7" s="66">
        <f>[4]Table8!C4</f>
        <v>0.659984290599823</v>
      </c>
      <c r="D7" s="66">
        <f>[4]Table8!D4</f>
        <v>0.80066418647766113</v>
      </c>
      <c r="E7" s="66">
        <f>[4]Table8!E4</f>
        <v>0.88655072450637817</v>
      </c>
      <c r="F7" s="66">
        <f>[4]Table8!F4</f>
        <v>0.99479156732559204</v>
      </c>
      <c r="G7" s="66">
        <f>[4]Table8!G4</f>
        <v>0.99984270334243774</v>
      </c>
      <c r="H7" s="66">
        <f>[4]Table8!H4</f>
        <v>0.99996507167816162</v>
      </c>
      <c r="I7" s="66"/>
    </row>
    <row r="8" spans="1:9" ht="9" customHeight="1" x14ac:dyDescent="0.2">
      <c r="A8" s="66"/>
      <c r="B8" s="66"/>
      <c r="C8" s="66"/>
      <c r="D8" s="66"/>
      <c r="E8" s="66"/>
      <c r="F8" s="66"/>
      <c r="G8" s="66"/>
      <c r="H8" s="66"/>
      <c r="I8" s="66"/>
    </row>
    <row r="9" spans="1:9" x14ac:dyDescent="0.2">
      <c r="A9" s="177">
        <f>[4]Table8!A5</f>
        <v>0.20000000298023224</v>
      </c>
      <c r="B9" s="64">
        <f>[4]Table8!B5</f>
        <v>-74.63983154296875</v>
      </c>
      <c r="C9" s="64">
        <f>[4]Table8!C5</f>
        <v>-24.63983154296875</v>
      </c>
      <c r="D9" s="64">
        <f>[4]Table8!D5</f>
        <v>25.36016845703125</v>
      </c>
      <c r="E9" s="64">
        <f>[4]Table8!E5</f>
        <v>75.36016845703125</v>
      </c>
      <c r="F9" s="64">
        <f>[4]Table8!F5</f>
        <v>275.36016845703125</v>
      </c>
      <c r="G9" s="64">
        <f>[4]Table8!G5</f>
        <v>475.36016845703125</v>
      </c>
      <c r="H9" s="64">
        <f>[4]Table8!H5</f>
        <v>675.36016845703125</v>
      </c>
      <c r="I9" s="64">
        <f>[4]Table8!I5</f>
        <v>124.63983154296875</v>
      </c>
    </row>
    <row r="10" spans="1:9" s="67" customFormat="1" ht="16" customHeight="1" x14ac:dyDescent="0.2">
      <c r="A10" s="177"/>
      <c r="B10" s="160">
        <f>[4]Table8!B6</f>
        <v>-37.860000610351562</v>
      </c>
      <c r="C10" s="160">
        <f>[4]Table8!C6</f>
        <v>12.140000343322754</v>
      </c>
      <c r="D10" s="160">
        <f>[4]Table8!D6</f>
        <v>62.139999389648438</v>
      </c>
      <c r="E10" s="160">
        <f>[4]Table8!E6</f>
        <v>112.13999938964844</v>
      </c>
      <c r="F10" s="160">
        <f>[4]Table8!F6</f>
        <v>312.1400146484375</v>
      </c>
      <c r="G10" s="160">
        <f>[4]Table8!G6</f>
        <v>512.1400146484375</v>
      </c>
      <c r="H10" s="160">
        <f>[4]Table8!H6</f>
        <v>712.1400146484375</v>
      </c>
      <c r="I10" s="160"/>
    </row>
    <row r="11" spans="1:9" x14ac:dyDescent="0.2">
      <c r="A11" s="177"/>
      <c r="B11" s="66">
        <f>[4]Table8!B7</f>
        <v>0.32626059651374817</v>
      </c>
      <c r="C11" s="66">
        <f>[4]Table8!C7</f>
        <v>0.54573100805282593</v>
      </c>
      <c r="D11" s="66">
        <f>[4]Table8!D7</f>
        <v>0.68910253047943115</v>
      </c>
      <c r="E11" s="66">
        <f>[4]Table8!E7</f>
        <v>0.7882198691368103</v>
      </c>
      <c r="F11" s="66">
        <f>[4]Table8!F7</f>
        <v>0.96602290868759155</v>
      </c>
      <c r="G11" s="66">
        <f>[4]Table8!G7</f>
        <v>0.997203528881073</v>
      </c>
      <c r="H11" s="66">
        <f>[4]Table8!H7</f>
        <v>0.9997902512550354</v>
      </c>
      <c r="I11" s="66"/>
    </row>
    <row r="12" spans="1:9" ht="9" customHeight="1" x14ac:dyDescent="0.2">
      <c r="A12" s="66"/>
      <c r="B12" s="66"/>
      <c r="C12" s="66"/>
      <c r="D12" s="66"/>
      <c r="E12" s="66"/>
      <c r="F12" s="66"/>
      <c r="G12" s="66"/>
      <c r="H12" s="66"/>
      <c r="I12" s="66"/>
    </row>
    <row r="13" spans="1:9" x14ac:dyDescent="0.2">
      <c r="A13" s="177">
        <f>[4]Table8!A8</f>
        <v>0.25</v>
      </c>
      <c r="B13" s="64">
        <f>[4]Table8!B8</f>
        <v>-112.57369232177734</v>
      </c>
      <c r="C13" s="64">
        <f>[4]Table8!C8</f>
        <v>-62.573696136474609</v>
      </c>
      <c r="D13" s="64">
        <f>[4]Table8!D8</f>
        <v>-12.573694229125977</v>
      </c>
      <c r="E13" s="64">
        <f>[4]Table8!E8</f>
        <v>37.426303863525391</v>
      </c>
      <c r="F13" s="64">
        <f>[4]Table8!F8</f>
        <v>237.42630004882812</v>
      </c>
      <c r="G13" s="64">
        <f>[4]Table8!G8</f>
        <v>437.42630004882812</v>
      </c>
      <c r="H13" s="64">
        <f>[4]Table8!H8</f>
        <v>637.42633056640625</v>
      </c>
      <c r="I13" s="64">
        <f>[4]Table8!I8</f>
        <v>162.57369995117188</v>
      </c>
    </row>
    <row r="14" spans="1:9" s="67" customFormat="1" ht="16" customHeight="1" x14ac:dyDescent="0.2">
      <c r="A14" s="177"/>
      <c r="B14" s="64">
        <f>[4]Table8!B9</f>
        <v>-64.599998474121094</v>
      </c>
      <c r="C14" s="64">
        <f>[4]Table8!C9</f>
        <v>-14.600000381469727</v>
      </c>
      <c r="D14" s="64">
        <f>[4]Table8!D9</f>
        <v>35.400001525878906</v>
      </c>
      <c r="E14" s="64">
        <f>[4]Table8!E9</f>
        <v>85.400001525878906</v>
      </c>
      <c r="F14" s="64">
        <f>[4]Table8!F9</f>
        <v>285.39999389648438</v>
      </c>
      <c r="G14" s="64">
        <f>[4]Table8!G9</f>
        <v>485.39999389648438</v>
      </c>
      <c r="H14" s="64">
        <f>[4]Table8!H9</f>
        <v>685.4000244140625</v>
      </c>
      <c r="I14" s="66"/>
    </row>
    <row r="15" spans="1:9" x14ac:dyDescent="0.2">
      <c r="A15" s="177"/>
      <c r="B15" s="66">
        <f>[4]Table8!B10</f>
        <v>0.26148736476898193</v>
      </c>
      <c r="C15" s="66">
        <f>[4]Table8!C10</f>
        <v>0.45526522397994995</v>
      </c>
      <c r="D15" s="66">
        <f>[4]Table8!D10</f>
        <v>0.59393513202667236</v>
      </c>
      <c r="E15" s="66">
        <f>[4]Table8!E10</f>
        <v>0.69661802053451538</v>
      </c>
      <c r="F15" s="66">
        <f>[4]Table8!F10</f>
        <v>0.91273266077041626</v>
      </c>
      <c r="G15" s="66">
        <f>[4]Table8!G10</f>
        <v>0.98294150829315186</v>
      </c>
      <c r="H15" s="66">
        <f>[4]Table8!H10</f>
        <v>0.99778032302856445</v>
      </c>
      <c r="I15" s="66"/>
    </row>
    <row r="16" spans="1:9" ht="9" customHeight="1" x14ac:dyDescent="0.2">
      <c r="A16" s="66"/>
      <c r="B16" s="66"/>
      <c r="C16" s="66"/>
      <c r="D16" s="66"/>
      <c r="E16" s="66"/>
      <c r="F16" s="66"/>
      <c r="G16" s="66"/>
      <c r="H16" s="66"/>
      <c r="I16" s="66"/>
    </row>
    <row r="17" spans="1:9" x14ac:dyDescent="0.2">
      <c r="A17" s="177">
        <f>[4]Table8!A11</f>
        <v>0.5</v>
      </c>
      <c r="B17" s="64">
        <f>[4]Table8!B11</f>
        <v>-383.52984619140625</v>
      </c>
      <c r="C17" s="64">
        <f>[4]Table8!C11</f>
        <v>-333.52984619140625</v>
      </c>
      <c r="D17" s="64">
        <f>[4]Table8!D11</f>
        <v>-283.52984619140625</v>
      </c>
      <c r="E17" s="64">
        <f>[4]Table8!E11</f>
        <v>-233.52984619140625</v>
      </c>
      <c r="F17" s="64">
        <f>[4]Table8!F11</f>
        <v>-33.529853820800781</v>
      </c>
      <c r="G17" s="64">
        <f>[4]Table8!G11</f>
        <v>166.47015380859375</v>
      </c>
      <c r="H17" s="64">
        <f>[4]Table8!H11</f>
        <v>366.47015380859375</v>
      </c>
      <c r="I17" s="64">
        <f>[4]Table8!I11</f>
        <v>433.52984619140625</v>
      </c>
    </row>
    <row r="18" spans="1:9" s="67" customFormat="1" ht="16" customHeight="1" x14ac:dyDescent="0.2">
      <c r="A18" s="177"/>
      <c r="B18" s="64">
        <f>[4]Table8!B12</f>
        <v>-255.60000610351562</v>
      </c>
      <c r="C18" s="64">
        <f>[4]Table8!C12</f>
        <v>-205.60000610351562</v>
      </c>
      <c r="D18" s="64">
        <f>[4]Table8!D12</f>
        <v>-155.60000610351562</v>
      </c>
      <c r="E18" s="64">
        <f>[4]Table8!E12</f>
        <v>-105.59999847412109</v>
      </c>
      <c r="F18" s="64">
        <f>[4]Table8!F12</f>
        <v>94.400001525878906</v>
      </c>
      <c r="G18" s="64">
        <f>[4]Table8!G12</f>
        <v>294.39999389648438</v>
      </c>
      <c r="H18" s="64">
        <f>[4]Table8!H12</f>
        <v>494.39999389648438</v>
      </c>
      <c r="I18" s="66"/>
    </row>
    <row r="19" spans="1:9" x14ac:dyDescent="0.2">
      <c r="A19" s="177"/>
      <c r="B19" s="66">
        <f>[4]Table8!B13</f>
        <v>9.5097437500953674E-2</v>
      </c>
      <c r="C19" s="66">
        <f>[4]Table8!C13</f>
        <v>0.19951061904430389</v>
      </c>
      <c r="D19" s="66">
        <f>[4]Table8!D13</f>
        <v>0.28880539536476135</v>
      </c>
      <c r="E19" s="66">
        <f>[4]Table8!E13</f>
        <v>0.3652014434337616</v>
      </c>
      <c r="F19" s="66">
        <f>[4]Table8!F13</f>
        <v>0.59393513202667236</v>
      </c>
      <c r="G19" s="66">
        <f>[4]Table8!G13</f>
        <v>0.73798829317092896</v>
      </c>
      <c r="H19" s="66">
        <f>[4]Table8!H13</f>
        <v>0.83224678039550781</v>
      </c>
      <c r="I19" s="66"/>
    </row>
    <row r="20" spans="1:9" x14ac:dyDescent="0.2">
      <c r="A20" s="151"/>
      <c r="B20" s="66"/>
      <c r="C20" s="66"/>
      <c r="D20" s="66"/>
      <c r="E20" s="66"/>
      <c r="F20" s="66"/>
      <c r="G20" s="66"/>
      <c r="H20" s="66"/>
      <c r="I20" s="66"/>
    </row>
    <row r="21" spans="1:9" x14ac:dyDescent="0.2">
      <c r="B21" s="179" t="s">
        <v>71</v>
      </c>
      <c r="C21" s="179"/>
      <c r="D21" s="179"/>
      <c r="E21" s="179"/>
      <c r="F21" s="179"/>
      <c r="G21" s="179"/>
      <c r="H21" s="179"/>
      <c r="I21" s="179"/>
    </row>
    <row r="22" spans="1:9" ht="15" customHeight="1" x14ac:dyDescent="0.2">
      <c r="A22" s="177">
        <f>[4]Table8!A22</f>
        <v>0.15000000596046448</v>
      </c>
      <c r="B22" s="64">
        <f>[4]Table8!B22</f>
        <v>-19.89369010925293</v>
      </c>
      <c r="C22" s="64">
        <f>[4]Table8!C22</f>
        <v>50.106311798095703</v>
      </c>
      <c r="D22" s="64">
        <f>[4]Table8!D22</f>
        <v>120.10630798339844</v>
      </c>
      <c r="E22" s="64">
        <f>[4]Table8!E22</f>
        <v>190.10630798339844</v>
      </c>
      <c r="F22" s="64">
        <f>[4]Table8!F22</f>
        <v>470.1063232421875</v>
      </c>
      <c r="G22" s="64">
        <f>[4]Table8!G22</f>
        <v>750.1063232421875</v>
      </c>
      <c r="H22" s="64">
        <f>[4]Table8!H22</f>
        <v>1030.1063232421875</v>
      </c>
      <c r="I22" s="64">
        <f>[4]Table8!I22</f>
        <v>64.20977783203125</v>
      </c>
    </row>
    <row r="23" spans="1:9" s="67" customFormat="1" x14ac:dyDescent="0.2">
      <c r="A23" s="177"/>
      <c r="B23" s="64">
        <f>[4]Table8!B23</f>
        <v>6.6329412460327148</v>
      </c>
      <c r="C23" s="64">
        <f>[4]Table8!C23</f>
        <v>76.632942199707031</v>
      </c>
      <c r="D23" s="64">
        <f>[4]Table8!D23</f>
        <v>146.6329345703125</v>
      </c>
      <c r="E23" s="64">
        <f>[4]Table8!E23</f>
        <v>216.6329345703125</v>
      </c>
      <c r="F23" s="64">
        <f>[4]Table8!F23</f>
        <v>496.6329345703125</v>
      </c>
      <c r="G23" s="64">
        <f>[4]Table8!G23</f>
        <v>776.6329345703125</v>
      </c>
      <c r="H23" s="64">
        <f>[4]Table8!H23</f>
        <v>1056.6329345703125</v>
      </c>
      <c r="I23" s="66"/>
    </row>
    <row r="24" spans="1:9" x14ac:dyDescent="0.2">
      <c r="A24" s="66"/>
      <c r="B24" s="88">
        <f>[4]Table8!B24</f>
        <v>0.53531414270401001</v>
      </c>
      <c r="C24" s="88">
        <f>[4]Table8!C24</f>
        <v>0.77822250127792358</v>
      </c>
      <c r="D24" s="88">
        <f>[4]Table8!D24</f>
        <v>0.89939701557159424</v>
      </c>
      <c r="E24" s="88">
        <f>[4]Table8!E24</f>
        <v>0.96053481101989746</v>
      </c>
      <c r="F24" s="88">
        <f>[4]Table8!F24</f>
        <v>0.99977278709411621</v>
      </c>
      <c r="G24" s="88">
        <f>[4]Table8!G24</f>
        <v>0.99996507167816162</v>
      </c>
      <c r="H24" s="88">
        <f>[4]Table8!H24</f>
        <v>1</v>
      </c>
      <c r="I24" s="64"/>
    </row>
    <row r="25" spans="1:9" ht="9" customHeight="1" x14ac:dyDescent="0.2">
      <c r="A25" s="66"/>
      <c r="B25" s="64"/>
      <c r="C25" s="64"/>
      <c r="D25" s="64"/>
      <c r="E25" s="64"/>
      <c r="F25" s="64"/>
      <c r="G25" s="64"/>
      <c r="H25" s="64"/>
      <c r="I25" s="64"/>
    </row>
    <row r="26" spans="1:9" x14ac:dyDescent="0.2">
      <c r="A26" s="177">
        <f>[4]Table8!A25</f>
        <v>0.20000000298023224</v>
      </c>
      <c r="B26" s="64">
        <f>[4]Table8!B25</f>
        <v>-54.63983154296875</v>
      </c>
      <c r="C26" s="64">
        <f>[4]Table8!C25</f>
        <v>15.360167503356934</v>
      </c>
      <c r="D26" s="64">
        <f>[4]Table8!D25</f>
        <v>85.36016845703125</v>
      </c>
      <c r="E26" s="64">
        <f>[4]Table8!E25</f>
        <v>155.36016845703125</v>
      </c>
      <c r="F26" s="64">
        <f>[4]Table8!F25</f>
        <v>435.36016845703125</v>
      </c>
      <c r="G26" s="64">
        <f>[4]Table8!G25</f>
        <v>715.36016845703125</v>
      </c>
      <c r="H26" s="64">
        <f>[4]Table8!H25</f>
        <v>995.36016845703125</v>
      </c>
      <c r="I26" s="64">
        <f>[4]Table8!I25</f>
        <v>89.028450012207031</v>
      </c>
    </row>
    <row r="27" spans="1:9" s="67" customFormat="1" x14ac:dyDescent="0.2">
      <c r="A27" s="177"/>
      <c r="B27" s="64">
        <f>[4]Table8!B26</f>
        <v>-17.860000610351562</v>
      </c>
      <c r="C27" s="64">
        <f>[4]Table8!C26</f>
        <v>52.139999389648438</v>
      </c>
      <c r="D27" s="64">
        <f>[4]Table8!D26</f>
        <v>122.13999938964844</v>
      </c>
      <c r="E27" s="64">
        <f>[4]Table8!E26</f>
        <v>192.13999938964844</v>
      </c>
      <c r="F27" s="64">
        <f>[4]Table8!F26</f>
        <v>472.1400146484375</v>
      </c>
      <c r="G27" s="64">
        <f>[4]Table8!G26</f>
        <v>752.1400146484375</v>
      </c>
      <c r="H27" s="64">
        <f>[4]Table8!H26</f>
        <v>1032.1400146484375</v>
      </c>
      <c r="I27" s="66"/>
    </row>
    <row r="28" spans="1:9" x14ac:dyDescent="0.2">
      <c r="A28" s="66"/>
      <c r="B28" s="88">
        <f>[4]Table8!B27</f>
        <v>0.42569255828857422</v>
      </c>
      <c r="C28" s="88">
        <f>[4]Table8!C27</f>
        <v>0.66330510377883911</v>
      </c>
      <c r="D28" s="88">
        <f>[4]Table8!D27</f>
        <v>0.80386263132095337</v>
      </c>
      <c r="E28" s="88">
        <f>[4]Table8!E27</f>
        <v>0.88920736312866211</v>
      </c>
      <c r="F28" s="88">
        <f>[4]Table8!F27</f>
        <v>0.99522852897644043</v>
      </c>
      <c r="G28" s="88">
        <f>[4]Table8!G27</f>
        <v>0.99984270334243774</v>
      </c>
      <c r="H28" s="88">
        <f>[4]Table8!H27</f>
        <v>0.99996507167816162</v>
      </c>
      <c r="I28" s="64"/>
    </row>
    <row r="29" spans="1:9" ht="9" customHeight="1" x14ac:dyDescent="0.2">
      <c r="A29" s="66"/>
      <c r="B29" s="64" t="s">
        <v>63</v>
      </c>
      <c r="C29" s="64"/>
      <c r="D29" s="64"/>
      <c r="E29" s="64"/>
      <c r="F29" s="64"/>
      <c r="G29" s="64"/>
      <c r="H29" s="64"/>
      <c r="I29" s="64"/>
    </row>
    <row r="30" spans="1:9" x14ac:dyDescent="0.2">
      <c r="A30" s="177">
        <f>[4]Table8!A28</f>
        <v>0.25</v>
      </c>
      <c r="B30" s="64">
        <f>[4]Table8!B28</f>
        <v>-92.573692321777344</v>
      </c>
      <c r="C30" s="64">
        <f>[4]Table8!C28</f>
        <v>-22.573694229125977</v>
      </c>
      <c r="D30" s="64">
        <f>[4]Table8!D28</f>
        <v>47.426303863525391</v>
      </c>
      <c r="E30" s="64">
        <f>[4]Table8!E28</f>
        <v>117.42630767822266</v>
      </c>
      <c r="F30" s="64">
        <f>[4]Table8!F28</f>
        <v>397.42630004882812</v>
      </c>
      <c r="G30" s="64">
        <f>[4]Table8!G28</f>
        <v>677.42633056640625</v>
      </c>
      <c r="H30" s="64">
        <f>[4]Table8!H28</f>
        <v>957.42633056640625</v>
      </c>
      <c r="I30" s="64">
        <f>[4]Table8!I28</f>
        <v>116.12406921386719</v>
      </c>
    </row>
    <row r="31" spans="1:9" s="67" customFormat="1" x14ac:dyDescent="0.2">
      <c r="A31" s="177"/>
      <c r="B31" s="64">
        <f>[4]Table8!B29</f>
        <v>-44.599998474121094</v>
      </c>
      <c r="C31" s="64">
        <f>[4]Table8!C29</f>
        <v>25.399999618530273</v>
      </c>
      <c r="D31" s="64">
        <f>[4]Table8!D29</f>
        <v>95.400001525878906</v>
      </c>
      <c r="E31" s="64">
        <f>[4]Table8!E29</f>
        <v>165.39999389648438</v>
      </c>
      <c r="F31" s="64">
        <f>[4]Table8!F29</f>
        <v>445.39999389648438</v>
      </c>
      <c r="G31" s="64">
        <f>[4]Table8!G29</f>
        <v>725.4000244140625</v>
      </c>
      <c r="H31" s="64">
        <f>[4]Table8!H29</f>
        <v>1005.4000244140625</v>
      </c>
      <c r="I31" s="64"/>
    </row>
    <row r="32" spans="1:9" x14ac:dyDescent="0.2">
      <c r="A32" s="177"/>
      <c r="B32" s="88">
        <f>[4]Table8!B30</f>
        <v>0.34518918395042419</v>
      </c>
      <c r="C32" s="88">
        <f>[4]Table8!C30</f>
        <v>0.57044482231140137</v>
      </c>
      <c r="D32" s="88">
        <f>[4]Table8!D30</f>
        <v>0.71407848596572876</v>
      </c>
      <c r="E32" s="88">
        <f>[4]Table8!E30</f>
        <v>0.8108363151550293</v>
      </c>
      <c r="F32" s="88">
        <f>[4]Table8!F30</f>
        <v>0.97547847032546997</v>
      </c>
      <c r="G32" s="88">
        <f>[4]Table8!G30</f>
        <v>0.99867165088653564</v>
      </c>
      <c r="H32" s="88">
        <f>[4]Table8!H30</f>
        <v>0.99984270334243774</v>
      </c>
      <c r="I32" s="64"/>
    </row>
    <row r="33" spans="1:9" ht="9" customHeight="1" x14ac:dyDescent="0.2">
      <c r="A33" s="66"/>
      <c r="B33" s="64"/>
      <c r="C33" s="64"/>
      <c r="D33" s="64"/>
      <c r="E33" s="64"/>
      <c r="F33" s="64"/>
      <c r="G33" s="64"/>
      <c r="H33" s="64"/>
      <c r="I33" s="64"/>
    </row>
    <row r="34" spans="1:9" x14ac:dyDescent="0.2">
      <c r="A34" s="177">
        <f>[4]Table8!A31</f>
        <v>0.5</v>
      </c>
      <c r="B34" s="64">
        <f>[4]Table8!B31</f>
        <v>-363.52984619140625</v>
      </c>
      <c r="C34" s="64">
        <f>[4]Table8!C31</f>
        <v>-293.52984619140625</v>
      </c>
      <c r="D34" s="64">
        <f>[4]Table8!D31</f>
        <v>-223.52984619140625</v>
      </c>
      <c r="E34" s="64">
        <f>[4]Table8!E31</f>
        <v>-153.52984619140625</v>
      </c>
      <c r="F34" s="64">
        <f>[4]Table8!F31</f>
        <v>126.47014617919922</v>
      </c>
      <c r="G34" s="64">
        <f>[4]Table8!G31</f>
        <v>406.47015380859375</v>
      </c>
      <c r="H34" s="64">
        <f>[4]Table8!H31</f>
        <v>686.47015380859375</v>
      </c>
      <c r="I34" s="64">
        <f>[4]Table8!I31</f>
        <v>309.6641845703125</v>
      </c>
    </row>
    <row r="35" spans="1:9" s="67" customFormat="1" x14ac:dyDescent="0.2">
      <c r="A35" s="177"/>
      <c r="B35" s="64">
        <f>[4]Table8!B32</f>
        <v>-235.60000610351562</v>
      </c>
      <c r="C35" s="64">
        <f>[4]Table8!C32</f>
        <v>-165.60000610351562</v>
      </c>
      <c r="D35" s="64">
        <f>[4]Table8!D32</f>
        <v>-95.599998474121094</v>
      </c>
      <c r="E35" s="64">
        <f>[4]Table8!E32</f>
        <v>-25.600000381469727</v>
      </c>
      <c r="F35" s="64">
        <f>[4]Table8!F32</f>
        <v>254.39999389648438</v>
      </c>
      <c r="G35" s="64">
        <f>[4]Table8!G32</f>
        <v>534.4000244140625</v>
      </c>
      <c r="H35" s="64">
        <f>[4]Table8!H32</f>
        <v>814.4000244140625</v>
      </c>
      <c r="I35" s="66"/>
    </row>
    <row r="36" spans="1:9" x14ac:dyDescent="0.2">
      <c r="A36" s="178"/>
      <c r="B36" s="115">
        <f>[4]Table8!B33</f>
        <v>0.14052258431911469</v>
      </c>
      <c r="C36" s="115">
        <f>[4]Table8!C33</f>
        <v>0.27220135927200317</v>
      </c>
      <c r="D36" s="115">
        <f>[4]Table8!D33</f>
        <v>0.38044220209121704</v>
      </c>
      <c r="E36" s="115">
        <f>[4]Table8!E33</f>
        <v>0.47048851847648621</v>
      </c>
      <c r="F36" s="115">
        <f>[4]Table8!F33</f>
        <v>0.71407848596572876</v>
      </c>
      <c r="G36" s="115">
        <f>[4]Table8!G33</f>
        <v>0.84808176755905151</v>
      </c>
      <c r="H36" s="115">
        <f>[4]Table8!H33</f>
        <v>0.92404091358184814</v>
      </c>
      <c r="I36" s="159"/>
    </row>
  </sheetData>
  <mergeCells count="11">
    <mergeCell ref="B1:I1"/>
    <mergeCell ref="A17:A19"/>
    <mergeCell ref="A13:A15"/>
    <mergeCell ref="A9:A11"/>
    <mergeCell ref="A5:A7"/>
    <mergeCell ref="B4:I4"/>
    <mergeCell ref="A34:A36"/>
    <mergeCell ref="A30:A32"/>
    <mergeCell ref="A26:A27"/>
    <mergeCell ref="A22:A23"/>
    <mergeCell ref="B21:I21"/>
  </mergeCells>
  <phoneticPr fontId="8" type="noConversion"/>
  <pageMargins left="0.7" right="0.7" top="0.75" bottom="0.75" header="0.3" footer="0.3"/>
  <pageSetup fitToHeight="0"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1"/>
    <pageSetUpPr fitToPage="1"/>
  </sheetPr>
  <dimension ref="A1:B12"/>
  <sheetViews>
    <sheetView topLeftCell="A2" zoomScale="95" zoomScaleNormal="95" zoomScalePageLayoutView="95" workbookViewId="0">
      <selection activeCell="B10" sqref="B10"/>
    </sheetView>
  </sheetViews>
  <sheetFormatPr baseColWidth="10" defaultRowHeight="16" x14ac:dyDescent="0.2"/>
  <cols>
    <col min="1" max="1" width="17.33203125" customWidth="1"/>
    <col min="2" max="2" width="56.6640625" customWidth="1"/>
  </cols>
  <sheetData>
    <row r="1" spans="1:2" ht="18" hidden="1" x14ac:dyDescent="0.2">
      <c r="A1" s="162" t="s">
        <v>64</v>
      </c>
      <c r="B1" s="162"/>
    </row>
    <row r="2" spans="1:2" x14ac:dyDescent="0.2">
      <c r="A2" s="78" t="s">
        <v>15</v>
      </c>
      <c r="B2" s="78" t="s">
        <v>10</v>
      </c>
    </row>
    <row r="3" spans="1:2" x14ac:dyDescent="0.2">
      <c r="A3" s="5">
        <v>42604</v>
      </c>
      <c r="B3" s="4" t="s">
        <v>59</v>
      </c>
    </row>
    <row r="4" spans="1:2" x14ac:dyDescent="0.2">
      <c r="A4" s="5">
        <v>42611</v>
      </c>
      <c r="B4" s="4" t="s">
        <v>60</v>
      </c>
    </row>
    <row r="5" spans="1:2" x14ac:dyDescent="0.2">
      <c r="A5" s="5">
        <v>42618</v>
      </c>
      <c r="B5" s="4" t="s">
        <v>16</v>
      </c>
    </row>
    <row r="6" spans="1:2" x14ac:dyDescent="0.2">
      <c r="A6" s="5">
        <v>42625</v>
      </c>
      <c r="B6" s="4" t="s">
        <v>13</v>
      </c>
    </row>
    <row r="7" spans="1:2" x14ac:dyDescent="0.2">
      <c r="A7" s="5">
        <v>42632</v>
      </c>
      <c r="B7" s="4" t="s">
        <v>11</v>
      </c>
    </row>
    <row r="8" spans="1:2" x14ac:dyDescent="0.2">
      <c r="A8" s="5">
        <v>42639</v>
      </c>
      <c r="B8" s="4"/>
    </row>
    <row r="9" spans="1:2" x14ac:dyDescent="0.2">
      <c r="A9" s="5">
        <v>42646</v>
      </c>
      <c r="B9" s="4"/>
    </row>
    <row r="10" spans="1:2" x14ac:dyDescent="0.2">
      <c r="A10" s="5">
        <v>42653</v>
      </c>
      <c r="B10" s="4" t="s">
        <v>14</v>
      </c>
    </row>
    <row r="11" spans="1:2" x14ac:dyDescent="0.2">
      <c r="A11" s="5">
        <v>42660</v>
      </c>
      <c r="B11" s="4" t="s">
        <v>12</v>
      </c>
    </row>
    <row r="12" spans="1:2" x14ac:dyDescent="0.2">
      <c r="A12" s="79"/>
      <c r="B12" s="79"/>
    </row>
  </sheetData>
  <mergeCells count="1">
    <mergeCell ref="A1:B1"/>
  </mergeCells>
  <phoneticPr fontId="8" type="noConversion"/>
  <printOptions horizontalCentered="1"/>
  <pageMargins left="0.7" right="0.7"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Table 1 - Boston</vt:lpstr>
      <vt:lpstr>Table 2 - FW Design</vt:lpstr>
      <vt:lpstr>Table 3 - Who Opts In</vt:lpstr>
      <vt:lpstr>Table 4 - Taxi</vt:lpstr>
      <vt:lpstr>Table 5 - ISE</vt:lpstr>
      <vt:lpstr>Table 6-Gains-Losses</vt:lpstr>
      <vt:lpstr>Table 7</vt:lpstr>
      <vt:lpstr>Table 8</vt:lpstr>
      <vt:lpstr>A1 Calendar</vt:lpstr>
      <vt:lpstr>A2- Wave Balance</vt:lpstr>
      <vt:lpstr>A3 - Taxi 1 Balance</vt:lpstr>
      <vt:lpstr>A4 - Taxi 2 Balance</vt:lpstr>
      <vt:lpstr>A5  Compliance 2SLS</vt:lpstr>
      <vt:lpstr>A6 Other Compliance</vt:lpstr>
      <vt:lpstr>Table A7 ISE</vt:lpstr>
      <vt:lpstr>TableA8</vt:lpstr>
      <vt:lpstr>Table A9</vt:lpstr>
      <vt:lpstr>TableA10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Sydnee Caldwell</dc:creator>
  <cp:lastModifiedBy>Microsoft Office User</cp:lastModifiedBy>
  <cp:lastPrinted>2020-04-29T17:12:22Z</cp:lastPrinted>
  <dcterms:created xsi:type="dcterms:W3CDTF">2016-10-24T19:54:13Z</dcterms:created>
  <dcterms:modified xsi:type="dcterms:W3CDTF">2020-04-30T13:38:18Z</dcterms:modified>
</cp:coreProperties>
</file>