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_n\PycharmProjects\TrainingPrograms\Python\ITMO_Continuous Mathematical Modeling\Exam_project\"/>
    </mc:Choice>
  </mc:AlternateContent>
  <xr:revisionPtr revIDLastSave="0" documentId="13_ncr:1_{B922C9B4-7F84-4847-B274-E0F38D4AB765}" xr6:coauthVersionLast="47" xr6:coauthVersionMax="47" xr10:uidLastSave="{00000000-0000-0000-0000-000000000000}"/>
  <bookViews>
    <workbookView xWindow="-120" yWindow="-120" windowWidth="29040" windowHeight="15840" xr2:uid="{B6BD5732-A7D3-41E0-8217-668E5C43D7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3" i="1"/>
  <c r="B4" i="1"/>
  <c r="B5" i="1"/>
  <c r="B6" i="1"/>
  <c r="B7" i="1"/>
  <c r="B8" i="1"/>
  <c r="B9" i="1"/>
  <c r="B10" i="1"/>
  <c r="B2" i="1"/>
  <c r="G3" i="1"/>
  <c r="G4" i="1"/>
  <c r="G5" i="1"/>
  <c r="G6" i="1"/>
  <c r="G7" i="1"/>
  <c r="G8" i="1"/>
  <c r="G9" i="1"/>
  <c r="G10" i="1"/>
  <c r="G11" i="1"/>
  <c r="G2" i="1"/>
  <c r="F2" i="1"/>
  <c r="F11" i="1"/>
  <c r="F10" i="1"/>
  <c r="F9" i="1"/>
  <c r="F8" i="1"/>
  <c r="F7" i="1"/>
  <c r="D7" i="1" s="1"/>
  <c r="F6" i="1"/>
  <c r="D6" i="1" s="1"/>
  <c r="F5" i="1"/>
  <c r="D5" i="1" s="1"/>
  <c r="F4" i="1"/>
  <c r="D4" i="1" s="1"/>
  <c r="F3" i="1"/>
  <c r="D3" i="1" s="1"/>
  <c r="D2" i="1"/>
  <c r="D9" i="1"/>
  <c r="D8" i="1"/>
  <c r="D11" i="1"/>
  <c r="D10" i="1"/>
</calcChain>
</file>

<file path=xl/sharedStrings.xml><?xml version="1.0" encoding="utf-8"?>
<sst xmlns="http://schemas.openxmlformats.org/spreadsheetml/2006/main" count="7" uniqueCount="7">
  <si>
    <t>year</t>
  </si>
  <si>
    <t>S</t>
  </si>
  <si>
    <t>I</t>
  </si>
  <si>
    <t>R</t>
  </si>
  <si>
    <t>Iisol</t>
  </si>
  <si>
    <t>total_population per 1000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</si>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</sst>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Infected</a:t>
            </a:r>
            <a:r>
              <a:rPr lang="en-US" sz="1800" baseline="0"/>
              <a:t> individuals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11500</c:v>
                </c:pt>
                <c:pt idx="1">
                  <c:v>12100</c:v>
                </c:pt>
                <c:pt idx="2">
                  <c:v>12500</c:v>
                </c:pt>
                <c:pt idx="3">
                  <c:v>14200</c:v>
                </c:pt>
                <c:pt idx="4">
                  <c:v>15900</c:v>
                </c:pt>
                <c:pt idx="5">
                  <c:v>16500</c:v>
                </c:pt>
                <c:pt idx="6">
                  <c:v>18500</c:v>
                </c:pt>
                <c:pt idx="7">
                  <c:v>20800</c:v>
                </c:pt>
                <c:pt idx="8">
                  <c:v>22600</c:v>
                </c:pt>
                <c:pt idx="9">
                  <c:v>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E-49BC-8C9A-8F8D0E80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9912096"/>
        <c:axId val="1549914592"/>
      </c:barChart>
      <c:catAx>
        <c:axId val="154991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914592"/>
        <c:crosses val="autoZero"/>
        <c:auto val="1"/>
        <c:lblAlgn val="ctr"/>
        <c:lblOffset val="100"/>
        <c:noMultiLvlLbl val="0"/>
      </c:catAx>
      <c:valAx>
        <c:axId val="15499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people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91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876299</xdr:colOff>
      <xdr:row>4</xdr:row>
      <xdr:rowOff>171450</xdr:rowOff>
    </xdr:from>
    <xdr:to>
      <xdr:col>17</xdr:col>
      <xdr:colOff>114299</xdr:colOff>
      <xdr:row>33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5850E5-99DB-9321-4388-D0F00C221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6622-3E11-4271-AC72-693DC3C2F43D}">
  <dimension ref="A1:G11"/>
  <sheetViews>
    <sheetView tabSelected="1" workbookViewId="0">
      <selection activeCell="L2" sqref="L2"/>
    </sheetView>
  </sheetViews>
  <sheetFormatPr defaultRowHeight="15" x14ac:dyDescent="0.25"/>
  <cols>
    <col min="5" max="5" width="15.28515625" customWidth="1"/>
    <col min="6" max="6" width="28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f>G2-(C2-E2)-D2</f>
        <v>16142972</v>
      </c>
      <c r="C2">
        <v>11500</v>
      </c>
      <c r="D2">
        <f>ROUND(F2/2*4.5+F2/2*1.8,0)</f>
        <v>51045</v>
      </c>
      <c r="E2">
        <v>900</v>
      </c>
      <c r="F2" s="1">
        <f>16204617/1000</f>
        <v>16204.617</v>
      </c>
      <c r="G2">
        <f>F2*1000</f>
        <v>16204617</v>
      </c>
    </row>
    <row r="3" spans="1:7" x14ac:dyDescent="0.25">
      <c r="A3">
        <v>2011</v>
      </c>
      <c r="B3">
        <f t="shared" ref="B3:B10" si="0">G3-(C3-E3)-D3</f>
        <v>16376800.999999998</v>
      </c>
      <c r="C3">
        <v>12100</v>
      </c>
      <c r="D3">
        <f>ROUND(F3/2*4.6+F3/2*2,0)</f>
        <v>54258</v>
      </c>
      <c r="E3">
        <v>1200</v>
      </c>
      <c r="F3">
        <f>16441959/1000</f>
        <v>16441.958999999999</v>
      </c>
      <c r="G3">
        <f t="shared" ref="G3:G11" si="1">F3*1000</f>
        <v>16441958.999999998</v>
      </c>
    </row>
    <row r="4" spans="1:7" x14ac:dyDescent="0.25">
      <c r="A4">
        <v>2012</v>
      </c>
      <c r="B4">
        <f t="shared" si="0"/>
        <v>16609663</v>
      </c>
      <c r="C4">
        <v>12500</v>
      </c>
      <c r="D4">
        <f>ROUND(F4/2*4.7+F4/2*1.9,0)</f>
        <v>55029</v>
      </c>
      <c r="E4">
        <v>1800</v>
      </c>
      <c r="F4">
        <f>0.001*16675392</f>
        <v>16675.392</v>
      </c>
      <c r="G4">
        <f t="shared" si="1"/>
        <v>16675392</v>
      </c>
    </row>
    <row r="5" spans="1:7" x14ac:dyDescent="0.25">
      <c r="A5">
        <v>2013</v>
      </c>
      <c r="B5">
        <f t="shared" si="0"/>
        <v>16847238</v>
      </c>
      <c r="C5">
        <v>14200</v>
      </c>
      <c r="D5">
        <f>ROUND(F5/2*4.5+F5/2*1.8,0)</f>
        <v>53273</v>
      </c>
      <c r="E5">
        <v>2800</v>
      </c>
      <c r="F5">
        <f>0.001*16911911</f>
        <v>16911.911</v>
      </c>
      <c r="G5">
        <f t="shared" si="1"/>
        <v>16911911</v>
      </c>
    </row>
    <row r="6" spans="1:7" x14ac:dyDescent="0.25">
      <c r="A6">
        <v>2014</v>
      </c>
      <c r="B6">
        <f t="shared" si="0"/>
        <v>17100085</v>
      </c>
      <c r="C6">
        <v>15900</v>
      </c>
      <c r="D6">
        <f>ROUND(F6/2*4.4+F6/2*1.7,0)</f>
        <v>52354</v>
      </c>
      <c r="E6">
        <v>3100</v>
      </c>
      <c r="F6">
        <f>0.001*17165239</f>
        <v>17165.239000000001</v>
      </c>
      <c r="G6">
        <f t="shared" si="1"/>
        <v>17165239</v>
      </c>
    </row>
    <row r="7" spans="1:7" x14ac:dyDescent="0.25">
      <c r="A7">
        <v>2015</v>
      </c>
      <c r="B7">
        <f t="shared" si="0"/>
        <v>17352725</v>
      </c>
      <c r="C7">
        <v>16500</v>
      </c>
      <c r="D7">
        <f>ROUND(F7/2*4.5+F7/2*1.5,0)</f>
        <v>52252</v>
      </c>
      <c r="E7">
        <v>4000</v>
      </c>
      <c r="F7">
        <f>0.001*17417477</f>
        <v>17417.476999999999</v>
      </c>
      <c r="G7">
        <f t="shared" si="1"/>
        <v>17417477</v>
      </c>
    </row>
    <row r="8" spans="1:7" x14ac:dyDescent="0.25">
      <c r="A8">
        <v>2016</v>
      </c>
      <c r="B8">
        <f t="shared" si="0"/>
        <v>17604544.000000004</v>
      </c>
      <c r="C8">
        <v>18500</v>
      </c>
      <c r="D8">
        <f>ROUND(F8/2*4.7+F8/2*1.3,0)</f>
        <v>53013</v>
      </c>
      <c r="E8">
        <v>5100</v>
      </c>
      <c r="F8">
        <f>0.001*17670957</f>
        <v>17670.957000000002</v>
      </c>
      <c r="G8">
        <f t="shared" si="1"/>
        <v>17670957.000000004</v>
      </c>
    </row>
    <row r="9" spans="1:7" x14ac:dyDescent="0.25">
      <c r="A9">
        <v>2017</v>
      </c>
      <c r="B9">
        <f t="shared" si="0"/>
        <v>17858626</v>
      </c>
      <c r="C9">
        <v>20800</v>
      </c>
      <c r="D9">
        <f>ROUND(F9/2*4.9+F9/2*1.2,0)</f>
        <v>54674</v>
      </c>
      <c r="E9">
        <v>8100</v>
      </c>
      <c r="F9">
        <f>0.001*17926000</f>
        <v>17926</v>
      </c>
      <c r="G9">
        <f t="shared" si="1"/>
        <v>17926000</v>
      </c>
    </row>
    <row r="10" spans="1:7" x14ac:dyDescent="0.25">
      <c r="A10">
        <v>2018</v>
      </c>
      <c r="B10">
        <f t="shared" si="0"/>
        <v>18086834</v>
      </c>
      <c r="C10">
        <v>22600</v>
      </c>
      <c r="D10">
        <f>ROUND(F10/2*5.2+F10/2*1.2,0)</f>
        <v>58103</v>
      </c>
      <c r="E10">
        <v>10200</v>
      </c>
      <c r="F10">
        <f>0.001*18157337</f>
        <v>18157.337</v>
      </c>
      <c r="G10">
        <f t="shared" si="1"/>
        <v>18157337</v>
      </c>
    </row>
    <row r="11" spans="1:7" x14ac:dyDescent="0.25">
      <c r="A11">
        <v>2019</v>
      </c>
      <c r="B11">
        <f>G11-(C11-E11)-D11</f>
        <v>18349635</v>
      </c>
      <c r="C11">
        <v>26000</v>
      </c>
      <c r="D11">
        <f>ROUND(F11/2*3.2+F11/2*0.5,0)</f>
        <v>34032</v>
      </c>
      <c r="E11">
        <v>14100</v>
      </c>
      <c r="F11">
        <f>0.001*18395567</f>
        <v>18395.566999999999</v>
      </c>
      <c r="G11">
        <f t="shared" si="1"/>
        <v>18395567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Ямолдин</dc:creator>
  <cp:lastModifiedBy>Александр Ямолдин</cp:lastModifiedBy>
  <dcterms:created xsi:type="dcterms:W3CDTF">2022-10-04T17:30:48Z</dcterms:created>
  <dcterms:modified xsi:type="dcterms:W3CDTF">2022-10-06T04:23:09Z</dcterms:modified>
</cp:coreProperties>
</file>