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youb\bestanden\tools\"/>
    </mc:Choice>
  </mc:AlternateContent>
  <xr:revisionPtr revIDLastSave="0" documentId="13_ncr:1_{071261A4-5231-4EF7-9F86-7C3B108D70DE}" xr6:coauthVersionLast="47" xr6:coauthVersionMax="47" xr10:uidLastSave="{00000000-0000-0000-0000-000000000000}"/>
  <bookViews>
    <workbookView xWindow="-120" yWindow="-120" windowWidth="29040" windowHeight="15990" tabRatio="174" xr2:uid="{1330B76E-6DD7-4ADC-93A0-A7A3173B7549}"/>
  </bookViews>
  <sheets>
    <sheet name="Calculator" sheetId="2" r:id="rId1"/>
    <sheet name="Gegevens" sheetId="1" r:id="rId2"/>
  </sheets>
  <definedNames>
    <definedName name="Beach_Black_polie">354</definedName>
    <definedName name="Belgian_Blue_New_Polie">311</definedName>
    <definedName name="Belgian_Blue_New_Verzoet">319</definedName>
    <definedName name="Belgian_Buxy_Verzoet">385</definedName>
    <definedName name="Bianco_Assoluto_Polie">328</definedName>
    <definedName name="Bianco_Extreme_Polie">389</definedName>
    <definedName name="Clamshell_4130p_Polie">328</definedName>
    <definedName name="Coral_Clay_Polie">451</definedName>
    <definedName name="Crea_Beton_Light_Verzoet">414</definedName>
    <definedName name="Desert_Silver_Suede">482</definedName>
    <definedName name="Divinity_White_Polie">309</definedName>
    <definedName name="Eternal_Calacatta_Gold_polie">734</definedName>
    <definedName name="Eternal_Calacatta_Gold_Suede">808</definedName>
    <definedName name="Eternal_Marquina_Polie">615</definedName>
    <definedName name="Eternal_Marquina_Suede">676</definedName>
    <definedName name="Eternal_Statuario_Polie">615</definedName>
    <definedName name="Frosty_Carrina_5141p_Polie">468</definedName>
    <definedName name="Gris_Expo_Polie">359</definedName>
    <definedName name="Havana_Brown_T600_Polie">320</definedName>
    <definedName name="Kensho_Polie">522</definedName>
    <definedName name="Marengo_Polie">367</definedName>
    <definedName name="Night_Black_T500_Polie">297</definedName>
    <definedName name="Organic_White_4600p_Polie">328</definedName>
    <definedName name="Piatra_Grey_5003p_Polie">419</definedName>
    <definedName name="Premium_Dolphin_Grey_Polie">410</definedName>
    <definedName name="Premium_Dolphin_Grey_Verzoet">478</definedName>
    <definedName name="Pure_White_New_Polie">314</definedName>
    <definedName name="Rougui_Polie">367</definedName>
    <definedName name="Rugged_Concrete_4033CN_Silk">470</definedName>
    <definedName name="Supreme_White_Polie">395</definedName>
    <definedName name="Woodlands_6338P">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2" l="1"/>
  <c r="K10" i="2"/>
  <c r="J8" i="2"/>
  <c r="M10" i="2"/>
  <c r="T11" i="2"/>
  <c r="T10" i="2"/>
  <c r="T9" i="2"/>
  <c r="T8" i="2"/>
  <c r="T7" i="2"/>
  <c r="S11" i="2"/>
  <c r="S10" i="2"/>
  <c r="S9" i="2"/>
  <c r="S8" i="2"/>
  <c r="S7" i="2"/>
  <c r="P7" i="2"/>
  <c r="P9" i="2"/>
  <c r="L10" i="2"/>
  <c r="I8" i="2"/>
  <c r="I10" i="2" s="1"/>
  <c r="P11" i="2"/>
  <c r="P12" i="2"/>
  <c r="P10" i="2"/>
  <c r="Q7" i="2"/>
  <c r="K8" i="2" l="1"/>
  <c r="U11" i="2"/>
  <c r="U9" i="2"/>
  <c r="U8" i="2"/>
  <c r="U7" i="2"/>
  <c r="U10" i="2"/>
  <c r="H8" i="2" l="1"/>
  <c r="H10" i="2" s="1"/>
  <c r="K18" i="2" s="1"/>
</calcChain>
</file>

<file path=xl/sharedStrings.xml><?xml version="1.0" encoding="utf-8"?>
<sst xmlns="http://schemas.openxmlformats.org/spreadsheetml/2006/main" count="241" uniqueCount="223">
  <si>
    <t>COMPOSIET</t>
  </si>
  <si>
    <t>DEKTON</t>
  </si>
  <si>
    <t>Beach Black polie 2cm</t>
  </si>
  <si>
    <t>Belgian Blue New Verzoet 2cm</t>
  </si>
  <si>
    <t>Belgian Blue New Verzoet 3cm</t>
  </si>
  <si>
    <t>Belgian Blue New Polie 2cm</t>
  </si>
  <si>
    <t>Belgian Blue New Polie 3cm</t>
  </si>
  <si>
    <t>Belgian Buxy Verzoet 2cm</t>
  </si>
  <si>
    <t>Bianco Assoluto Polie 2cm</t>
  </si>
  <si>
    <t>Bianco Assoluto Polie 3cm</t>
  </si>
  <si>
    <t>Bianco Extreme Polie 2cm</t>
  </si>
  <si>
    <t>Bianco Extreme Polie 3cm</t>
  </si>
  <si>
    <t>Clamshell 4130p Polie 2cm</t>
  </si>
  <si>
    <t>Coral Clay Polie 2cm</t>
  </si>
  <si>
    <t>Coral Clay Polie 3cm</t>
  </si>
  <si>
    <t>Crea Beton Light Verzoet 2cm</t>
  </si>
  <si>
    <t>Desert Silver Suede 2cm</t>
  </si>
  <si>
    <t>Divinity White Polie 2cm</t>
  </si>
  <si>
    <t>Divinity White Polie 3cm</t>
  </si>
  <si>
    <t>Eternal Calacatta Gold polie 2cm</t>
  </si>
  <si>
    <t>Eternal Calacatta Gold Suede 2cm</t>
  </si>
  <si>
    <t>Eternal Marquina Polie 2cm</t>
  </si>
  <si>
    <t>Eternal Marquina Suede 2cm</t>
  </si>
  <si>
    <t>Eternal Statuario Polie 2cm</t>
  </si>
  <si>
    <t>Frosty Carrina 5141p Polie 2cm</t>
  </si>
  <si>
    <t>Gris Expo Polie 2cm</t>
  </si>
  <si>
    <t>Gris Expo Polie 3cm</t>
  </si>
  <si>
    <t>Havana Brown T600 Polie 2cm</t>
  </si>
  <si>
    <t>Kensho Polie 2cm</t>
  </si>
  <si>
    <t>Marengo Polie 2cm</t>
  </si>
  <si>
    <t>Night Black T500 Polie 2cm</t>
  </si>
  <si>
    <t>Organic White 4600p Polie 2cm</t>
  </si>
  <si>
    <t>Organic White 4600p Polie 3cm</t>
  </si>
  <si>
    <t>Piatra Grey 5003p Polie 2cm</t>
  </si>
  <si>
    <t>Piatra Grey 5003p Polie 3cm</t>
  </si>
  <si>
    <t>Premium Dolphin Grey Polie 2cm</t>
  </si>
  <si>
    <t>Premium Dolphin Grey Polie 3cm</t>
  </si>
  <si>
    <t>Premium Dolphin Grey Verzoet 2cm</t>
  </si>
  <si>
    <t>Pure White New Polie 2cm</t>
  </si>
  <si>
    <t>Pure White New Polie 3cm</t>
  </si>
  <si>
    <t>Rougui Polie 2cm</t>
  </si>
  <si>
    <t>Rugged Concrete 4033CN Silk 2cm</t>
  </si>
  <si>
    <t>Woodlands 6338P 2cm</t>
  </si>
  <si>
    <t>Supreme White Polie 3cm</t>
  </si>
  <si>
    <t>Supreme White Polie 2cm</t>
  </si>
  <si>
    <t>Alpine White Verzoet 1,2cm</t>
  </si>
  <si>
    <t>Dekton</t>
  </si>
  <si>
    <t>Graniet</t>
  </si>
  <si>
    <t>Domoos 1,2cm</t>
  </si>
  <si>
    <t>Kelya 1,2cm</t>
  </si>
  <si>
    <t>Sirius 1,2cm</t>
  </si>
  <si>
    <t>Zenith 1,2cm</t>
  </si>
  <si>
    <t>Arga Xgloss 2cm</t>
  </si>
  <si>
    <t>Aura 2cm</t>
  </si>
  <si>
    <t>Bergen Xgloss 2cm</t>
  </si>
  <si>
    <t>Danae 2cm</t>
  </si>
  <si>
    <t xml:space="preserve"> </t>
  </si>
  <si>
    <t>Domoos 2cm</t>
  </si>
  <si>
    <t>Edora 2cm</t>
  </si>
  <si>
    <t>Entzo 2cm</t>
  </si>
  <si>
    <t>Eter 2cm</t>
  </si>
  <si>
    <t>Fossil 2cm</t>
  </si>
  <si>
    <t>Galema 2cm</t>
  </si>
  <si>
    <t>Halo Xgloss 2cm</t>
  </si>
  <si>
    <t>Kairos 2cm</t>
  </si>
  <si>
    <t>Kelya 2cm</t>
  </si>
  <si>
    <t>Keon 2cm</t>
  </si>
  <si>
    <t>Keranium 2cm</t>
  </si>
  <si>
    <t>Kira 2cm</t>
  </si>
  <si>
    <t>Kreta 2cm</t>
  </si>
  <si>
    <t>Laos 2cm</t>
  </si>
  <si>
    <t>Laurent 2cm</t>
  </si>
  <si>
    <t>Lunar 2cm</t>
  </si>
  <si>
    <t>Opera 2cm</t>
  </si>
  <si>
    <t>Rem 2cm</t>
  </si>
  <si>
    <t>Sirius 2cm</t>
  </si>
  <si>
    <t>Soke 2cm</t>
  </si>
  <si>
    <t>Trilium 2cm</t>
  </si>
  <si>
    <t>Zenith 2cm</t>
  </si>
  <si>
    <t>KERAMISCH</t>
  </si>
  <si>
    <t>Boost Smoke Hammered Matt 1,2cm</t>
  </si>
  <si>
    <t>Boost White Hammered Matt 1,2cm</t>
  </si>
  <si>
    <t>Calacatta Extra A Polie Lapato Lux 1,2cm</t>
  </si>
  <si>
    <t>Calacatta Extra A Verzoet Silk 1,2cm</t>
  </si>
  <si>
    <t>Calacatta Imperiale Polie Lapato Lux  1,2cm</t>
  </si>
  <si>
    <t>Calacatta Imperiale Verzoet Silk  1,2cm</t>
  </si>
  <si>
    <t>Dolmen Pro Grigio Flamed Matt 1,2cm</t>
  </si>
  <si>
    <t>Grey Stone Silk 1,2cm</t>
  </si>
  <si>
    <t>Grigio Intenso Silk 1,2cm</t>
  </si>
  <si>
    <t>Grigio Intenso Polie Lapato Lux 1,2cm</t>
  </si>
  <si>
    <t>Kone Mix Hammered Matt 1,2cm</t>
  </si>
  <si>
    <t>Negro Azalai Nieuw Natural 1,2cm</t>
  </si>
  <si>
    <t>Light Grey Stone Silk 1,2cm</t>
  </si>
  <si>
    <t>Nero Marquina Polie Lapato Lux 1,2cm</t>
  </si>
  <si>
    <t>Nero Marquina Silk 1,2cm</t>
  </si>
  <si>
    <t>Travertine Sand Hammered Matt 1,2cm</t>
  </si>
  <si>
    <t>Absolute White Silk 1,2cm</t>
  </si>
  <si>
    <t>Absolute White 2cm</t>
  </si>
  <si>
    <t>GRANIET</t>
  </si>
  <si>
    <t>Azul Aran Polie 3cm</t>
  </si>
  <si>
    <t>Azul Platino Polie 2cm</t>
  </si>
  <si>
    <t>Azul Platino Polie 3cm</t>
  </si>
  <si>
    <t>Bianco Cristal Polie 2cm</t>
  </si>
  <si>
    <t>Bianco Cristal Polie 3cm</t>
  </si>
  <si>
    <t>Blue Moon Polie 2cm</t>
  </si>
  <si>
    <t>Blue Moon Polie 3cm</t>
  </si>
  <si>
    <t>Dakota Mahagony Polie 2cm</t>
  </si>
  <si>
    <t>Dakota Mahagony Polie 3cm</t>
  </si>
  <si>
    <t>Bethel White Polie 2cm</t>
  </si>
  <si>
    <t>Bethel White Polie 3cm</t>
  </si>
  <si>
    <t>Emerald Black Polie 3cm</t>
  </si>
  <si>
    <t>Giallo Veneziano* Polie 2cm</t>
  </si>
  <si>
    <t>Giallo Veneziano* Polie 3cm</t>
  </si>
  <si>
    <t>Giallo Veneziano* Satinato 3cm</t>
  </si>
  <si>
    <t>Indian Black Sensa Polie 2cm</t>
  </si>
  <si>
    <t>Indian Black Sensa Polie 3cm</t>
  </si>
  <si>
    <t>Jasberg Polie 2cm</t>
  </si>
  <si>
    <t>Jasberg Polie 3cm</t>
  </si>
  <si>
    <t>Jasberg Verzoet 2cm</t>
  </si>
  <si>
    <t>Jasberg Verzoet 3cm</t>
  </si>
  <si>
    <t>Jasberg Anticato 2cm</t>
  </si>
  <si>
    <t>Jasberg Anticato 3cm</t>
  </si>
  <si>
    <t>Juparano Dorato* Polie 2cm</t>
  </si>
  <si>
    <t>Juparano Dorato* Polie 3cm</t>
  </si>
  <si>
    <t>Kinawa Polie 2cm</t>
  </si>
  <si>
    <t>Kinawa Polie 3cm</t>
  </si>
  <si>
    <t>Labrador Blue GT Polie 2cm</t>
  </si>
  <si>
    <t>Labrador Blue GT Polie 3cm</t>
  </si>
  <si>
    <t>labrador Emerald Pearl Satinato 2cm</t>
  </si>
  <si>
    <t>labrador Emerald Pearl Satinato 3cm</t>
  </si>
  <si>
    <t>labrador Groen Polie 2cm</t>
  </si>
  <si>
    <t>labrador Groen Polie 3cm</t>
  </si>
  <si>
    <t>Lavendula Blue Polie 2cm</t>
  </si>
  <si>
    <t>Lavendula Blue Polie 3cm</t>
  </si>
  <si>
    <t>Marron Cafe Polie 3cm</t>
  </si>
  <si>
    <t>Moak Black Sensa Leather 2cm</t>
  </si>
  <si>
    <t>Moak Black Sensa Leather 3cm</t>
  </si>
  <si>
    <t>Nero Assoluto Zimbabwe Polie 2cm</t>
  </si>
  <si>
    <t>Nero Assoluto Zimbabwe Polie 3cm</t>
  </si>
  <si>
    <t>Nero Assoluto Zimbabwe Verzoet 2cm</t>
  </si>
  <si>
    <t>Nero Assoluto Zimbabwe Verzoet 3cm</t>
  </si>
  <si>
    <t>Nero Assoluto Zimbabwe Wood 2cm</t>
  </si>
  <si>
    <t>Nero Assoluto Zimbabwe Wood 3cm</t>
  </si>
  <si>
    <t>Nero Assoluto Zimbabwe Anticato 2cm</t>
  </si>
  <si>
    <t>Nero Assoluto Zimbabwe Anticato 3cm</t>
  </si>
  <si>
    <t>Nero Profondo Verzoet 2cm</t>
  </si>
  <si>
    <t>Paradiso Classico Polie 2cm</t>
  </si>
  <si>
    <t>Paradiso Classico Polie 3cm</t>
  </si>
  <si>
    <t>Samba Caramel Polie 2cm</t>
  </si>
  <si>
    <t>Samba Caramel Polie 3cm</t>
  </si>
  <si>
    <t>San Benedito Negro polie 2cm</t>
  </si>
  <si>
    <t>San Benedito Negro polie 3cm</t>
  </si>
  <si>
    <t>Solar White Polie 3cm</t>
  </si>
  <si>
    <t>Star Galaxy polie 2cm</t>
  </si>
  <si>
    <t>Star Galaxy polie 3cm</t>
  </si>
  <si>
    <t>Steel Grey Satinato 2cm</t>
  </si>
  <si>
    <t>Topazio* Polie 2cm</t>
  </si>
  <si>
    <t>Topazio* Polie 3cm</t>
  </si>
  <si>
    <t>Topkapi Green Polie 2cm</t>
  </si>
  <si>
    <t>AB</t>
  </si>
  <si>
    <t>J</t>
  </si>
  <si>
    <t>A1</t>
  </si>
  <si>
    <t>A2</t>
  </si>
  <si>
    <t>E</t>
  </si>
  <si>
    <t>I</t>
  </si>
  <si>
    <t>L</t>
  </si>
  <si>
    <t>O</t>
  </si>
  <si>
    <t>R</t>
  </si>
  <si>
    <t>S</t>
  </si>
  <si>
    <t>T - T (recht) in 2cm</t>
  </si>
  <si>
    <t>T - T (recht) in 3cm</t>
  </si>
  <si>
    <t>T+</t>
  </si>
  <si>
    <t>V</t>
  </si>
  <si>
    <t>W</t>
  </si>
  <si>
    <t>RANDTYPE</t>
  </si>
  <si>
    <t>Bovenbouw grotere afwijkende maten</t>
  </si>
  <si>
    <t>Bovenbouw max. 490 x 560 mm</t>
  </si>
  <si>
    <t>Integratie rechthoekige kookplaat</t>
  </si>
  <si>
    <t>Integratie kookplaat Dekton Keramisch</t>
  </si>
  <si>
    <t>UITSPARINGEN KOOKPLAAT</t>
  </si>
  <si>
    <t>UITSPARINGEN SPOELBAK</t>
  </si>
  <si>
    <t>Enkele spoelbak: Bovenbouw uitzaging recht</t>
  </si>
  <si>
    <t>Enkele spoelbak: Bovenbouw rond en/of ovaal</t>
  </si>
  <si>
    <t>Enkele spoelbak: Integratie. (inclusief slijpen sleuf tbv overloop)</t>
  </si>
  <si>
    <t>Enkele spoelbak: Integratie. Dekton Keramisch (incl, slijpen sleuf tbv overloop)</t>
  </si>
  <si>
    <t>Enkele spoelbak: Onderbouw, Radius min. 16mm</t>
  </si>
  <si>
    <t>Anderhalve en dubbele spoelbak: Bovenbouw uitzaging recht</t>
  </si>
  <si>
    <t>Anderhalve en dubbele spoelbak: Bovenbouw rond en/of ovaal</t>
  </si>
  <si>
    <t>Anderhalve en dubbele spoelbak: Integratie. (inclusief slijpen sleuf tbv overloop)</t>
  </si>
  <si>
    <t>Anderhalve en dubbele spoelbak: Dekton Keramisch (incl, slijpen sleuf tbv overloop)</t>
  </si>
  <si>
    <t>Anderhalve en dubbele spoelbak: Onderbouw Radius min 16mm</t>
  </si>
  <si>
    <t>Inlijmen spoelbak</t>
  </si>
  <si>
    <t>Lengte(mm)</t>
  </si>
  <si>
    <t>Breedte(mm)</t>
  </si>
  <si>
    <t>Composiet</t>
  </si>
  <si>
    <t>Blad</t>
  </si>
  <si>
    <t>RandType</t>
  </si>
  <si>
    <t>Kookplaat</t>
  </si>
  <si>
    <t>Spoelbak</t>
  </si>
  <si>
    <t>Lopende mm</t>
  </si>
  <si>
    <t>lm</t>
  </si>
  <si>
    <t>BLANCO</t>
  </si>
  <si>
    <t>Prijs m² Steen</t>
  </si>
  <si>
    <t>m²</t>
  </si>
  <si>
    <t>Keramisch</t>
  </si>
  <si>
    <t>Stopcontacten</t>
  </si>
  <si>
    <t>STOPCONTACTEN</t>
  </si>
  <si>
    <t>Ja</t>
  </si>
  <si>
    <t>Nee</t>
  </si>
  <si>
    <t>Aantal:</t>
  </si>
  <si>
    <t>Kraangat</t>
  </si>
  <si>
    <t>KRAANGAT</t>
  </si>
  <si>
    <t>P rand</t>
  </si>
  <si>
    <r>
      <rPr>
        <b/>
        <i/>
        <sz val="12"/>
        <color theme="1"/>
        <rFont val="Calibri"/>
        <family val="2"/>
        <scheme val="minor"/>
      </rPr>
      <t xml:space="preserve">P </t>
    </r>
    <r>
      <rPr>
        <b/>
        <i/>
        <sz val="11"/>
        <color theme="1"/>
        <rFont val="Calibri"/>
        <family val="2"/>
        <scheme val="minor"/>
      </rPr>
      <t>steen</t>
    </r>
  </si>
  <si>
    <t>P sp kook</t>
  </si>
  <si>
    <t>P sp spoel</t>
  </si>
  <si>
    <t>P stopco</t>
  </si>
  <si>
    <t>P kraang</t>
  </si>
  <si>
    <t>spatwand/ 5</t>
  </si>
  <si>
    <t>prijzen: 11/2022</t>
  </si>
  <si>
    <r>
      <t xml:space="preserve">            </t>
    </r>
    <r>
      <rPr>
        <b/>
        <sz val="18"/>
        <color theme="4" tint="-0.249977111117893"/>
        <rFont val="Calibri"/>
        <family val="2"/>
        <scheme val="minor"/>
      </rPr>
      <t xml:space="preserve">   </t>
    </r>
    <r>
      <rPr>
        <b/>
        <sz val="20"/>
        <color theme="4" tint="-0.499984740745262"/>
        <rFont val="Calibri"/>
        <family val="2"/>
        <scheme val="minor"/>
      </rPr>
      <t>Steen Calculator</t>
    </r>
  </si>
  <si>
    <t>Black Beauty Sensa Caresse 2cm</t>
  </si>
  <si>
    <t xml:space="preserve">v. 1.0.2.1 - Ayoub El Yaakoubi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</si>
</sst>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€-813]\ * #,##0.00_ ;_ [$€-813]\ * \-#,##0.00_ ;_ [$€-813]\ * &quot;-&quot;??_ ;_ @_ "/>
    <numFmt numFmtId="165" formatCode="_ * #,##0.000_ ;_ * \-#,##0.0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EB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6" xfId="0" applyNumberFormat="1" applyBorder="1"/>
    <xf numFmtId="164" fontId="2" fillId="0" borderId="4" xfId="0" applyNumberFormat="1" applyFont="1" applyBorder="1"/>
    <xf numFmtId="164" fontId="0" fillId="0" borderId="4" xfId="0" applyNumberFormat="1" applyBorder="1" applyAlignment="1">
      <alignment wrapText="1"/>
    </xf>
    <xf numFmtId="2" fontId="0" fillId="0" borderId="3" xfId="0" applyNumberFormat="1" applyBorder="1"/>
    <xf numFmtId="0" fontId="1" fillId="7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5" fillId="10" borderId="10" xfId="0" applyFont="1" applyFill="1" applyBorder="1" applyProtection="1">
      <protection locked="0"/>
    </xf>
    <xf numFmtId="43" fontId="0" fillId="0" borderId="6" xfId="1" applyFont="1" applyBorder="1"/>
    <xf numFmtId="164" fontId="0" fillId="0" borderId="2" xfId="1" applyNumberFormat="1" applyFont="1" applyBorder="1"/>
    <xf numFmtId="0" fontId="5" fillId="10" borderId="11" xfId="0" applyFont="1" applyFill="1" applyBorder="1" applyAlignment="1" applyProtection="1">
      <alignment horizontal="left"/>
      <protection locked="0"/>
    </xf>
    <xf numFmtId="0" fontId="0" fillId="7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0" xfId="0" applyFill="1"/>
    <xf numFmtId="0" fontId="0" fillId="12" borderId="15" xfId="0" applyFill="1" applyBorder="1"/>
    <xf numFmtId="164" fontId="0" fillId="12" borderId="0" xfId="0" applyNumberFormat="1" applyFill="1"/>
    <xf numFmtId="0" fontId="5" fillId="4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1" fillId="7" borderId="13" xfId="0" applyFont="1" applyFill="1" applyBorder="1" applyAlignment="1">
      <alignment horizontal="center"/>
    </xf>
    <xf numFmtId="165" fontId="0" fillId="7" borderId="3" xfId="1" applyNumberFormat="1" applyFont="1" applyFill="1" applyBorder="1" applyAlignment="1" applyProtection="1">
      <alignment horizontal="center"/>
    </xf>
    <xf numFmtId="43" fontId="0" fillId="2" borderId="0" xfId="1" applyFont="1" applyFill="1" applyBorder="1" applyAlignment="1" applyProtection="1">
      <alignment horizontal="center"/>
    </xf>
    <xf numFmtId="43" fontId="0" fillId="7" borderId="0" xfId="1" applyFont="1" applyFill="1" applyBorder="1" applyAlignment="1" applyProtection="1">
      <alignment horizontal="center"/>
    </xf>
    <xf numFmtId="164" fontId="9" fillId="2" borderId="0" xfId="1" applyNumberFormat="1" applyFont="1" applyFill="1" applyBorder="1" applyAlignment="1" applyProtection="1">
      <alignment horizontal="center"/>
    </xf>
    <xf numFmtId="0" fontId="0" fillId="2" borderId="4" xfId="0" applyFill="1" applyBorder="1" applyAlignment="1">
      <alignment horizontal="center"/>
    </xf>
    <xf numFmtId="43" fontId="5" fillId="7" borderId="3" xfId="1" applyFont="1" applyFill="1" applyBorder="1" applyAlignment="1" applyProtection="1">
      <alignment horizontal="center"/>
    </xf>
    <xf numFmtId="43" fontId="5" fillId="2" borderId="0" xfId="1" applyFont="1" applyFill="1" applyBorder="1" applyAlignment="1" applyProtection="1">
      <alignment horizontal="center"/>
    </xf>
    <xf numFmtId="43" fontId="5" fillId="7" borderId="0" xfId="1" applyFont="1" applyFill="1" applyBorder="1" applyAlignment="1" applyProtection="1">
      <alignment horizontal="center"/>
    </xf>
    <xf numFmtId="0" fontId="5" fillId="2" borderId="4" xfId="0" applyFont="1" applyFill="1" applyBorder="1" applyAlignment="1">
      <alignment horizontal="center"/>
    </xf>
    <xf numFmtId="164" fontId="0" fillId="7" borderId="3" xfId="1" applyNumberFormat="1" applyFont="1" applyFill="1" applyBorder="1" applyAlignment="1" applyProtection="1">
      <alignment horizontal="center"/>
    </xf>
    <xf numFmtId="164" fontId="0" fillId="2" borderId="0" xfId="1" applyNumberFormat="1" applyFont="1" applyFill="1" applyBorder="1" applyAlignment="1" applyProtection="1">
      <alignment horizontal="center"/>
    </xf>
    <xf numFmtId="164" fontId="0" fillId="7" borderId="0" xfId="1" applyNumberFormat="1" applyFont="1" applyFill="1" applyBorder="1" applyAlignment="1" applyProtection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43" fontId="4" fillId="12" borderId="0" xfId="1" applyFont="1" applyFill="1" applyProtection="1"/>
    <xf numFmtId="43" fontId="4" fillId="12" borderId="0" xfId="1" applyFont="1" applyFill="1" applyAlignment="1" applyProtection="1">
      <alignment horizontal="center" wrapText="1"/>
    </xf>
    <xf numFmtId="43" fontId="4" fillId="12" borderId="0" xfId="1" applyFont="1" applyFill="1" applyAlignment="1" applyProtection="1"/>
    <xf numFmtId="0" fontId="4" fillId="12" borderId="0" xfId="0" applyFont="1" applyFill="1"/>
    <xf numFmtId="43" fontId="4" fillId="12" borderId="0" xfId="1" applyFont="1" applyFill="1" applyAlignment="1" applyProtection="1">
      <alignment wrapText="1"/>
    </xf>
    <xf numFmtId="0" fontId="0" fillId="12" borderId="4" xfId="0" applyFill="1" applyBorder="1"/>
    <xf numFmtId="0" fontId="5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12" borderId="0" xfId="0" applyFill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0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7" fillId="6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4" borderId="4" xfId="0" applyFont="1" applyFill="1" applyBorder="1" applyAlignment="1" applyProtection="1">
      <alignment horizontal="center"/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12" fontId="5" fillId="4" borderId="4" xfId="0" applyNumberFormat="1" applyFont="1" applyFill="1" applyBorder="1" applyAlignment="1" applyProtection="1">
      <alignment horizontal="center" vertical="top" wrapText="1"/>
      <protection locked="0"/>
    </xf>
    <xf numFmtId="0" fontId="5" fillId="4" borderId="7" xfId="0" applyFont="1" applyFill="1" applyBorder="1" applyAlignment="1" applyProtection="1">
      <alignment horizontal="center"/>
      <protection locked="0"/>
    </xf>
    <xf numFmtId="0" fontId="5" fillId="4" borderId="6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3" borderId="7" xfId="0" applyFont="1" applyFill="1" applyBorder="1" applyAlignment="1" applyProtection="1">
      <alignment horizontal="center"/>
      <protection locked="0"/>
    </xf>
    <xf numFmtId="0" fontId="5" fillId="3" borderId="6" xfId="0" applyFont="1" applyFill="1" applyBorder="1" applyAlignment="1" applyProtection="1">
      <alignment horizontal="center"/>
      <protection locked="0"/>
    </xf>
    <xf numFmtId="0" fontId="5" fillId="5" borderId="10" xfId="0" applyFont="1" applyFill="1" applyBorder="1" applyAlignment="1" applyProtection="1">
      <alignment horizontal="center"/>
      <protection locked="0"/>
    </xf>
    <xf numFmtId="0" fontId="5" fillId="5" borderId="11" xfId="0" applyFont="1" applyFill="1" applyBorder="1" applyAlignment="1" applyProtection="1">
      <alignment horizontal="center"/>
      <protection locked="0"/>
    </xf>
    <xf numFmtId="0" fontId="5" fillId="8" borderId="10" xfId="0" applyFont="1" applyFill="1" applyBorder="1" applyAlignment="1" applyProtection="1">
      <alignment horizontal="center"/>
      <protection locked="0"/>
    </xf>
    <xf numFmtId="0" fontId="5" fillId="8" borderId="11" xfId="0" applyFont="1" applyFill="1" applyBorder="1" applyAlignment="1" applyProtection="1">
      <alignment horizontal="center"/>
      <protection locked="0"/>
    </xf>
    <xf numFmtId="0" fontId="5" fillId="11" borderId="10" xfId="0" applyFont="1" applyFill="1" applyBorder="1" applyAlignment="1" applyProtection="1">
      <alignment horizontal="center" vertical="center"/>
      <protection locked="0"/>
    </xf>
    <xf numFmtId="0" fontId="5" fillId="11" borderId="11" xfId="0" applyFont="1" applyFill="1" applyBorder="1" applyAlignment="1" applyProtection="1">
      <alignment horizontal="center" vertical="center"/>
      <protection locked="0"/>
    </xf>
    <xf numFmtId="164" fontId="6" fillId="9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colors>
    <mruColors>
      <color rgb="FFFF3300"/>
      <color rgb="FFFFFFFF"/>
      <color rgb="FFFBEBEB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21</xdr:row>
      <xdr:rowOff>66675</xdr:rowOff>
    </xdr:from>
    <xdr:to>
      <xdr:col>10</xdr:col>
      <xdr:colOff>685799</xdr:colOff>
      <xdr:row>24</xdr:row>
      <xdr:rowOff>95250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AED83043-CBC8-85D3-0653-44FB9B66A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12" t="31051" r="327" b="26665"/>
        <a:stretch/>
      </xdr:blipFill>
      <xdr:spPr>
        <a:xfrm>
          <a:off x="4695825" y="4171950"/>
          <a:ext cx="2733674" cy="609600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0</xdr:row>
      <xdr:rowOff>133350</xdr:rowOff>
    </xdr:from>
    <xdr:to>
      <xdr:col>8</xdr:col>
      <xdr:colOff>57150</xdr:colOff>
      <xdr:row>4</xdr:row>
      <xdr:rowOff>85725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E3499BA7-C0E5-8DF8-C1A8-E9EB6805E83B}"/>
            </a:ext>
          </a:extLst>
        </xdr:cNvPr>
        <xdr:cNvSpPr txBox="1"/>
      </xdr:nvSpPr>
      <xdr:spPr>
        <a:xfrm>
          <a:off x="47625" y="133350"/>
          <a:ext cx="53530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BE" sz="1800" b="1">
              <a:solidFill>
                <a:srgbClr val="FF3300"/>
              </a:solidFill>
              <a:latin typeface="+mn-lt"/>
              <a:cs typeface="Aharoni" panose="020B0604020202020204" pitchFamily="2" charset="-79"/>
            </a:rPr>
            <a:t>Selecteer "BLANCO"</a:t>
          </a:r>
          <a:r>
            <a:rPr lang="nl-BE" sz="1800" b="1" baseline="0">
              <a:solidFill>
                <a:srgbClr val="FF3300"/>
              </a:solidFill>
              <a:latin typeface="+mn-lt"/>
              <a:cs typeface="Aharoni" panose="020B0604020202020204" pitchFamily="2" charset="-79"/>
            </a:rPr>
            <a:t> waarnodig!!</a:t>
          </a:r>
        </a:p>
        <a:p>
          <a:r>
            <a:rPr lang="nl-BE" sz="1800" b="1" baseline="0">
              <a:solidFill>
                <a:srgbClr val="FF0000"/>
              </a:solidFill>
              <a:latin typeface="+mn-lt"/>
              <a:cs typeface="Aharoni" panose="020B0604020202020204" pitchFamily="2" charset="-79"/>
            </a:rPr>
            <a:t>Selecteer maximaal één type steen per berekening!!!</a:t>
          </a:r>
        </a:p>
      </xdr:txBody>
    </xdr:sp>
    <xdr:clientData/>
  </xdr:twoCellAnchor>
  <xdr:twoCellAnchor editAs="oneCell">
    <xdr:from>
      <xdr:col>11</xdr:col>
      <xdr:colOff>19050</xdr:colOff>
      <xdr:row>20</xdr:row>
      <xdr:rowOff>66675</xdr:rowOff>
    </xdr:from>
    <xdr:to>
      <xdr:col>12</xdr:col>
      <xdr:colOff>201016</xdr:colOff>
      <xdr:row>25</xdr:row>
      <xdr:rowOff>28575</xdr:rowOff>
    </xdr:to>
    <xdr:pic>
      <xdr:nvPicPr>
        <xdr:cNvPr id="3" name="Afbeelding 2" descr="Den Dam">
          <a:extLst>
            <a:ext uri="{FF2B5EF4-FFF2-40B4-BE49-F238E27FC236}">
              <a16:creationId xmlns:a16="http://schemas.microsoft.com/office/drawing/2014/main" id="{C7305E18-F881-7F5D-5551-7415383B7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3971925"/>
          <a:ext cx="963016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0089-678D-45FC-A0C9-EEF101B82210}">
  <dimension ref="A1:Y30"/>
  <sheetViews>
    <sheetView tabSelected="1" topLeftCell="B9" zoomScaleNormal="100" workbookViewId="0">
      <selection activeCell="D28" sqref="D28"/>
    </sheetView>
  </sheetViews>
  <sheetFormatPr defaultRowHeight="15" x14ac:dyDescent="0.25"/>
  <cols>
    <col min="1" max="1" width="9.140625" style="20" hidden="1" customWidth="1"/>
    <col min="2" max="2" width="10.7109375" style="20" customWidth="1"/>
    <col min="3" max="3" width="15.7109375" style="20" customWidth="1"/>
    <col min="4" max="4" width="17.28515625" style="20" customWidth="1"/>
    <col min="5" max="5" width="10.5703125" style="20" customWidth="1"/>
    <col min="6" max="6" width="10.85546875" style="20" customWidth="1"/>
    <col min="7" max="7" width="2.7109375" style="20" customWidth="1"/>
    <col min="8" max="8" width="12.28515625" style="20" customWidth="1"/>
    <col min="9" max="9" width="10.5703125" style="20" customWidth="1"/>
    <col min="10" max="10" width="10.42578125" style="20" customWidth="1"/>
    <col min="11" max="11" width="13.140625" style="20" customWidth="1"/>
    <col min="12" max="12" width="11.7109375" style="20" customWidth="1"/>
    <col min="13" max="13" width="10.7109375" style="20" customWidth="1"/>
    <col min="14" max="14" width="6" style="20" customWidth="1"/>
    <col min="15" max="15" width="12.5703125" style="20" customWidth="1"/>
    <col min="16" max="16" width="16" style="20" customWidth="1"/>
    <col min="17" max="17" width="9.140625" style="20"/>
    <col min="18" max="18" width="9.42578125" style="20" customWidth="1"/>
    <col min="19" max="19" width="10.28515625" style="20" bestFit="1" customWidth="1"/>
    <col min="20" max="16384" width="9.140625" style="20"/>
  </cols>
  <sheetData>
    <row r="1" spans="1:25" x14ac:dyDescent="0.25">
      <c r="A1" s="63" t="s">
        <v>220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5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</row>
    <row r="3" spans="1:25" x14ac:dyDescent="0.2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5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5" x14ac:dyDescent="0.2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1:25" ht="15.75" thickBot="1" x14ac:dyDescent="0.3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5" x14ac:dyDescent="0.25">
      <c r="B7" s="51"/>
      <c r="C7" s="52" t="s">
        <v>195</v>
      </c>
      <c r="D7" s="53" t="s">
        <v>192</v>
      </c>
      <c r="E7" s="69" t="s">
        <v>193</v>
      </c>
      <c r="F7" s="70"/>
      <c r="G7" s="21"/>
      <c r="H7" s="11" t="s">
        <v>203</v>
      </c>
      <c r="I7" s="12" t="s">
        <v>200</v>
      </c>
      <c r="J7" s="26" t="s">
        <v>196</v>
      </c>
      <c r="K7" s="13" t="s">
        <v>202</v>
      </c>
      <c r="L7" s="18"/>
      <c r="M7" s="19"/>
      <c r="P7" s="46">
        <f>(E8+E9+E10+E11+E12)/1000</f>
        <v>3.92</v>
      </c>
      <c r="Q7" s="46">
        <f>(D8+D9+D10+D11+D12)/1000</f>
        <v>5.0419999999999998</v>
      </c>
      <c r="R7" s="47"/>
      <c r="S7" s="48">
        <f t="shared" ref="S7:T11" si="0">D8/1000</f>
        <v>3.8719999999999999</v>
      </c>
      <c r="T7" s="46">
        <f t="shared" si="0"/>
        <v>0.6</v>
      </c>
      <c r="U7" s="46">
        <f>S7*T7</f>
        <v>2.3231999999999999</v>
      </c>
      <c r="V7" s="49"/>
      <c r="W7" s="49"/>
      <c r="X7" s="49"/>
      <c r="Y7" s="49"/>
    </row>
    <row r="8" spans="1:25" ht="17.25" x14ac:dyDescent="0.4">
      <c r="B8" s="51"/>
      <c r="C8" s="60">
        <v>1</v>
      </c>
      <c r="D8" s="23">
        <v>3872</v>
      </c>
      <c r="E8" s="71">
        <v>600</v>
      </c>
      <c r="F8" s="71"/>
      <c r="G8" s="21"/>
      <c r="H8" s="27">
        <f>U7+U8+U9+U10+U11</f>
        <v>6.2075999999999993</v>
      </c>
      <c r="I8" s="28">
        <f>D13/1000</f>
        <v>12.852</v>
      </c>
      <c r="J8" s="29" t="str">
        <f>D18</f>
        <v>J</v>
      </c>
      <c r="K8" s="30">
        <f>P9+P10+P11+P12</f>
        <v>333</v>
      </c>
      <c r="L8" s="29"/>
      <c r="M8" s="31"/>
      <c r="P8" s="46"/>
      <c r="Q8" s="46"/>
      <c r="R8" s="46"/>
      <c r="S8" s="46">
        <f t="shared" si="0"/>
        <v>1.17</v>
      </c>
      <c r="T8" s="46">
        <f t="shared" si="0"/>
        <v>3.32</v>
      </c>
      <c r="U8" s="49">
        <f>S8*T8</f>
        <v>3.8843999999999994</v>
      </c>
      <c r="V8" s="49"/>
      <c r="W8" s="49"/>
      <c r="X8" s="49"/>
      <c r="Y8" s="49"/>
    </row>
    <row r="9" spans="1:25" ht="15.75" x14ac:dyDescent="0.25">
      <c r="B9" s="51"/>
      <c r="C9" s="61">
        <v>2</v>
      </c>
      <c r="D9" s="24">
        <v>1170</v>
      </c>
      <c r="E9" s="72">
        <v>3320</v>
      </c>
      <c r="F9" s="72"/>
      <c r="G9" s="21"/>
      <c r="H9" s="32" t="s">
        <v>213</v>
      </c>
      <c r="I9" s="33" t="s">
        <v>212</v>
      </c>
      <c r="J9" s="34" t="s">
        <v>214</v>
      </c>
      <c r="K9" s="33" t="s">
        <v>215</v>
      </c>
      <c r="L9" s="34" t="s">
        <v>216</v>
      </c>
      <c r="M9" s="35" t="s">
        <v>217</v>
      </c>
      <c r="P9" s="46">
        <f>VLOOKUP(D14,Gegevens!J2:K63,2,0)</f>
        <v>0</v>
      </c>
      <c r="Q9" s="46"/>
      <c r="R9" s="46"/>
      <c r="S9" s="50">
        <f t="shared" si="0"/>
        <v>0</v>
      </c>
      <c r="T9" s="46">
        <f t="shared" si="0"/>
        <v>0</v>
      </c>
      <c r="U9" s="49">
        <f>S9*T9</f>
        <v>0</v>
      </c>
      <c r="V9" s="49"/>
      <c r="W9" s="49"/>
      <c r="X9" s="49"/>
      <c r="Y9" s="49"/>
    </row>
    <row r="10" spans="1:25" x14ac:dyDescent="0.25">
      <c r="B10" s="51"/>
      <c r="C10" s="60">
        <v>3</v>
      </c>
      <c r="D10" s="23"/>
      <c r="E10" s="73"/>
      <c r="F10" s="73"/>
      <c r="G10" s="21"/>
      <c r="H10" s="36">
        <f>H8*K8</f>
        <v>2067.1307999999999</v>
      </c>
      <c r="I10" s="37">
        <f>VLOOKUP(D18,Gegevens!M2:N17,2,0)*I8</f>
        <v>281.4588</v>
      </c>
      <c r="J10" s="38">
        <f>VLOOKUP(D19,Gegevens!P2:Q6,2,0)</f>
        <v>105</v>
      </c>
      <c r="K10" s="37">
        <f>VLOOKUP(D20,Gegevens!S2:T13,2,0)</f>
        <v>84</v>
      </c>
      <c r="L10" s="38">
        <f>VLOOKUP(D21,Gegevens!V2:W3,2,0)*F21</f>
        <v>25.4</v>
      </c>
      <c r="M10" s="39">
        <f>VLOOKUP(D22,Gegevens!V6:W7,2,0)</f>
        <v>0</v>
      </c>
      <c r="P10" s="46">
        <f>VLOOKUP(D15,Gegevens!A2:B46,2,0)</f>
        <v>0</v>
      </c>
      <c r="Q10" s="46"/>
      <c r="R10" s="46"/>
      <c r="S10" s="46">
        <f t="shared" si="0"/>
        <v>0</v>
      </c>
      <c r="T10" s="46">
        <f t="shared" si="0"/>
        <v>0</v>
      </c>
      <c r="U10" s="49">
        <f>S10*T10</f>
        <v>0</v>
      </c>
      <c r="V10" s="49"/>
      <c r="W10" s="49"/>
      <c r="X10" s="49"/>
      <c r="Y10" s="49"/>
    </row>
    <row r="11" spans="1:25" x14ac:dyDescent="0.25">
      <c r="B11" s="51"/>
      <c r="C11" s="61">
        <v>4</v>
      </c>
      <c r="D11" s="24"/>
      <c r="E11" s="72"/>
      <c r="F11" s="72"/>
      <c r="G11" s="21"/>
      <c r="H11" s="40"/>
      <c r="I11" s="41"/>
      <c r="J11" s="42"/>
      <c r="K11" s="41"/>
      <c r="L11" s="42"/>
      <c r="M11" s="31"/>
      <c r="P11" s="46">
        <f>VLOOKUP(D16,Gegevens!G2:H20,2,0)</f>
        <v>333</v>
      </c>
      <c r="Q11" s="46"/>
      <c r="R11" s="46"/>
      <c r="S11" s="46">
        <f t="shared" si="0"/>
        <v>0</v>
      </c>
      <c r="T11" s="46">
        <f t="shared" si="0"/>
        <v>0</v>
      </c>
      <c r="U11" s="49">
        <f>S11*T11</f>
        <v>0</v>
      </c>
      <c r="V11" s="49"/>
      <c r="W11" s="49"/>
      <c r="X11" s="49"/>
      <c r="Y11" s="49"/>
    </row>
    <row r="12" spans="1:25" ht="15.75" thickBot="1" x14ac:dyDescent="0.3">
      <c r="B12" s="51"/>
      <c r="C12" s="62" t="s">
        <v>218</v>
      </c>
      <c r="D12" s="25"/>
      <c r="E12" s="74"/>
      <c r="F12" s="75"/>
      <c r="G12" s="21"/>
      <c r="H12" s="40"/>
      <c r="I12" s="41"/>
      <c r="J12" s="42"/>
      <c r="K12" s="41"/>
      <c r="L12" s="42"/>
      <c r="M12" s="31"/>
      <c r="P12" s="46">
        <f>VLOOKUP(D17,Gegevens!D2:E32,2,0)</f>
        <v>0</v>
      </c>
      <c r="Q12" s="46"/>
      <c r="R12" s="46"/>
      <c r="S12" s="46"/>
      <c r="T12" s="46"/>
      <c r="U12" s="49"/>
      <c r="V12" s="49"/>
      <c r="W12" s="49"/>
      <c r="X12" s="49"/>
      <c r="Y12" s="49"/>
    </row>
    <row r="13" spans="1:25" ht="15.75" thickBot="1" x14ac:dyDescent="0.3">
      <c r="B13" s="51"/>
      <c r="C13" s="54" t="s">
        <v>199</v>
      </c>
      <c r="D13" s="85">
        <v>12852</v>
      </c>
      <c r="E13" s="85"/>
      <c r="F13" s="86"/>
      <c r="G13" s="21"/>
      <c r="H13" s="40"/>
      <c r="I13" s="41"/>
      <c r="J13" s="42"/>
      <c r="K13" s="41"/>
      <c r="L13" s="42"/>
      <c r="M13" s="31"/>
      <c r="P13" s="48"/>
      <c r="Q13" s="48"/>
      <c r="R13" s="48"/>
      <c r="S13" s="46"/>
      <c r="T13" s="46"/>
      <c r="U13" s="49"/>
      <c r="V13" s="49"/>
      <c r="W13" s="49"/>
      <c r="X13" s="49"/>
      <c r="Y13" s="49"/>
    </row>
    <row r="14" spans="1:25" x14ac:dyDescent="0.25">
      <c r="B14" s="51"/>
      <c r="C14" s="52" t="s">
        <v>47</v>
      </c>
      <c r="D14" s="76" t="s">
        <v>201</v>
      </c>
      <c r="E14" s="76"/>
      <c r="F14" s="77"/>
      <c r="G14" s="21"/>
      <c r="H14" s="40"/>
      <c r="I14" s="41"/>
      <c r="J14" s="42"/>
      <c r="K14" s="41"/>
      <c r="L14" s="42"/>
      <c r="M14" s="31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25">
      <c r="B15" s="51"/>
      <c r="C15" s="55" t="s">
        <v>194</v>
      </c>
      <c r="D15" s="78" t="s">
        <v>201</v>
      </c>
      <c r="E15" s="78"/>
      <c r="F15" s="72"/>
      <c r="G15" s="21"/>
      <c r="H15" s="40"/>
      <c r="I15" s="41"/>
      <c r="J15" s="42"/>
      <c r="K15" s="41"/>
      <c r="L15" s="42"/>
      <c r="M15" s="31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25">
      <c r="B16" s="51"/>
      <c r="C16" s="55" t="s">
        <v>204</v>
      </c>
      <c r="D16" s="79" t="s">
        <v>96</v>
      </c>
      <c r="E16" s="79"/>
      <c r="F16" s="80"/>
      <c r="G16" s="21"/>
      <c r="H16" s="40"/>
      <c r="I16" s="41"/>
      <c r="J16" s="42"/>
      <c r="K16" s="41"/>
      <c r="L16" s="42"/>
      <c r="M16" s="31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2:25" ht="15.75" thickBot="1" x14ac:dyDescent="0.3">
      <c r="B17" s="51"/>
      <c r="C17" s="56" t="s">
        <v>46</v>
      </c>
      <c r="D17" s="81" t="s">
        <v>201</v>
      </c>
      <c r="E17" s="81"/>
      <c r="F17" s="82"/>
      <c r="G17" s="21"/>
      <c r="H17" s="40"/>
      <c r="I17" s="41"/>
      <c r="J17" s="42"/>
      <c r="K17" s="41"/>
      <c r="L17" s="42"/>
      <c r="M17" s="31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2:25" ht="15.75" thickBot="1" x14ac:dyDescent="0.3">
      <c r="B18" s="51"/>
      <c r="C18" s="57" t="s">
        <v>196</v>
      </c>
      <c r="D18" s="83" t="s">
        <v>160</v>
      </c>
      <c r="E18" s="83"/>
      <c r="F18" s="84"/>
      <c r="G18" s="21"/>
      <c r="H18" s="40"/>
      <c r="I18" s="41"/>
      <c r="J18" s="42"/>
      <c r="K18" s="89">
        <f>(H10+I10+J10+K10+L10+M10)*1.32+960</f>
        <v>4343.146272</v>
      </c>
      <c r="L18" s="90"/>
      <c r="M18" s="95"/>
    </row>
    <row r="19" spans="2:25" x14ac:dyDescent="0.25">
      <c r="B19" s="51"/>
      <c r="C19" s="52" t="s">
        <v>197</v>
      </c>
      <c r="D19" s="67" t="s">
        <v>175</v>
      </c>
      <c r="E19" s="67"/>
      <c r="F19" s="68"/>
      <c r="G19" s="21"/>
      <c r="H19" s="40"/>
      <c r="I19" s="41"/>
      <c r="J19" s="42"/>
      <c r="K19" s="91"/>
      <c r="L19" s="92"/>
      <c r="M19" s="95"/>
    </row>
    <row r="20" spans="2:25" ht="15.75" thickBot="1" x14ac:dyDescent="0.3">
      <c r="B20" s="51"/>
      <c r="C20" s="56" t="s">
        <v>198</v>
      </c>
      <c r="D20" s="65" t="s">
        <v>181</v>
      </c>
      <c r="E20" s="65"/>
      <c r="F20" s="66"/>
      <c r="G20" s="21"/>
      <c r="H20" s="43"/>
      <c r="I20" s="44"/>
      <c r="J20" s="45"/>
      <c r="K20" s="93"/>
      <c r="L20" s="94"/>
      <c r="M20" s="96"/>
    </row>
    <row r="21" spans="2:25" ht="15.75" thickBot="1" x14ac:dyDescent="0.3">
      <c r="C21" s="58" t="s">
        <v>205</v>
      </c>
      <c r="D21" s="14" t="s">
        <v>207</v>
      </c>
      <c r="E21" s="14" t="s">
        <v>209</v>
      </c>
      <c r="F21" s="17">
        <v>1</v>
      </c>
    </row>
    <row r="22" spans="2:25" ht="15.75" thickBot="1" x14ac:dyDescent="0.3">
      <c r="C22" s="58" t="s">
        <v>210</v>
      </c>
      <c r="D22" s="87" t="s">
        <v>208</v>
      </c>
      <c r="E22" s="87"/>
      <c r="F22" s="88"/>
    </row>
    <row r="24" spans="2:25" x14ac:dyDescent="0.25">
      <c r="C24" s="20" t="s">
        <v>222</v>
      </c>
    </row>
    <row r="25" spans="2:25" x14ac:dyDescent="0.25">
      <c r="C25" s="59" t="s">
        <v>219</v>
      </c>
    </row>
    <row r="28" spans="2:25" x14ac:dyDescent="0.25">
      <c r="F28"/>
    </row>
    <row r="30" spans="2:25" ht="15" customHeight="1" x14ac:dyDescent="0.25"/>
  </sheetData>
  <protectedRanges>
    <protectedRange sqref="D8:F12" name="Bereik1"/>
  </protectedRanges>
  <mergeCells count="18">
    <mergeCell ref="D22:F22"/>
    <mergeCell ref="K18:L20"/>
    <mergeCell ref="M18:M20"/>
    <mergeCell ref="A1:U6"/>
    <mergeCell ref="D20:F20"/>
    <mergeCell ref="D19:F19"/>
    <mergeCell ref="E7:F7"/>
    <mergeCell ref="E8:F8"/>
    <mergeCell ref="E9:F9"/>
    <mergeCell ref="E10:F10"/>
    <mergeCell ref="E11:F11"/>
    <mergeCell ref="E12:F12"/>
    <mergeCell ref="D14:F14"/>
    <mergeCell ref="D15:F15"/>
    <mergeCell ref="D16:F16"/>
    <mergeCell ref="D17:F17"/>
    <mergeCell ref="D18:F18"/>
    <mergeCell ref="D13:F1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98" yWindow="516" count="9">
        <x14:dataValidation type="list" allowBlank="1" showErrorMessage="1" promptTitle="Graniet" prompt="Selecteer een kleur en controleer de dikte._x000a_" xr:uid="{7FE56FB2-A8C6-4A27-81E1-33312694F79D}">
          <x14:formula1>
            <xm:f>Gegevens!$J$2:$J$63</xm:f>
          </x14:formula1>
          <xm:sqref>D14:F14</xm:sqref>
        </x14:dataValidation>
        <x14:dataValidation type="list" showErrorMessage="1" errorTitle="Geen steen geleselecteerd" error="Selecteer een steen_x000a_Zit je vast?_x000a_Gebruik dan 2x de ESC knop" promptTitle="Composiet" prompt="Selecteer een kleur en controleer de dikte._x000a_" xr:uid="{FA39E411-771D-4BF4-89EC-8EFE9A29A658}">
          <x14:formula1>
            <xm:f>Gegevens!$A$2:$A$46</xm:f>
          </x14:formula1>
          <xm:sqref>D15:F15</xm:sqref>
        </x14:dataValidation>
        <x14:dataValidation type="list" allowBlank="1" showErrorMessage="1" promptTitle="Keramisch" prompt="Selecteer een kleur en controleer de dikte._x000a_" xr:uid="{3CECAD1E-43F3-4817-A513-98AD91CD392E}">
          <x14:formula1>
            <xm:f>Gegevens!$G$2:$G$20</xm:f>
          </x14:formula1>
          <xm:sqref>D16:F16</xm:sqref>
        </x14:dataValidation>
        <x14:dataValidation type="list" allowBlank="1" showErrorMessage="1" promptTitle="Dekton" prompt="Selecteer een kleur en controleer de dikte._x000a_" xr:uid="{00B7CB64-A070-48CF-9886-7169C45A4B6A}">
          <x14:formula1>
            <xm:f>Gegevens!$D$2:$D$32</xm:f>
          </x14:formula1>
          <xm:sqref>D17:F17</xm:sqref>
        </x14:dataValidation>
        <x14:dataValidation type="list" allowBlank="1" showInputMessage="1" showErrorMessage="1" xr:uid="{68EAEE75-5D82-425F-A0AA-69BF07501E25}">
          <x14:formula1>
            <xm:f>Gegevens!$M$2:$M$17</xm:f>
          </x14:formula1>
          <xm:sqref>D18:F18</xm:sqref>
        </x14:dataValidation>
        <x14:dataValidation type="list" allowBlank="1" showInputMessage="1" showErrorMessage="1" xr:uid="{3B0A92C4-DB74-4078-AA05-BE045AF93D22}">
          <x14:formula1>
            <xm:f>Gegevens!$P$2:$P$6</xm:f>
          </x14:formula1>
          <xm:sqref>D19:F19</xm:sqref>
        </x14:dataValidation>
        <x14:dataValidation type="list" allowBlank="1" showInputMessage="1" showErrorMessage="1" xr:uid="{AA649DF7-933C-4537-A753-78D81ABA63F9}">
          <x14:formula1>
            <xm:f>Gegevens!$S$2:$S$13</xm:f>
          </x14:formula1>
          <xm:sqref>D20:F20</xm:sqref>
        </x14:dataValidation>
        <x14:dataValidation type="list" allowBlank="1" showInputMessage="1" showErrorMessage="1" xr:uid="{F73550E2-151A-4E2E-94C1-FB474F3AAE18}">
          <x14:formula1>
            <xm:f>Gegevens!$V$2:$V$3</xm:f>
          </x14:formula1>
          <xm:sqref>D21</xm:sqref>
        </x14:dataValidation>
        <x14:dataValidation type="list" allowBlank="1" showInputMessage="1" showErrorMessage="1" xr:uid="{1CA06822-DAC4-4C00-AAD3-E9F3ECC3A189}">
          <x14:formula1>
            <xm:f>Gegevens!$V$6:$V$7</xm:f>
          </x14:formula1>
          <xm:sqref>D22:F22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181C-03C3-470F-8205-560780A146A1}">
  <dimension ref="A1:W63"/>
  <sheetViews>
    <sheetView topLeftCell="A6" zoomScale="85" zoomScaleNormal="85" workbookViewId="0">
      <selection activeCell="K23" sqref="K23"/>
    </sheetView>
  </sheetViews>
  <sheetFormatPr defaultRowHeight="15" x14ac:dyDescent="0.25"/>
  <cols>
    <col min="1" max="1" width="33.42578125" style="20" customWidth="1"/>
    <col min="2" max="2" width="10.140625" style="20" customWidth="1"/>
    <col min="3" max="3" width="3.42578125" style="20" customWidth="1"/>
    <col min="4" max="4" width="24.28515625" style="20" customWidth="1"/>
    <col min="5" max="5" width="10.140625" style="20" customWidth="1"/>
    <col min="6" max="6" width="3.28515625" style="20" customWidth="1"/>
    <col min="7" max="7" width="39.140625" style="20" customWidth="1"/>
    <col min="8" max="8" width="11.42578125" style="20" customWidth="1"/>
    <col min="9" max="9" width="3.140625" style="20" customWidth="1"/>
    <col min="10" max="10" width="37.7109375" style="20" customWidth="1"/>
    <col min="11" max="11" width="11.140625" style="20" customWidth="1"/>
    <col min="12" max="12" width="2.85546875" style="20" customWidth="1"/>
    <col min="13" max="13" width="17" style="20" customWidth="1"/>
    <col min="14" max="14" width="10.85546875" style="20" customWidth="1"/>
    <col min="15" max="15" width="2.85546875" style="20" customWidth="1"/>
    <col min="16" max="16" width="37.140625" style="20" customWidth="1"/>
    <col min="17" max="17" width="11.28515625" style="20" customWidth="1"/>
    <col min="18" max="18" width="4.28515625" style="20" customWidth="1"/>
    <col min="19" max="19" width="75.28515625" style="20" customWidth="1"/>
    <col min="20" max="20" width="9.5703125" style="20" customWidth="1"/>
    <col min="21" max="21" width="4.5703125" style="20" customWidth="1"/>
    <col min="22" max="22" width="32.5703125" style="20" customWidth="1"/>
    <col min="23" max="16384" width="9.140625" style="20"/>
  </cols>
  <sheetData>
    <row r="1" spans="1:23" ht="15.75" thickBot="1" x14ac:dyDescent="0.3">
      <c r="A1" s="1" t="s">
        <v>0</v>
      </c>
      <c r="D1" s="1" t="s">
        <v>1</v>
      </c>
      <c r="G1" s="1" t="s">
        <v>79</v>
      </c>
      <c r="J1" s="1" t="s">
        <v>98</v>
      </c>
      <c r="M1" s="1" t="s">
        <v>174</v>
      </c>
      <c r="P1" s="1" t="s">
        <v>179</v>
      </c>
      <c r="S1" s="1" t="s">
        <v>180</v>
      </c>
      <c r="T1"/>
      <c r="V1" s="1" t="s">
        <v>206</v>
      </c>
    </row>
    <row r="2" spans="1:23" x14ac:dyDescent="0.25">
      <c r="A2" s="4" t="s">
        <v>201</v>
      </c>
      <c r="B2" s="3">
        <v>0</v>
      </c>
      <c r="D2" s="4" t="s">
        <v>201</v>
      </c>
      <c r="E2" s="3">
        <v>0</v>
      </c>
      <c r="G2" s="4" t="s">
        <v>201</v>
      </c>
      <c r="H2" s="3">
        <v>0</v>
      </c>
      <c r="J2" s="4" t="s">
        <v>201</v>
      </c>
      <c r="K2" s="3">
        <v>0</v>
      </c>
      <c r="M2" s="4" t="s">
        <v>201</v>
      </c>
      <c r="N2" s="3">
        <v>0</v>
      </c>
      <c r="P2" s="4" t="s">
        <v>201</v>
      </c>
      <c r="Q2" s="3">
        <v>0</v>
      </c>
      <c r="S2" s="4" t="s">
        <v>201</v>
      </c>
      <c r="T2" s="3">
        <v>0</v>
      </c>
      <c r="V2" s="4" t="s">
        <v>207</v>
      </c>
      <c r="W2" s="3">
        <v>25.4</v>
      </c>
    </row>
    <row r="3" spans="1:23" ht="15.75" thickBot="1" x14ac:dyDescent="0.3">
      <c r="A3" s="10" t="s">
        <v>2</v>
      </c>
      <c r="B3" s="2">
        <v>354</v>
      </c>
      <c r="D3" s="5" t="s">
        <v>52</v>
      </c>
      <c r="E3" s="2">
        <v>704</v>
      </c>
      <c r="G3" s="5" t="s">
        <v>96</v>
      </c>
      <c r="H3" s="2">
        <v>333</v>
      </c>
      <c r="J3" s="5" t="s">
        <v>99</v>
      </c>
      <c r="K3" s="2">
        <v>491</v>
      </c>
      <c r="M3" s="5" t="s">
        <v>159</v>
      </c>
      <c r="N3" s="2">
        <v>16.3</v>
      </c>
      <c r="P3" s="5" t="s">
        <v>176</v>
      </c>
      <c r="Q3" s="2">
        <v>84</v>
      </c>
      <c r="S3" s="5" t="s">
        <v>181</v>
      </c>
      <c r="T3" s="2">
        <v>84</v>
      </c>
      <c r="V3" s="6" t="s">
        <v>208</v>
      </c>
      <c r="W3" s="7">
        <v>0</v>
      </c>
    </row>
    <row r="4" spans="1:23" x14ac:dyDescent="0.25">
      <c r="A4" s="5" t="s">
        <v>3</v>
      </c>
      <c r="B4" s="2">
        <v>319</v>
      </c>
      <c r="D4" s="5" t="s">
        <v>53</v>
      </c>
      <c r="E4" s="2">
        <v>611</v>
      </c>
      <c r="G4" s="5" t="s">
        <v>97</v>
      </c>
      <c r="H4" s="2">
        <v>420</v>
      </c>
      <c r="J4" s="5" t="s">
        <v>100</v>
      </c>
      <c r="K4" s="2">
        <v>243</v>
      </c>
      <c r="M4" s="5" t="s">
        <v>160</v>
      </c>
      <c r="N4" s="2">
        <v>21.9</v>
      </c>
      <c r="P4" s="5" t="s">
        <v>175</v>
      </c>
      <c r="Q4" s="2">
        <v>105</v>
      </c>
      <c r="S4" s="5" t="s">
        <v>182</v>
      </c>
      <c r="T4" s="2">
        <v>105</v>
      </c>
    </row>
    <row r="5" spans="1:23" ht="15.75" thickBot="1" x14ac:dyDescent="0.3">
      <c r="A5" s="5" t="s">
        <v>4</v>
      </c>
      <c r="B5" s="2">
        <v>368</v>
      </c>
      <c r="D5" s="5" t="s">
        <v>54</v>
      </c>
      <c r="E5" s="2">
        <v>704</v>
      </c>
      <c r="G5" s="5" t="s">
        <v>80</v>
      </c>
      <c r="H5" s="2">
        <v>333</v>
      </c>
      <c r="J5" s="5" t="s">
        <v>101</v>
      </c>
      <c r="K5" s="2">
        <v>273</v>
      </c>
      <c r="M5" s="5" t="s">
        <v>161</v>
      </c>
      <c r="N5" s="2">
        <v>71</v>
      </c>
      <c r="P5" s="5" t="s">
        <v>177</v>
      </c>
      <c r="Q5" s="2">
        <v>174</v>
      </c>
      <c r="S5" s="5" t="s">
        <v>183</v>
      </c>
      <c r="T5" s="2">
        <v>122.8</v>
      </c>
      <c r="V5" s="1" t="s">
        <v>211</v>
      </c>
    </row>
    <row r="6" spans="1:23" ht="15.75" thickBot="1" x14ac:dyDescent="0.3">
      <c r="A6" s="5" t="s">
        <v>5</v>
      </c>
      <c r="B6" s="2">
        <v>311</v>
      </c>
      <c r="D6" s="5" t="s">
        <v>55</v>
      </c>
      <c r="E6" s="2">
        <v>487</v>
      </c>
      <c r="G6" s="5" t="s">
        <v>81</v>
      </c>
      <c r="H6" s="2">
        <v>333</v>
      </c>
      <c r="J6" s="5" t="s">
        <v>108</v>
      </c>
      <c r="K6" s="2">
        <v>333</v>
      </c>
      <c r="M6" s="5" t="s">
        <v>162</v>
      </c>
      <c r="N6" s="2">
        <v>71</v>
      </c>
      <c r="P6" s="6" t="s">
        <v>178</v>
      </c>
      <c r="Q6" s="7">
        <v>212.1</v>
      </c>
      <c r="R6" s="20" t="s">
        <v>56</v>
      </c>
      <c r="S6" s="5" t="s">
        <v>184</v>
      </c>
      <c r="T6" s="2">
        <v>147.5</v>
      </c>
      <c r="V6" s="4" t="s">
        <v>207</v>
      </c>
      <c r="W6" s="16">
        <v>17.399999999999999</v>
      </c>
    </row>
    <row r="7" spans="1:23" ht="15.75" thickBot="1" x14ac:dyDescent="0.3">
      <c r="A7" s="5" t="s">
        <v>6</v>
      </c>
      <c r="B7" s="2">
        <v>360</v>
      </c>
      <c r="D7" s="5" t="s">
        <v>48</v>
      </c>
      <c r="E7" s="2">
        <v>496</v>
      </c>
      <c r="G7" s="5" t="s">
        <v>82</v>
      </c>
      <c r="H7" s="2">
        <v>359</v>
      </c>
      <c r="J7" s="5" t="s">
        <v>109</v>
      </c>
      <c r="K7" s="2">
        <v>399</v>
      </c>
      <c r="M7" s="5" t="s">
        <v>163</v>
      </c>
      <c r="N7" s="2">
        <v>90.2</v>
      </c>
      <c r="S7" s="5" t="s">
        <v>185</v>
      </c>
      <c r="T7" s="2">
        <v>197.9</v>
      </c>
      <c r="V7" s="6" t="s">
        <v>208</v>
      </c>
      <c r="W7" s="15">
        <v>0</v>
      </c>
    </row>
    <row r="8" spans="1:23" x14ac:dyDescent="0.25">
      <c r="A8" s="5" t="s">
        <v>7</v>
      </c>
      <c r="B8" s="2">
        <v>385</v>
      </c>
      <c r="D8" s="5" t="s">
        <v>57</v>
      </c>
      <c r="E8" s="2">
        <v>547</v>
      </c>
      <c r="G8" s="5" t="s">
        <v>83</v>
      </c>
      <c r="H8" s="2">
        <v>333</v>
      </c>
      <c r="J8" s="5" t="s">
        <v>102</v>
      </c>
      <c r="K8" s="2">
        <v>250</v>
      </c>
      <c r="M8" s="5" t="s">
        <v>164</v>
      </c>
      <c r="N8" s="2">
        <v>71.5</v>
      </c>
      <c r="S8" s="5" t="s">
        <v>186</v>
      </c>
      <c r="T8" s="9">
        <v>105</v>
      </c>
    </row>
    <row r="9" spans="1:23" x14ac:dyDescent="0.25">
      <c r="A9" s="5" t="s">
        <v>8</v>
      </c>
      <c r="B9" s="2">
        <v>328</v>
      </c>
      <c r="D9" s="5" t="s">
        <v>58</v>
      </c>
      <c r="E9" s="2">
        <v>487</v>
      </c>
      <c r="G9" s="5" t="s">
        <v>84</v>
      </c>
      <c r="H9" s="2">
        <v>359</v>
      </c>
      <c r="J9" s="5" t="s">
        <v>103</v>
      </c>
      <c r="K9" s="2">
        <v>288</v>
      </c>
      <c r="M9" s="5" t="s">
        <v>165</v>
      </c>
      <c r="N9" s="2">
        <v>31.1</v>
      </c>
      <c r="S9" s="5" t="s">
        <v>187</v>
      </c>
      <c r="T9" s="2">
        <v>121.3</v>
      </c>
    </row>
    <row r="10" spans="1:23" x14ac:dyDescent="0.25">
      <c r="A10" s="5" t="s">
        <v>9</v>
      </c>
      <c r="B10" s="2">
        <v>389</v>
      </c>
      <c r="D10" s="5" t="s">
        <v>59</v>
      </c>
      <c r="E10" s="2">
        <v>611</v>
      </c>
      <c r="G10" s="5" t="s">
        <v>85</v>
      </c>
      <c r="H10" s="2">
        <v>333</v>
      </c>
      <c r="J10" s="5" t="s">
        <v>221</v>
      </c>
      <c r="K10" s="2">
        <v>549</v>
      </c>
      <c r="M10" s="5" t="s">
        <v>166</v>
      </c>
      <c r="N10" s="2">
        <v>80.5</v>
      </c>
      <c r="S10" s="5" t="s">
        <v>188</v>
      </c>
      <c r="T10" s="2">
        <v>147.5</v>
      </c>
    </row>
    <row r="11" spans="1:23" x14ac:dyDescent="0.25">
      <c r="A11" s="5" t="s">
        <v>10</v>
      </c>
      <c r="B11" s="2">
        <v>389</v>
      </c>
      <c r="D11" s="5" t="s">
        <v>60</v>
      </c>
      <c r="E11" s="2">
        <v>479</v>
      </c>
      <c r="G11" s="5" t="s">
        <v>86</v>
      </c>
      <c r="H11" s="2">
        <v>333</v>
      </c>
      <c r="J11" s="5" t="s">
        <v>104</v>
      </c>
      <c r="K11" s="2">
        <v>239</v>
      </c>
      <c r="M11" s="5" t="s">
        <v>167</v>
      </c>
      <c r="N11" s="2">
        <v>89.8</v>
      </c>
      <c r="S11" s="5" t="s">
        <v>189</v>
      </c>
      <c r="T11" s="2">
        <v>212.1</v>
      </c>
    </row>
    <row r="12" spans="1:23" x14ac:dyDescent="0.25">
      <c r="A12" s="5" t="s">
        <v>11</v>
      </c>
      <c r="B12" s="2">
        <v>496</v>
      </c>
      <c r="D12" s="5" t="s">
        <v>61</v>
      </c>
      <c r="E12" s="2">
        <v>487</v>
      </c>
      <c r="G12" s="5" t="s">
        <v>87</v>
      </c>
      <c r="H12" s="2">
        <v>333</v>
      </c>
      <c r="J12" s="5" t="s">
        <v>105</v>
      </c>
      <c r="K12" s="2">
        <v>272</v>
      </c>
      <c r="M12" s="5" t="s">
        <v>168</v>
      </c>
      <c r="N12" s="2">
        <v>68.2</v>
      </c>
      <c r="S12" s="5" t="s">
        <v>190</v>
      </c>
      <c r="T12" s="2">
        <v>247.3</v>
      </c>
    </row>
    <row r="13" spans="1:23" ht="15.75" thickBot="1" x14ac:dyDescent="0.3">
      <c r="A13" s="5" t="s">
        <v>12</v>
      </c>
      <c r="B13" s="2">
        <v>328</v>
      </c>
      <c r="D13" s="5" t="s">
        <v>62</v>
      </c>
      <c r="E13" s="2">
        <v>547</v>
      </c>
      <c r="G13" s="5" t="s">
        <v>88</v>
      </c>
      <c r="H13" s="8">
        <v>333</v>
      </c>
      <c r="J13" s="5" t="s">
        <v>106</v>
      </c>
      <c r="K13" s="2">
        <v>307</v>
      </c>
      <c r="M13" s="5" t="s">
        <v>169</v>
      </c>
      <c r="N13" s="2">
        <v>90.1</v>
      </c>
      <c r="S13" s="6" t="s">
        <v>191</v>
      </c>
      <c r="T13" s="7">
        <v>39.700000000000003</v>
      </c>
    </row>
    <row r="14" spans="1:23" x14ac:dyDescent="0.25">
      <c r="A14" s="5" t="s">
        <v>13</v>
      </c>
      <c r="B14" s="2">
        <v>451</v>
      </c>
      <c r="D14" s="5" t="s">
        <v>63</v>
      </c>
      <c r="E14" s="2">
        <v>725</v>
      </c>
      <c r="G14" s="5" t="s">
        <v>89</v>
      </c>
      <c r="H14" s="2">
        <v>359</v>
      </c>
      <c r="J14" s="5" t="s">
        <v>107</v>
      </c>
      <c r="K14" s="2">
        <v>385</v>
      </c>
      <c r="M14" s="5" t="s">
        <v>170</v>
      </c>
      <c r="N14" s="2">
        <v>90.1</v>
      </c>
    </row>
    <row r="15" spans="1:23" x14ac:dyDescent="0.25">
      <c r="A15" s="5" t="s">
        <v>14</v>
      </c>
      <c r="B15" s="2">
        <v>577</v>
      </c>
      <c r="D15" s="5" t="s">
        <v>64</v>
      </c>
      <c r="E15" s="2">
        <v>611</v>
      </c>
      <c r="G15" s="5" t="s">
        <v>90</v>
      </c>
      <c r="H15" s="2">
        <v>333</v>
      </c>
      <c r="J15" s="5" t="s">
        <v>110</v>
      </c>
      <c r="K15" s="2">
        <v>321</v>
      </c>
      <c r="M15" s="5" t="s">
        <v>171</v>
      </c>
      <c r="N15" s="2">
        <v>128.30000000000001</v>
      </c>
    </row>
    <row r="16" spans="1:23" x14ac:dyDescent="0.25">
      <c r="A16" s="5" t="s">
        <v>15</v>
      </c>
      <c r="B16" s="2">
        <v>414</v>
      </c>
      <c r="D16" s="5" t="s">
        <v>49</v>
      </c>
      <c r="E16" s="2">
        <v>496</v>
      </c>
      <c r="G16" s="5" t="s">
        <v>92</v>
      </c>
      <c r="H16" s="2">
        <v>333</v>
      </c>
      <c r="J16" s="5" t="s">
        <v>111</v>
      </c>
      <c r="K16" s="2">
        <v>285</v>
      </c>
      <c r="M16" s="5" t="s">
        <v>172</v>
      </c>
      <c r="N16" s="2">
        <v>83.4</v>
      </c>
    </row>
    <row r="17" spans="1:14" ht="15.75" thickBot="1" x14ac:dyDescent="0.3">
      <c r="A17" s="5" t="s">
        <v>16</v>
      </c>
      <c r="B17" s="2">
        <v>482</v>
      </c>
      <c r="D17" s="5" t="s">
        <v>65</v>
      </c>
      <c r="E17" s="2">
        <v>547</v>
      </c>
      <c r="G17" s="5" t="s">
        <v>91</v>
      </c>
      <c r="H17" s="2">
        <v>560</v>
      </c>
      <c r="J17" s="5" t="s">
        <v>112</v>
      </c>
      <c r="K17" s="2">
        <v>336</v>
      </c>
      <c r="M17" s="6" t="s">
        <v>173</v>
      </c>
      <c r="N17" s="7">
        <v>87.3</v>
      </c>
    </row>
    <row r="18" spans="1:14" x14ac:dyDescent="0.25">
      <c r="A18" s="5" t="s">
        <v>17</v>
      </c>
      <c r="B18" s="2">
        <v>309</v>
      </c>
      <c r="D18" s="5" t="s">
        <v>66</v>
      </c>
      <c r="E18" s="2">
        <v>547</v>
      </c>
      <c r="G18" s="5" t="s">
        <v>93</v>
      </c>
      <c r="H18" s="2">
        <v>359</v>
      </c>
      <c r="J18" s="5" t="s">
        <v>113</v>
      </c>
      <c r="K18" s="2">
        <v>358</v>
      </c>
    </row>
    <row r="19" spans="1:14" x14ac:dyDescent="0.25">
      <c r="A19" s="5" t="s">
        <v>18</v>
      </c>
      <c r="B19" s="2">
        <v>373</v>
      </c>
      <c r="D19" s="5" t="s">
        <v>67</v>
      </c>
      <c r="E19" s="2">
        <v>547</v>
      </c>
      <c r="G19" s="5" t="s">
        <v>94</v>
      </c>
      <c r="H19" s="2">
        <v>333</v>
      </c>
      <c r="J19" s="5" t="s">
        <v>114</v>
      </c>
      <c r="K19" s="2">
        <v>440</v>
      </c>
    </row>
    <row r="20" spans="1:14" ht="15.75" thickBot="1" x14ac:dyDescent="0.3">
      <c r="A20" s="5" t="s">
        <v>19</v>
      </c>
      <c r="B20" s="2">
        <v>734</v>
      </c>
      <c r="D20" s="5" t="s">
        <v>68</v>
      </c>
      <c r="E20" s="2">
        <v>547</v>
      </c>
      <c r="G20" s="6" t="s">
        <v>95</v>
      </c>
      <c r="H20" s="7">
        <v>333</v>
      </c>
      <c r="J20" s="5" t="s">
        <v>115</v>
      </c>
      <c r="K20" s="2">
        <v>520</v>
      </c>
    </row>
    <row r="21" spans="1:14" x14ac:dyDescent="0.25">
      <c r="A21" s="5" t="s">
        <v>20</v>
      </c>
      <c r="B21" s="2">
        <v>808</v>
      </c>
      <c r="D21" s="5" t="s">
        <v>69</v>
      </c>
      <c r="E21" s="2">
        <v>595</v>
      </c>
      <c r="J21" s="5" t="s">
        <v>116</v>
      </c>
      <c r="K21" s="2">
        <v>293</v>
      </c>
    </row>
    <row r="22" spans="1:14" x14ac:dyDescent="0.25">
      <c r="A22" s="5" t="s">
        <v>21</v>
      </c>
      <c r="B22" s="2">
        <v>615</v>
      </c>
      <c r="D22" s="5" t="s">
        <v>70</v>
      </c>
      <c r="E22" s="2">
        <v>547</v>
      </c>
      <c r="J22" s="5" t="s">
        <v>117</v>
      </c>
      <c r="K22" s="2">
        <v>337</v>
      </c>
    </row>
    <row r="23" spans="1:14" x14ac:dyDescent="0.25">
      <c r="A23" s="5" t="s">
        <v>22</v>
      </c>
      <c r="B23" s="2">
        <v>676</v>
      </c>
      <c r="D23" s="5" t="s">
        <v>71</v>
      </c>
      <c r="E23" s="2">
        <v>707</v>
      </c>
      <c r="J23" s="5" t="s">
        <v>118</v>
      </c>
      <c r="K23" s="2">
        <v>276</v>
      </c>
    </row>
    <row r="24" spans="1:14" x14ac:dyDescent="0.25">
      <c r="A24" s="5" t="s">
        <v>23</v>
      </c>
      <c r="B24" s="2">
        <v>615</v>
      </c>
      <c r="D24" s="5" t="s">
        <v>72</v>
      </c>
      <c r="E24" s="2">
        <v>636</v>
      </c>
      <c r="J24" s="5" t="s">
        <v>119</v>
      </c>
      <c r="K24" s="2">
        <v>317</v>
      </c>
    </row>
    <row r="25" spans="1:14" x14ac:dyDescent="0.25">
      <c r="A25" s="5" t="s">
        <v>24</v>
      </c>
      <c r="B25" s="2">
        <v>468</v>
      </c>
      <c r="D25" s="5" t="s">
        <v>73</v>
      </c>
      <c r="E25" s="2">
        <v>611</v>
      </c>
      <c r="J25" s="5" t="s">
        <v>120</v>
      </c>
      <c r="K25" s="2">
        <v>286</v>
      </c>
    </row>
    <row r="26" spans="1:14" x14ac:dyDescent="0.25">
      <c r="A26" s="5" t="s">
        <v>25</v>
      </c>
      <c r="B26" s="2">
        <v>359</v>
      </c>
      <c r="D26" s="5" t="s">
        <v>74</v>
      </c>
      <c r="E26" s="2">
        <v>707</v>
      </c>
      <c r="J26" s="5" t="s">
        <v>121</v>
      </c>
      <c r="K26" s="2">
        <v>326</v>
      </c>
    </row>
    <row r="27" spans="1:14" x14ac:dyDescent="0.25">
      <c r="A27" s="5" t="s">
        <v>26</v>
      </c>
      <c r="B27" s="2">
        <v>451</v>
      </c>
      <c r="D27" s="5" t="s">
        <v>50</v>
      </c>
      <c r="E27" s="2">
        <v>447</v>
      </c>
      <c r="J27" s="5" t="s">
        <v>122</v>
      </c>
      <c r="K27" s="2">
        <v>313</v>
      </c>
    </row>
    <row r="28" spans="1:14" x14ac:dyDescent="0.25">
      <c r="A28" s="5" t="s">
        <v>27</v>
      </c>
      <c r="B28" s="2">
        <v>320</v>
      </c>
      <c r="D28" s="5" t="s">
        <v>75</v>
      </c>
      <c r="E28" s="2">
        <v>480</v>
      </c>
      <c r="J28" s="5" t="s">
        <v>123</v>
      </c>
      <c r="K28" s="2">
        <v>380</v>
      </c>
    </row>
    <row r="29" spans="1:14" x14ac:dyDescent="0.25">
      <c r="A29" s="5" t="s">
        <v>28</v>
      </c>
      <c r="B29" s="2">
        <v>522</v>
      </c>
      <c r="D29" s="5" t="s">
        <v>76</v>
      </c>
      <c r="E29" s="2">
        <v>547</v>
      </c>
      <c r="J29" s="5" t="s">
        <v>124</v>
      </c>
      <c r="K29" s="2">
        <v>268</v>
      </c>
    </row>
    <row r="30" spans="1:14" x14ac:dyDescent="0.25">
      <c r="A30" s="5" t="s">
        <v>29</v>
      </c>
      <c r="B30" s="2">
        <v>367</v>
      </c>
      <c r="D30" s="5" t="s">
        <v>77</v>
      </c>
      <c r="E30" s="2">
        <v>547</v>
      </c>
      <c r="J30" s="5" t="s">
        <v>125</v>
      </c>
      <c r="K30" s="2">
        <v>304</v>
      </c>
    </row>
    <row r="31" spans="1:14" x14ac:dyDescent="0.25">
      <c r="A31" s="5" t="s">
        <v>30</v>
      </c>
      <c r="B31" s="2">
        <v>297</v>
      </c>
      <c r="D31" s="5" t="s">
        <v>51</v>
      </c>
      <c r="E31" s="2">
        <v>547</v>
      </c>
      <c r="J31" s="5" t="s">
        <v>126</v>
      </c>
      <c r="K31" s="2">
        <v>385</v>
      </c>
    </row>
    <row r="32" spans="1:14" ht="15.75" thickBot="1" x14ac:dyDescent="0.3">
      <c r="A32" s="5" t="s">
        <v>31</v>
      </c>
      <c r="B32" s="2">
        <v>328</v>
      </c>
      <c r="D32" s="6" t="s">
        <v>78</v>
      </c>
      <c r="E32" s="7">
        <v>600</v>
      </c>
      <c r="J32" s="5" t="s">
        <v>127</v>
      </c>
      <c r="K32" s="2">
        <v>425</v>
      </c>
    </row>
    <row r="33" spans="1:11" x14ac:dyDescent="0.25">
      <c r="A33" s="5" t="s">
        <v>32</v>
      </c>
      <c r="B33" s="2">
        <v>426</v>
      </c>
      <c r="J33" s="5" t="s">
        <v>128</v>
      </c>
      <c r="K33" s="2">
        <v>395</v>
      </c>
    </row>
    <row r="34" spans="1:11" x14ac:dyDescent="0.25">
      <c r="A34" s="5" t="s">
        <v>33</v>
      </c>
      <c r="B34" s="2">
        <v>419</v>
      </c>
      <c r="J34" s="5" t="s">
        <v>129</v>
      </c>
      <c r="K34" s="2">
        <v>468</v>
      </c>
    </row>
    <row r="35" spans="1:11" x14ac:dyDescent="0.25">
      <c r="A35" s="5" t="s">
        <v>34</v>
      </c>
      <c r="B35" s="2">
        <v>516</v>
      </c>
      <c r="J35" s="5" t="s">
        <v>130</v>
      </c>
      <c r="K35" s="2">
        <v>401</v>
      </c>
    </row>
    <row r="36" spans="1:11" x14ac:dyDescent="0.25">
      <c r="A36" s="5" t="s">
        <v>35</v>
      </c>
      <c r="B36" s="2">
        <v>410</v>
      </c>
      <c r="J36" s="5" t="s">
        <v>131</v>
      </c>
      <c r="K36" s="2">
        <v>445</v>
      </c>
    </row>
    <row r="37" spans="1:11" x14ac:dyDescent="0.25">
      <c r="A37" s="5" t="s">
        <v>36</v>
      </c>
      <c r="B37" s="2">
        <v>507</v>
      </c>
      <c r="J37" s="5" t="s">
        <v>132</v>
      </c>
      <c r="K37" s="2">
        <v>365</v>
      </c>
    </row>
    <row r="38" spans="1:11" x14ac:dyDescent="0.25">
      <c r="A38" s="5" t="s">
        <v>37</v>
      </c>
      <c r="B38" s="2">
        <v>478</v>
      </c>
      <c r="J38" s="5" t="s">
        <v>133</v>
      </c>
      <c r="K38" s="2">
        <v>375</v>
      </c>
    </row>
    <row r="39" spans="1:11" x14ac:dyDescent="0.25">
      <c r="A39" s="5" t="s">
        <v>38</v>
      </c>
      <c r="B39" s="2">
        <v>314</v>
      </c>
      <c r="J39" s="5" t="s">
        <v>134</v>
      </c>
      <c r="K39" s="2">
        <v>402</v>
      </c>
    </row>
    <row r="40" spans="1:11" x14ac:dyDescent="0.25">
      <c r="A40" s="5" t="s">
        <v>39</v>
      </c>
      <c r="B40" s="2">
        <v>366</v>
      </c>
      <c r="J40" s="5" t="s">
        <v>135</v>
      </c>
      <c r="K40" s="2">
        <v>487</v>
      </c>
    </row>
    <row r="41" spans="1:11" x14ac:dyDescent="0.25">
      <c r="A41" s="5" t="s">
        <v>40</v>
      </c>
      <c r="B41" s="2">
        <v>367</v>
      </c>
      <c r="J41" s="5" t="s">
        <v>136</v>
      </c>
      <c r="K41" s="2">
        <v>593</v>
      </c>
    </row>
    <row r="42" spans="1:11" x14ac:dyDescent="0.25">
      <c r="A42" s="5" t="s">
        <v>41</v>
      </c>
      <c r="B42" s="2">
        <v>470</v>
      </c>
      <c r="J42" s="5" t="s">
        <v>137</v>
      </c>
      <c r="K42" s="2">
        <v>347</v>
      </c>
    </row>
    <row r="43" spans="1:11" x14ac:dyDescent="0.25">
      <c r="A43" s="5" t="s">
        <v>44</v>
      </c>
      <c r="B43" s="2">
        <v>395</v>
      </c>
      <c r="J43" s="5" t="s">
        <v>138</v>
      </c>
      <c r="K43" s="2">
        <v>418</v>
      </c>
    </row>
    <row r="44" spans="1:11" x14ac:dyDescent="0.25">
      <c r="A44" s="5" t="s">
        <v>43</v>
      </c>
      <c r="B44" s="2">
        <v>485</v>
      </c>
      <c r="J44" s="5" t="s">
        <v>139</v>
      </c>
      <c r="K44" s="2">
        <v>347</v>
      </c>
    </row>
    <row r="45" spans="1:11" x14ac:dyDescent="0.25">
      <c r="A45" s="5" t="s">
        <v>42</v>
      </c>
      <c r="B45" s="2">
        <v>447</v>
      </c>
      <c r="J45" s="5" t="s">
        <v>140</v>
      </c>
      <c r="K45" s="2">
        <v>418</v>
      </c>
    </row>
    <row r="46" spans="1:11" ht="15.75" thickBot="1" x14ac:dyDescent="0.3">
      <c r="A46" s="6" t="s">
        <v>45</v>
      </c>
      <c r="B46" s="7">
        <v>424</v>
      </c>
      <c r="J46" s="5" t="s">
        <v>141</v>
      </c>
      <c r="K46" s="2">
        <v>338</v>
      </c>
    </row>
    <row r="47" spans="1:11" x14ac:dyDescent="0.25">
      <c r="J47" s="5" t="s">
        <v>142</v>
      </c>
      <c r="K47" s="2">
        <v>406</v>
      </c>
    </row>
    <row r="48" spans="1:11" x14ac:dyDescent="0.25">
      <c r="B48" s="22"/>
      <c r="J48" s="5" t="s">
        <v>143</v>
      </c>
      <c r="K48" s="2">
        <v>359</v>
      </c>
    </row>
    <row r="49" spans="2:11" x14ac:dyDescent="0.25">
      <c r="B49" s="22"/>
      <c r="J49" s="5" t="s">
        <v>144</v>
      </c>
      <c r="K49" s="2">
        <v>431</v>
      </c>
    </row>
    <row r="50" spans="2:11" x14ac:dyDescent="0.25">
      <c r="B50" s="22"/>
      <c r="J50" s="5" t="s">
        <v>145</v>
      </c>
      <c r="K50" s="2">
        <v>282</v>
      </c>
    </row>
    <row r="51" spans="2:11" x14ac:dyDescent="0.25">
      <c r="J51" s="5" t="s">
        <v>146</v>
      </c>
      <c r="K51" s="2">
        <v>296</v>
      </c>
    </row>
    <row r="52" spans="2:11" x14ac:dyDescent="0.25">
      <c r="J52" s="5" t="s">
        <v>147</v>
      </c>
      <c r="K52" s="2">
        <v>358</v>
      </c>
    </row>
    <row r="53" spans="2:11" x14ac:dyDescent="0.25">
      <c r="J53" s="5" t="s">
        <v>148</v>
      </c>
      <c r="K53" s="2">
        <v>318</v>
      </c>
    </row>
    <row r="54" spans="2:11" x14ac:dyDescent="0.25">
      <c r="J54" s="5" t="s">
        <v>149</v>
      </c>
      <c r="K54" s="2">
        <v>327</v>
      </c>
    </row>
    <row r="55" spans="2:11" x14ac:dyDescent="0.25">
      <c r="J55" s="5" t="s">
        <v>150</v>
      </c>
      <c r="K55" s="2">
        <v>274</v>
      </c>
    </row>
    <row r="56" spans="2:11" x14ac:dyDescent="0.25">
      <c r="J56" s="5" t="s">
        <v>151</v>
      </c>
      <c r="K56" s="2">
        <v>319</v>
      </c>
    </row>
    <row r="57" spans="2:11" x14ac:dyDescent="0.25">
      <c r="J57" s="5" t="s">
        <v>152</v>
      </c>
      <c r="K57" s="2">
        <v>312</v>
      </c>
    </row>
    <row r="58" spans="2:11" x14ac:dyDescent="0.25">
      <c r="J58" s="5" t="s">
        <v>153</v>
      </c>
      <c r="K58" s="2">
        <v>399</v>
      </c>
    </row>
    <row r="59" spans="2:11" x14ac:dyDescent="0.25">
      <c r="J59" s="5" t="s">
        <v>154</v>
      </c>
      <c r="K59" s="2">
        <v>538</v>
      </c>
    </row>
    <row r="60" spans="2:11" x14ac:dyDescent="0.25">
      <c r="J60" s="5" t="s">
        <v>155</v>
      </c>
      <c r="K60" s="2">
        <v>265</v>
      </c>
    </row>
    <row r="61" spans="2:11" x14ac:dyDescent="0.25">
      <c r="J61" s="5" t="s">
        <v>156</v>
      </c>
      <c r="K61" s="2">
        <v>281</v>
      </c>
    </row>
    <row r="62" spans="2:11" x14ac:dyDescent="0.25">
      <c r="J62" s="5" t="s">
        <v>157</v>
      </c>
      <c r="K62" s="2">
        <v>327</v>
      </c>
    </row>
    <row r="63" spans="2:11" ht="15.75" thickBot="1" x14ac:dyDescent="0.3">
      <c r="J63" s="6" t="s">
        <v>158</v>
      </c>
      <c r="K63" s="7">
        <v>346</v>
      </c>
    </row>
  </sheetData>
  <dataConsolidate>
    <dataRefs count="1">
      <dataRef ref="E11:E41" sheet="Gegevens"/>
    </dataRefs>
  </dataConsolidate>
  <conditionalFormatting sqref="B3:B4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{1F871387-0FD1-44F7-BB12-6C457AA22CBE}</x14:id>
        </ext>
      </extLst>
    </cfRule>
  </conditionalFormatting>
  <conditionalFormatting sqref="E3:E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{61A877D5-78CD-4A3B-80B0-9DD1085B4DD0}</x14:id>
        </ext>
      </extLst>
    </cfRule>
  </conditionalFormatting>
  <conditionalFormatting sqref="H3:H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{6A51C26A-A913-4528-B3EC-7D6F5C68C1B6}</x14:id>
        </ext>
      </extLst>
    </cfRule>
  </conditionalFormatting>
  <conditionalFormatting sqref="K3:K6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{CD966587-3FA9-4371-B26F-F3F616A15604}</x14:id>
        </ext>
      </extLst>
    </cfRule>
  </conditionalFormatting>
  <conditionalFormatting sqref="N3:N1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{0E3B8AED-2212-412F-8068-4A650AEC0FD7}</x14:id>
        </ext>
      </extLst>
    </cfRule>
  </conditionalFormatting>
  <conditionalFormatting sqref="Q3:Q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{EF3B5ABE-916A-4DB3-9292-56F445D9C7F3}</x14:id>
        </ext>
      </extLst>
    </cfRule>
  </conditionalFormatting>
  <conditionalFormatting sqref="T3:T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{9F778378-F1FF-42B6-9426-FF7DD0024C32}</x14:id>
        </ext>
      </extLst>
    </cfRule>
  </conditionalFormatting>
  <conditionalFormatting sqref="B2:B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{B388AEEB-D951-46DB-B455-BC22E4D85CD6}</x14:id>
        </ext>
      </extLst>
    </cfRule>
  </conditionalFormatting>
  <conditionalFormatting sqref="W2:W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{03599760-10D5-4288-88FC-EAF6584EEC94}</x14:id>
        </ext>
      </extLst>
    </cfRule>
  </conditionalFormatting>
  <conditionalFormatting sqref="W6:W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{A0FD46AE-F1E2-44DC-A189-9B917E9044B6}</x14:id>
        </ext>
      </extLst>
    </cfRule>
  </conditionalFormatting>
  <dataValidations disablePrompts="1" count="1">
    <dataValidation type="list" allowBlank="1" showInputMessage="1" showErrorMessage="1" promptTitle="Steen" sqref="F11" xr:uid="{B1A65978-F3BE-412C-8388-B2529D330A14}">
      <formula1>$A$3:$A$49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71387-0FD1-44F7-BB12-6C457AA22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B3:B46</xm:sqref>
        </x14:conditionalFormatting>
        <x14:conditionalFormatting xmlns:xm="http://schemas.microsoft.com/office/excel/2006/main">
          <x14:cfRule type="dataBar" id="{61A877D5-78CD-4A3B-80B0-9DD1085B4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E3:E32</xm:sqref>
        </x14:conditionalFormatting>
        <x14:conditionalFormatting xmlns:xm="http://schemas.microsoft.com/office/excel/2006/main">
          <x14:cfRule type="dataBar" id="{6A51C26A-A913-4528-B3EC-7D6F5C68C1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H3:H20</xm:sqref>
        </x14:conditionalFormatting>
        <x14:conditionalFormatting xmlns:xm="http://schemas.microsoft.com/office/excel/2006/main">
          <x14:cfRule type="dataBar" id="{CD966587-3FA9-4371-B26F-F3F616A15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K3:K63</xm:sqref>
        </x14:conditionalFormatting>
        <x14:conditionalFormatting xmlns:xm="http://schemas.microsoft.com/office/excel/2006/main">
          <x14:cfRule type="dataBar" id="{0E3B8AED-2212-412F-8068-4A650AEC0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N3:N17</xm:sqref>
        </x14:conditionalFormatting>
        <x14:conditionalFormatting xmlns:xm="http://schemas.microsoft.com/office/excel/2006/main">
          <x14:cfRule type="dataBar" id="{EF3B5ABE-916A-4DB3-9292-56F445D9C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Q3:Q6</xm:sqref>
        </x14:conditionalFormatting>
        <x14:conditionalFormatting xmlns:xm="http://schemas.microsoft.com/office/excel/2006/main">
          <x14:cfRule type="dataBar" id="{9F778378-F1FF-42B6-9426-FF7DD0024C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T3:T13</xm:sqref>
        </x14:conditionalFormatting>
        <x14:conditionalFormatting xmlns:xm="http://schemas.microsoft.com/office/excel/2006/main">
          <x14:cfRule type="dataBar" id="{B388AEEB-D951-46DB-B455-BC22E4D85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B2:B46</xm:sqref>
        </x14:conditionalFormatting>
        <x14:conditionalFormatting xmlns:xm="http://schemas.microsoft.com/office/excel/2006/main">
          <x14:cfRule type="dataBar" id="{03599760-10D5-4288-88FC-EAF6584EE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W2:W3</xm:sqref>
        </x14:conditionalFormatting>
        <x14:conditionalFormatting xmlns:xm="http://schemas.microsoft.com/office/excel/2006/main">
          <x14:cfRule type="dataBar" id="{A0FD46AE-F1E2-44DC-A189-9B917E9044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Calculator</vt:lpstr>
      <vt:lpstr>Gegevens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El Yaakoubi</dc:creator>
  <cp:lastModifiedBy>Ayoub El Yaakoubi</cp:lastModifiedBy>
  <dcterms:created xsi:type="dcterms:W3CDTF">2022-05-06T09:13:05Z</dcterms:created>
  <dcterms:modified xsi:type="dcterms:W3CDTF">2023-01-03T10:14:10Z</dcterms:modified>
</cp:coreProperties>
</file>